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Alcaldia De Chameza\Varios\"/>
    </mc:Choice>
  </mc:AlternateContent>
  <bookViews>
    <workbookView xWindow="0" yWindow="0" windowWidth="20490" windowHeight="7665" tabRatio="598" activeTab="1"/>
  </bookViews>
  <sheets>
    <sheet name="AIU" sheetId="6" r:id="rId1"/>
    <sheet name="INSUMOS" sheetId="2" r:id="rId2"/>
    <sheet name="APU" sheetId="1" r:id="rId3"/>
    <sheet name="BASICO" sheetId="4" r:id="rId4"/>
    <sheet name="PRESUPUESTO" sheetId="3" r:id="rId5"/>
    <sheet name="TRANS" sheetId="5" r:id="rId6"/>
    <sheet name="RENDIMIENTOS" sheetId="7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</externalReferences>
  <definedNames>
    <definedName name="\PX" localSheetId="0">[0]!ERR</definedName>
    <definedName name="\PX" localSheetId="3">[0]!ERR</definedName>
    <definedName name="\PX" localSheetId="6">[0]!ERR</definedName>
    <definedName name="\PX" localSheetId="5">[0]!ERR</definedName>
    <definedName name="\PX">[0]!ERR</definedName>
    <definedName name="\X" localSheetId="0">[0]!ERR</definedName>
    <definedName name="\X" localSheetId="3">[0]!ERR</definedName>
    <definedName name="\X" localSheetId="6">[0]!ERR</definedName>
    <definedName name="\X" localSheetId="5">[0]!ERR</definedName>
    <definedName name="\X">[0]!ERR</definedName>
    <definedName name="\Z" localSheetId="0">[0]!ERR</definedName>
    <definedName name="\Z" localSheetId="3">[0]!ERR</definedName>
    <definedName name="\Z" localSheetId="6">[0]!ERR</definedName>
    <definedName name="\Z" localSheetId="5">[0]!ERR</definedName>
    <definedName name="\Z">[0]!ERR</definedName>
    <definedName name="______________________________________________________________FS01" localSheetId="0">[0]!ERR</definedName>
    <definedName name="______________________________________________________________FS01" localSheetId="3">[0]!ERR</definedName>
    <definedName name="______________________________________________________________FS01" localSheetId="6">[0]!ERR</definedName>
    <definedName name="______________________________________________________________FS01" localSheetId="5">[0]!ERR</definedName>
    <definedName name="______________________________________________________________FS01">[0]!ERR</definedName>
    <definedName name="____________________________________________________________FS01" localSheetId="0">[0]!ERR</definedName>
    <definedName name="____________________________________________________________FS01" localSheetId="3">[0]!ERR</definedName>
    <definedName name="____________________________________________________________FS01" localSheetId="6">[0]!ERR</definedName>
    <definedName name="____________________________________________________________FS01" localSheetId="5">[0]!ERR</definedName>
    <definedName name="____________________________________________________________FS01">[0]!ERR</definedName>
    <definedName name="__________________________________________________________FS01" localSheetId="0">[0]!ERR</definedName>
    <definedName name="__________________________________________________________FS01" localSheetId="3">[0]!ERR</definedName>
    <definedName name="__________________________________________________________FS01" localSheetId="6">[0]!ERR</definedName>
    <definedName name="__________________________________________________________FS01" localSheetId="5">[0]!ERR</definedName>
    <definedName name="__________________________________________________________FS01">[0]!ERR</definedName>
    <definedName name="_________________________________________________________FS01" localSheetId="0">[0]!ERR</definedName>
    <definedName name="_________________________________________________________FS01" localSheetId="3">[0]!ERR</definedName>
    <definedName name="_________________________________________________________FS01" localSheetId="6">[0]!ERR</definedName>
    <definedName name="_________________________________________________________FS01" localSheetId="5">[0]!ERR</definedName>
    <definedName name="_________________________________________________________FS01">[0]!ERR</definedName>
    <definedName name="________________________________________________________FS01" localSheetId="0">[0]!ERR</definedName>
    <definedName name="________________________________________________________FS01" localSheetId="3">[0]!ERR</definedName>
    <definedName name="________________________________________________________FS01" localSheetId="6">[0]!ERR</definedName>
    <definedName name="________________________________________________________FS01" localSheetId="5">[0]!ERR</definedName>
    <definedName name="________________________________________________________FS01">[0]!ERR</definedName>
    <definedName name="_______________________________________________________FS01" localSheetId="0">[0]!ERR</definedName>
    <definedName name="_______________________________________________________FS01" localSheetId="3">[0]!ERR</definedName>
    <definedName name="_______________________________________________________FS01" localSheetId="6">[0]!ERR</definedName>
    <definedName name="_______________________________________________________FS01" localSheetId="5">[0]!ERR</definedName>
    <definedName name="_______________________________________________________FS01">[0]!ERR</definedName>
    <definedName name="______________________________________________________FS01" localSheetId="0">[0]!ERR</definedName>
    <definedName name="______________________________________________________FS01" localSheetId="3">[0]!ERR</definedName>
    <definedName name="______________________________________________________FS01" localSheetId="6">[0]!ERR</definedName>
    <definedName name="______________________________________________________FS01" localSheetId="5">[0]!ERR</definedName>
    <definedName name="______________________________________________________FS01">[0]!ERR</definedName>
    <definedName name="_____________________________________________________FS01" localSheetId="0">[0]!ERR</definedName>
    <definedName name="_____________________________________________________FS01" localSheetId="3">[0]!ERR</definedName>
    <definedName name="_____________________________________________________FS01" localSheetId="6">[0]!ERR</definedName>
    <definedName name="_____________________________________________________FS01" localSheetId="5">[0]!ERR</definedName>
    <definedName name="_____________________________________________________FS01">[0]!ERR</definedName>
    <definedName name="____________________________________________________FS01" localSheetId="0">[0]!ERR</definedName>
    <definedName name="____________________________________________________FS01" localSheetId="3">[0]!ERR</definedName>
    <definedName name="____________________________________________________FS01" localSheetId="6">[0]!ERR</definedName>
    <definedName name="____________________________________________________FS01" localSheetId="5">[0]!ERR</definedName>
    <definedName name="____________________________________________________FS01">[0]!ERR</definedName>
    <definedName name="___________________________________________________FS01" localSheetId="0">[0]!ERR</definedName>
    <definedName name="___________________________________________________FS01" localSheetId="3">[0]!ERR</definedName>
    <definedName name="___________________________________________________FS01" localSheetId="6">[0]!ERR</definedName>
    <definedName name="___________________________________________________FS01" localSheetId="5">[0]!ERR</definedName>
    <definedName name="___________________________________________________FS01">[0]!ERR</definedName>
    <definedName name="__________________________________________________FS01" localSheetId="0">[0]!ERR</definedName>
    <definedName name="__________________________________________________FS01" localSheetId="3">[0]!ERR</definedName>
    <definedName name="__________________________________________________FS01" localSheetId="6">[0]!ERR</definedName>
    <definedName name="__________________________________________________FS01" localSheetId="5">[0]!ERR</definedName>
    <definedName name="__________________________________________________FS01">[0]!ERR</definedName>
    <definedName name="_________________________________________________FS01" localSheetId="0">[0]!ERR</definedName>
    <definedName name="_________________________________________________FS01" localSheetId="3">[0]!ERR</definedName>
    <definedName name="_________________________________________________FS01" localSheetId="6">[0]!ERR</definedName>
    <definedName name="_________________________________________________FS01" localSheetId="5">[0]!ERR</definedName>
    <definedName name="_________________________________________________FS01">[0]!ERR</definedName>
    <definedName name="________________________________________________FS01" localSheetId="0">[0]!ERR</definedName>
    <definedName name="________________________________________________FS01" localSheetId="3">[0]!ERR</definedName>
    <definedName name="________________________________________________FS01" localSheetId="6">[0]!ERR</definedName>
    <definedName name="________________________________________________FS01" localSheetId="5">[0]!ERR</definedName>
    <definedName name="________________________________________________FS01">[0]!ERR</definedName>
    <definedName name="_______________________________________________FS01" localSheetId="0">[0]!ERR</definedName>
    <definedName name="_______________________________________________FS01" localSheetId="3">[0]!ERR</definedName>
    <definedName name="_______________________________________________FS01" localSheetId="6">[0]!ERR</definedName>
    <definedName name="_______________________________________________FS01" localSheetId="5">[0]!ERR</definedName>
    <definedName name="_______________________________________________FS01">[0]!ERR</definedName>
    <definedName name="______________________________________________FS01" localSheetId="0">[0]!ERR</definedName>
    <definedName name="______________________________________________FS01" localSheetId="3">[0]!ERR</definedName>
    <definedName name="______________________________________________FS01" localSheetId="6">[0]!ERR</definedName>
    <definedName name="______________________________________________FS01" localSheetId="5">[0]!ERR</definedName>
    <definedName name="______________________________________________FS01">[0]!ERR</definedName>
    <definedName name="_____________________________________________FS01" localSheetId="0">[0]!ERR</definedName>
    <definedName name="_____________________________________________FS01" localSheetId="3">[0]!ERR</definedName>
    <definedName name="_____________________________________________FS01" localSheetId="6">[0]!ERR</definedName>
    <definedName name="_____________________________________________FS01" localSheetId="5">[0]!ERR</definedName>
    <definedName name="_____________________________________________FS01">[0]!ERR</definedName>
    <definedName name="____________________________________________FS01" localSheetId="0">[0]!ERR</definedName>
    <definedName name="____________________________________________FS01" localSheetId="3">[0]!ERR</definedName>
    <definedName name="____________________________________________FS01" localSheetId="6">[0]!ERR</definedName>
    <definedName name="____________________________________________FS01" localSheetId="5">[0]!ERR</definedName>
    <definedName name="____________________________________________FS01">[0]!ERR</definedName>
    <definedName name="___________________________________________FS01" localSheetId="0">[0]!ERR</definedName>
    <definedName name="___________________________________________FS01" localSheetId="3">[0]!ERR</definedName>
    <definedName name="___________________________________________FS01" localSheetId="6">[0]!ERR</definedName>
    <definedName name="___________________________________________FS01" localSheetId="5">[0]!ERR</definedName>
    <definedName name="___________________________________________FS01">[0]!ERR</definedName>
    <definedName name="__________________________________________FS01" localSheetId="0">[0]!ERR</definedName>
    <definedName name="__________________________________________FS01" localSheetId="3">[0]!ERR</definedName>
    <definedName name="__________________________________________FS01" localSheetId="6">[0]!ERR</definedName>
    <definedName name="__________________________________________FS01" localSheetId="5">[0]!ERR</definedName>
    <definedName name="__________________________________________FS01">[0]!ERR</definedName>
    <definedName name="_________________________________________FS01" localSheetId="0">[0]!ERR</definedName>
    <definedName name="_________________________________________FS01" localSheetId="3">[0]!ERR</definedName>
    <definedName name="_________________________________________FS01" localSheetId="6">[0]!ERR</definedName>
    <definedName name="_________________________________________FS01" localSheetId="5">[0]!ERR</definedName>
    <definedName name="_________________________________________FS01">[0]!ERR</definedName>
    <definedName name="________________________________________FS01" localSheetId="0">[0]!ERR</definedName>
    <definedName name="________________________________________FS01" localSheetId="3">[0]!ERR</definedName>
    <definedName name="________________________________________FS01" localSheetId="6">[0]!ERR</definedName>
    <definedName name="________________________________________FS01" localSheetId="5">[0]!ERR</definedName>
    <definedName name="________________________________________FS01">[0]!ERR</definedName>
    <definedName name="_______________________________________FS01" localSheetId="0">[0]!ERR</definedName>
    <definedName name="_______________________________________FS01" localSheetId="3">[0]!ERR</definedName>
    <definedName name="_______________________________________FS01" localSheetId="6">[0]!ERR</definedName>
    <definedName name="_______________________________________FS01" localSheetId="5">[0]!ERR</definedName>
    <definedName name="_______________________________________FS01">[0]!ERR</definedName>
    <definedName name="______________________________________FS01" localSheetId="0">[0]!ERR</definedName>
    <definedName name="______________________________________FS01" localSheetId="3">[0]!ERR</definedName>
    <definedName name="______________________________________FS01" localSheetId="6">[0]!ERR</definedName>
    <definedName name="______________________________________FS01" localSheetId="5">[0]!ERR</definedName>
    <definedName name="______________________________________FS01">[0]!ERR</definedName>
    <definedName name="_____________________________________FS01" localSheetId="0">[0]!ERR</definedName>
    <definedName name="_____________________________________FS01" localSheetId="3">[0]!ERR</definedName>
    <definedName name="_____________________________________FS01" localSheetId="6">[0]!ERR</definedName>
    <definedName name="_____________________________________FS01" localSheetId="5">[0]!ERR</definedName>
    <definedName name="_____________________________________FS01">[0]!ERR</definedName>
    <definedName name="____________________________________FS01" localSheetId="0">[0]!ERR</definedName>
    <definedName name="____________________________________FS01" localSheetId="3">[0]!ERR</definedName>
    <definedName name="____________________________________FS01" localSheetId="6">[0]!ERR</definedName>
    <definedName name="____________________________________FS01" localSheetId="5">[0]!ERR</definedName>
    <definedName name="____________________________________FS01">[0]!ERR</definedName>
    <definedName name="___________________________________FS01" localSheetId="0">[0]!ERR</definedName>
    <definedName name="___________________________________FS01" localSheetId="3">[0]!ERR</definedName>
    <definedName name="___________________________________FS01" localSheetId="6">[0]!ERR</definedName>
    <definedName name="___________________________________FS01" localSheetId="5">[0]!ERR</definedName>
    <definedName name="___________________________________FS01">[0]!ERR</definedName>
    <definedName name="__________________________________FS01" localSheetId="0">[0]!ERR</definedName>
    <definedName name="__________________________________FS01" localSheetId="3">[0]!ERR</definedName>
    <definedName name="__________________________________FS01" localSheetId="6">[0]!ERR</definedName>
    <definedName name="__________________________________FS01" localSheetId="5">[0]!ERR</definedName>
    <definedName name="__________________________________FS01">[0]!ERR</definedName>
    <definedName name="_________________________________FS01" localSheetId="0">[0]!ERR</definedName>
    <definedName name="_________________________________FS01" localSheetId="3">[0]!ERR</definedName>
    <definedName name="_________________________________FS01" localSheetId="6">[0]!ERR</definedName>
    <definedName name="_________________________________FS01" localSheetId="5">[0]!ERR</definedName>
    <definedName name="_________________________________FS01">[0]!ERR</definedName>
    <definedName name="________________________________FS01" localSheetId="0">[0]!ERR</definedName>
    <definedName name="________________________________FS01" localSheetId="3">[0]!ERR</definedName>
    <definedName name="________________________________FS01" localSheetId="6">[0]!ERR</definedName>
    <definedName name="________________________________FS01" localSheetId="5">[0]!ERR</definedName>
    <definedName name="________________________________FS01">[0]!ERR</definedName>
    <definedName name="________________________________FS01_4">#NAME?</definedName>
    <definedName name="_______________________________FS01" localSheetId="0">[0]!ERR</definedName>
    <definedName name="_______________________________FS01" localSheetId="3">[0]!ERR</definedName>
    <definedName name="_______________________________FS01" localSheetId="6">[0]!ERR</definedName>
    <definedName name="_______________________________FS01" localSheetId="5">[0]!ERR</definedName>
    <definedName name="_______________________________FS01">[0]!ERR</definedName>
    <definedName name="______________________________FS01" localSheetId="0">[0]!ERR</definedName>
    <definedName name="______________________________FS01" localSheetId="3">[0]!ERR</definedName>
    <definedName name="______________________________FS01" localSheetId="6">[0]!ERR</definedName>
    <definedName name="______________________________FS01" localSheetId="5">[0]!ERR</definedName>
    <definedName name="______________________________FS01">[0]!ERR</definedName>
    <definedName name="______________________________FS01_4">#NAME?</definedName>
    <definedName name="_____________________________FS01" localSheetId="6">[1]!ERR</definedName>
    <definedName name="_____________________________FS01">[1]!ERR</definedName>
    <definedName name="____________________________FS01" localSheetId="0">[0]!ERR</definedName>
    <definedName name="____________________________FS01" localSheetId="3">[0]!ERR</definedName>
    <definedName name="____________________________FS01" localSheetId="6">[0]!ERR</definedName>
    <definedName name="____________________________FS01" localSheetId="5">[0]!ERR</definedName>
    <definedName name="____________________________FS01">[0]!ERR</definedName>
    <definedName name="____________________________FS01_4">#NAME?</definedName>
    <definedName name="___________________________FS01" localSheetId="0">[0]!ERR</definedName>
    <definedName name="___________________________FS01" localSheetId="3">[0]!ERR</definedName>
    <definedName name="___________________________FS01" localSheetId="6">[0]!ERR</definedName>
    <definedName name="___________________________FS01" localSheetId="5">[0]!ERR</definedName>
    <definedName name="___________________________FS01">[0]!ERR</definedName>
    <definedName name="___________________________FS01_4">#NAME?</definedName>
    <definedName name="__________________________FS01" localSheetId="0">[0]!ERR</definedName>
    <definedName name="__________________________FS01" localSheetId="3">[0]!ERR</definedName>
    <definedName name="__________________________FS01" localSheetId="6">[0]!ERR</definedName>
    <definedName name="__________________________FS01" localSheetId="5">[0]!ERR</definedName>
    <definedName name="__________________________FS01">[0]!ERR</definedName>
    <definedName name="__________________________FS01_4">#NAME?</definedName>
    <definedName name="_________________________FS01" localSheetId="0">[0]!ERR</definedName>
    <definedName name="_________________________FS01" localSheetId="3">[0]!ERR</definedName>
    <definedName name="_________________________FS01" localSheetId="6">[0]!ERR</definedName>
    <definedName name="_________________________FS01" localSheetId="5">[0]!ERR</definedName>
    <definedName name="_________________________FS01">[0]!ERR</definedName>
    <definedName name="_________________________FS01_4">#NAME?</definedName>
    <definedName name="________________________FS01" localSheetId="0">[0]!ERR</definedName>
    <definedName name="________________________FS01" localSheetId="3">[0]!ERR</definedName>
    <definedName name="________________________FS01" localSheetId="6">[0]!ERR</definedName>
    <definedName name="________________________FS01" localSheetId="5">[0]!ERR</definedName>
    <definedName name="________________________FS01">[0]!ERR</definedName>
    <definedName name="________________________FS01_4">#NAME?</definedName>
    <definedName name="_______________________FS01" localSheetId="0">[0]!ERR</definedName>
    <definedName name="_______________________FS01" localSheetId="3">[0]!ERR</definedName>
    <definedName name="_______________________FS01" localSheetId="6">[0]!ERR</definedName>
    <definedName name="_______________________FS01" localSheetId="5">[0]!ERR</definedName>
    <definedName name="_______________________FS01">[0]!ERR</definedName>
    <definedName name="_______________________FS01_4">#NAME?</definedName>
    <definedName name="______________________FS01" localSheetId="0">[0]!ERR</definedName>
    <definedName name="______________________FS01" localSheetId="3">[0]!ERR</definedName>
    <definedName name="______________________FS01" localSheetId="6">[0]!ERR</definedName>
    <definedName name="______________________FS01" localSheetId="5">[0]!ERR</definedName>
    <definedName name="______________________FS01">[0]!ERR</definedName>
    <definedName name="______________________FS01_4">#NAME?</definedName>
    <definedName name="_____________________FS01" localSheetId="0">[0]!ERR</definedName>
    <definedName name="_____________________FS01" localSheetId="3">[0]!ERR</definedName>
    <definedName name="_____________________FS01" localSheetId="6">[0]!ERR</definedName>
    <definedName name="_____________________FS01" localSheetId="5">[0]!ERR</definedName>
    <definedName name="_____________________FS01">[0]!ERR</definedName>
    <definedName name="____________________FS01" localSheetId="0">[0]!ERR</definedName>
    <definedName name="____________________FS01" localSheetId="3">[0]!ERR</definedName>
    <definedName name="____________________FS01" localSheetId="6">[0]!ERR</definedName>
    <definedName name="____________________FS01" localSheetId="5">[0]!ERR</definedName>
    <definedName name="____________________FS01">[0]!ERR</definedName>
    <definedName name="____________________FS01_4">#NAME?</definedName>
    <definedName name="___________________FS01" localSheetId="0">[0]!ERR</definedName>
    <definedName name="___________________FS01" localSheetId="3">[0]!ERR</definedName>
    <definedName name="___________________FS01" localSheetId="6">[0]!ERR</definedName>
    <definedName name="___________________FS01" localSheetId="5">[0]!ERR</definedName>
    <definedName name="___________________FS01">[0]!ERR</definedName>
    <definedName name="___________________FS01_4">#NAME?</definedName>
    <definedName name="__________________FS01" localSheetId="0">[0]!ERR</definedName>
    <definedName name="__________________FS01" localSheetId="3">[0]!ERR</definedName>
    <definedName name="__________________FS01" localSheetId="6">[0]!ERR</definedName>
    <definedName name="__________________FS01" localSheetId="5">[0]!ERR</definedName>
    <definedName name="__________________FS01">[0]!ERR</definedName>
    <definedName name="__________________FS01_4">#NAME?</definedName>
    <definedName name="_________________FS01" localSheetId="0">[0]!ERR</definedName>
    <definedName name="_________________FS01" localSheetId="3">[0]!ERR</definedName>
    <definedName name="_________________FS01" localSheetId="6">[0]!ERR</definedName>
    <definedName name="_________________FS01" localSheetId="5">[0]!ERR</definedName>
    <definedName name="_________________FS01">[0]!ERR</definedName>
    <definedName name="_________________FS01_4">#NAME?</definedName>
    <definedName name="________________FS01" localSheetId="0">[0]!ERR</definedName>
    <definedName name="________________FS01" localSheetId="3">[0]!ERR</definedName>
    <definedName name="________________FS01" localSheetId="6">[0]!ERR</definedName>
    <definedName name="________________FS01" localSheetId="5">[0]!ERR</definedName>
    <definedName name="________________FS01">[0]!ERR</definedName>
    <definedName name="________________FS01_4">#NAME?</definedName>
    <definedName name="_______________F" localSheetId="0">[0]!ERR</definedName>
    <definedName name="_______________F" localSheetId="3">[0]!ERR</definedName>
    <definedName name="_______________F" localSheetId="6">[0]!ERR</definedName>
    <definedName name="_______________F" localSheetId="5">[0]!ERR</definedName>
    <definedName name="_______________F">[0]!ERR</definedName>
    <definedName name="_______________FS01" localSheetId="0">[0]!ERR</definedName>
    <definedName name="_______________FS01" localSheetId="3">[0]!ERR</definedName>
    <definedName name="_______________FS01" localSheetId="6">[0]!ERR</definedName>
    <definedName name="_______________FS01" localSheetId="5">[0]!ERR</definedName>
    <definedName name="_______________FS01">[0]!ERR</definedName>
    <definedName name="_______________FS01_4">#NAME?</definedName>
    <definedName name="______________F" localSheetId="0">[0]!ERR</definedName>
    <definedName name="______________F" localSheetId="3">[0]!ERR</definedName>
    <definedName name="______________F" localSheetId="6">[0]!ERR</definedName>
    <definedName name="______________F" localSheetId="5">[0]!ERR</definedName>
    <definedName name="______________F">[0]!ERR</definedName>
    <definedName name="______________FS01" localSheetId="0">[0]!ERR</definedName>
    <definedName name="______________FS01" localSheetId="3">[0]!ERR</definedName>
    <definedName name="______________FS01" localSheetId="6">[0]!ERR</definedName>
    <definedName name="______________FS01" localSheetId="5">[0]!ERR</definedName>
    <definedName name="______________FS01">[0]!ERR</definedName>
    <definedName name="______________FS01_4">#NAME?</definedName>
    <definedName name="_____________APU24" localSheetId="0">[0]!ERR</definedName>
    <definedName name="_____________APU24" localSheetId="3">[0]!ERR</definedName>
    <definedName name="_____________APU24" localSheetId="6">[0]!ERR</definedName>
    <definedName name="_____________APU24" localSheetId="5">[0]!ERR</definedName>
    <definedName name="_____________APU24">[0]!ERR</definedName>
    <definedName name="_____________FS01" localSheetId="0">[0]!ERR</definedName>
    <definedName name="_____________FS01" localSheetId="3">[0]!ERR</definedName>
    <definedName name="_____________FS01" localSheetId="6">[0]!ERR</definedName>
    <definedName name="_____________FS01" localSheetId="5">[0]!ERR</definedName>
    <definedName name="_____________FS01">[0]!ERR</definedName>
    <definedName name="_____________FS01_4">#NAME?</definedName>
    <definedName name="____________F" localSheetId="0">[0]!ERR</definedName>
    <definedName name="____________F" localSheetId="3">[0]!ERR</definedName>
    <definedName name="____________F" localSheetId="6">[0]!ERR</definedName>
    <definedName name="____________F" localSheetId="5">[0]!ERR</definedName>
    <definedName name="____________F">[0]!ERR</definedName>
    <definedName name="____________FS01" localSheetId="0">[0]!ERR</definedName>
    <definedName name="____________FS01" localSheetId="3">[0]!ERR</definedName>
    <definedName name="____________FS01" localSheetId="6">[0]!ERR</definedName>
    <definedName name="____________FS01" localSheetId="5">[0]!ERR</definedName>
    <definedName name="____________FS01">[0]!ERR</definedName>
    <definedName name="____________FS01_4">#NAME?</definedName>
    <definedName name="___________APU24" localSheetId="0">[0]!ERR</definedName>
    <definedName name="___________APU24" localSheetId="3">[0]!ERR</definedName>
    <definedName name="___________APU24" localSheetId="6">[0]!ERR</definedName>
    <definedName name="___________APU24" localSheetId="5">[0]!ERR</definedName>
    <definedName name="___________APU24">[0]!ERR</definedName>
    <definedName name="___________F" localSheetId="0">[0]!ERR</definedName>
    <definedName name="___________F" localSheetId="3">[0]!ERR</definedName>
    <definedName name="___________F" localSheetId="6">[0]!ERR</definedName>
    <definedName name="___________F" localSheetId="5">[0]!ERR</definedName>
    <definedName name="___________F">[0]!ERR</definedName>
    <definedName name="___________FS01" localSheetId="0">[0]!ERR</definedName>
    <definedName name="___________FS01" localSheetId="3">[0]!ERR</definedName>
    <definedName name="___________FS01" localSheetId="6">[0]!ERR</definedName>
    <definedName name="___________FS01" localSheetId="5">[0]!ERR</definedName>
    <definedName name="___________FS01">[0]!ERR</definedName>
    <definedName name="___________FS01_4">#NAME?</definedName>
    <definedName name="__________APU24" localSheetId="0">[0]!ERR</definedName>
    <definedName name="__________APU24" localSheetId="3">[0]!ERR</definedName>
    <definedName name="__________APU24" localSheetId="6">[0]!ERR</definedName>
    <definedName name="__________APU24" localSheetId="5">[0]!ERR</definedName>
    <definedName name="__________APU24">[0]!ERR</definedName>
    <definedName name="__________ff2005" localSheetId="0">[0]!ERR</definedName>
    <definedName name="__________ff2005" localSheetId="3">[0]!ERR</definedName>
    <definedName name="__________ff2005" localSheetId="6">[0]!ERR</definedName>
    <definedName name="__________ff2005" localSheetId="5">[0]!ERR</definedName>
    <definedName name="__________ff2005">[0]!ERR</definedName>
    <definedName name="__________FS01" localSheetId="0">[0]!ERR</definedName>
    <definedName name="__________FS01" localSheetId="3">[0]!ERR</definedName>
    <definedName name="__________FS01" localSheetId="6">[0]!ERR</definedName>
    <definedName name="__________FS01" localSheetId="5">[0]!ERR</definedName>
    <definedName name="__________FS01">[0]!ERR</definedName>
    <definedName name="__________FS01_4">#NAME?</definedName>
    <definedName name="_________F" localSheetId="0">[0]!ERR</definedName>
    <definedName name="_________F" localSheetId="3">[0]!ERR</definedName>
    <definedName name="_________F" localSheetId="6">[0]!ERR</definedName>
    <definedName name="_________F" localSheetId="5">[0]!ERR</definedName>
    <definedName name="_________F">[0]!ERR</definedName>
    <definedName name="_________ff2005" localSheetId="0">[0]!ERR</definedName>
    <definedName name="_________ff2005" localSheetId="3">[0]!ERR</definedName>
    <definedName name="_________ff2005" localSheetId="6">[0]!ERR</definedName>
    <definedName name="_________ff2005" localSheetId="5">[0]!ERR</definedName>
    <definedName name="_________ff2005">[0]!ERR</definedName>
    <definedName name="_________FS01" localSheetId="0">[0]!ERR</definedName>
    <definedName name="_________FS01" localSheetId="3">[0]!ERR</definedName>
    <definedName name="_________FS01" localSheetId="6">[0]!ERR</definedName>
    <definedName name="_________FS01" localSheetId="5">[0]!ERR</definedName>
    <definedName name="_________FS01">[0]!ERR</definedName>
    <definedName name="________APU24" localSheetId="0">[0]!ERR</definedName>
    <definedName name="________APU24" localSheetId="3">[0]!ERR</definedName>
    <definedName name="________APU24" localSheetId="6">[0]!ERR</definedName>
    <definedName name="________APU24" localSheetId="5">[0]!ERR</definedName>
    <definedName name="________APU24">[0]!ERR</definedName>
    <definedName name="________F" localSheetId="0">[0]!ERR</definedName>
    <definedName name="________F" localSheetId="3">[0]!ERR</definedName>
    <definedName name="________F" localSheetId="6">[0]!ERR</definedName>
    <definedName name="________F" localSheetId="5">[0]!ERR</definedName>
    <definedName name="________F">[0]!ERR</definedName>
    <definedName name="________FS01" localSheetId="0">[0]!ERR</definedName>
    <definedName name="________FS01" localSheetId="3">[0]!ERR</definedName>
    <definedName name="________FS01" localSheetId="6">[0]!ERR</definedName>
    <definedName name="________FS01" localSheetId="5">[0]!ERR</definedName>
    <definedName name="________FS01">[0]!ERR</definedName>
    <definedName name="________FS01_4">#NAME?</definedName>
    <definedName name="_______APU24" localSheetId="0">[0]!ERR</definedName>
    <definedName name="_______APU24" localSheetId="3">[0]!ERR</definedName>
    <definedName name="_______APU24" localSheetId="6">[0]!ERR</definedName>
    <definedName name="_______APU24" localSheetId="5">[0]!ERR</definedName>
    <definedName name="_______APU24">[0]!ERR</definedName>
    <definedName name="_______F" localSheetId="0">[0]!ERR</definedName>
    <definedName name="_______F" localSheetId="3">[0]!ERR</definedName>
    <definedName name="_______F" localSheetId="6">[0]!ERR</definedName>
    <definedName name="_______F" localSheetId="5">[0]!ERR</definedName>
    <definedName name="_______F">[0]!ERR</definedName>
    <definedName name="_______ff2005" localSheetId="0">[0]!ERR</definedName>
    <definedName name="_______ff2005" localSheetId="3">[0]!ERR</definedName>
    <definedName name="_______ff2005" localSheetId="6">[0]!ERR</definedName>
    <definedName name="_______ff2005" localSheetId="5">[0]!ERR</definedName>
    <definedName name="_______ff2005">[0]!ERR</definedName>
    <definedName name="_______FS01" localSheetId="0">[0]!ERR</definedName>
    <definedName name="_______FS01" localSheetId="3">[0]!ERR</definedName>
    <definedName name="_______FS01" localSheetId="6">[0]!ERR</definedName>
    <definedName name="_______FS01" localSheetId="5">[0]!ERR</definedName>
    <definedName name="_______FS01">[0]!ERR</definedName>
    <definedName name="_______TD02" localSheetId="0">[0]!ERR</definedName>
    <definedName name="_______TD02" localSheetId="3">[0]!ERR</definedName>
    <definedName name="_______TD02" localSheetId="6">[0]!ERR</definedName>
    <definedName name="_______TD02" localSheetId="5">[0]!ERR</definedName>
    <definedName name="_______TD02">[0]!ERR</definedName>
    <definedName name="______APU24" localSheetId="0">[0]!ERR</definedName>
    <definedName name="______APU24" localSheetId="3">[0]!ERR</definedName>
    <definedName name="______APU24" localSheetId="6">[0]!ERR</definedName>
    <definedName name="______APU24" localSheetId="5">[0]!ERR</definedName>
    <definedName name="______APU24">[0]!ERR</definedName>
    <definedName name="______F" localSheetId="0">[0]!ERR</definedName>
    <definedName name="______F" localSheetId="3">[0]!ERR</definedName>
    <definedName name="______F" localSheetId="6">[0]!ERR</definedName>
    <definedName name="______F" localSheetId="5">[0]!ERR</definedName>
    <definedName name="______F">[0]!ERR</definedName>
    <definedName name="______FS01" localSheetId="0">[0]!ERR</definedName>
    <definedName name="______FS01" localSheetId="3">[0]!ERR</definedName>
    <definedName name="______FS01" localSheetId="6">[0]!ERR</definedName>
    <definedName name="______FS01" localSheetId="5">[0]!ERR</definedName>
    <definedName name="______FS01">[0]!ERR</definedName>
    <definedName name="______FS01_4">#NAME?</definedName>
    <definedName name="______TD02" localSheetId="0">[0]!ERR</definedName>
    <definedName name="______TD02" localSheetId="3">[0]!ERR</definedName>
    <definedName name="______TD02" localSheetId="6">[0]!ERR</definedName>
    <definedName name="______TD02" localSheetId="5">[0]!ERR</definedName>
    <definedName name="______TD02">[0]!ERR</definedName>
    <definedName name="_____APU24" localSheetId="0">[0]!ERR</definedName>
    <definedName name="_____APU24" localSheetId="3">[0]!ERR</definedName>
    <definedName name="_____APU24" localSheetId="6">[0]!ERR</definedName>
    <definedName name="_____APU24" localSheetId="5">[0]!ERR</definedName>
    <definedName name="_____APU24">[0]!ERR</definedName>
    <definedName name="_____F" localSheetId="0">[0]!ERR</definedName>
    <definedName name="_____F" localSheetId="3">[0]!ERR</definedName>
    <definedName name="_____F" localSheetId="6">[0]!ERR</definedName>
    <definedName name="_____F" localSheetId="5">[0]!ERR</definedName>
    <definedName name="_____F">[0]!ERR</definedName>
    <definedName name="_____ff2005" localSheetId="0">[0]!ERR</definedName>
    <definedName name="_____ff2005" localSheetId="3">[0]!ERR</definedName>
    <definedName name="_____ff2005" localSheetId="6">[0]!ERR</definedName>
    <definedName name="_____ff2005" localSheetId="5">[0]!ERR</definedName>
    <definedName name="_____ff2005">[0]!ERR</definedName>
    <definedName name="_____FS01" localSheetId="0">[0]!ERR</definedName>
    <definedName name="_____FS01" localSheetId="3">[0]!ERR</definedName>
    <definedName name="_____FS01" localSheetId="6">[0]!ERR</definedName>
    <definedName name="_____FS01" localSheetId="5">[0]!ERR</definedName>
    <definedName name="_____FS01">[0]!ERR</definedName>
    <definedName name="_____FS01_4">#NAME?</definedName>
    <definedName name="_____r" localSheetId="0">[0]!ERR</definedName>
    <definedName name="_____r" localSheetId="3">[0]!ERR</definedName>
    <definedName name="_____r" localSheetId="6">[0]!ERR</definedName>
    <definedName name="_____r" localSheetId="5">[0]!ERR</definedName>
    <definedName name="_____r">[0]!ERR</definedName>
    <definedName name="____A251140" localSheetId="0">#REF!</definedName>
    <definedName name="____A251140" localSheetId="3">#REF!</definedName>
    <definedName name="____A251140" localSheetId="6">#REF!</definedName>
    <definedName name="____A251140" localSheetId="5">#REF!</definedName>
    <definedName name="____A251140">#REF!</definedName>
    <definedName name="____A251150" localSheetId="0">#REF!</definedName>
    <definedName name="____A251150" localSheetId="3">#REF!</definedName>
    <definedName name="____A251150" localSheetId="6">#REF!</definedName>
    <definedName name="____A251150" localSheetId="5">#REF!</definedName>
    <definedName name="____A251150">#REF!</definedName>
    <definedName name="____APU24" localSheetId="0">[0]!ERR</definedName>
    <definedName name="____APU24" localSheetId="3">[0]!ERR</definedName>
    <definedName name="____APU24" localSheetId="6">[0]!ERR</definedName>
    <definedName name="____APU24" localSheetId="5">[0]!ERR</definedName>
    <definedName name="____APU24">[0]!ERR</definedName>
    <definedName name="____F" localSheetId="0">[0]!ERR</definedName>
    <definedName name="____F" localSheetId="3">[0]!ERR</definedName>
    <definedName name="____F" localSheetId="6">[0]!ERR</definedName>
    <definedName name="____F" localSheetId="5">[0]!ERR</definedName>
    <definedName name="____F">[0]!ERR</definedName>
    <definedName name="____ff2005" localSheetId="0">[0]!ERR</definedName>
    <definedName name="____ff2005" localSheetId="3">[0]!ERR</definedName>
    <definedName name="____ff2005" localSheetId="6">[0]!ERR</definedName>
    <definedName name="____ff2005" localSheetId="5">[0]!ERR</definedName>
    <definedName name="____ff2005">[0]!ERR</definedName>
    <definedName name="____FS01" localSheetId="0">[0]!ERR</definedName>
    <definedName name="____FS01" localSheetId="3">[0]!ERR</definedName>
    <definedName name="____FS01" localSheetId="6">[0]!ERR</definedName>
    <definedName name="____FS01" localSheetId="5">[0]!ERR</definedName>
    <definedName name="____FS01">[0]!ERR</definedName>
    <definedName name="____FS01_4">#NAME?</definedName>
    <definedName name="____TD02" localSheetId="0">[0]!ERR</definedName>
    <definedName name="____TD02" localSheetId="3">[0]!ERR</definedName>
    <definedName name="____TD02" localSheetId="6">[0]!ERR</definedName>
    <definedName name="____TD02" localSheetId="5">[0]!ERR</definedName>
    <definedName name="____TD02">[0]!ERR</definedName>
    <definedName name="___APU24" localSheetId="0">[0]!ERR</definedName>
    <definedName name="___APU24" localSheetId="3">[0]!ERR</definedName>
    <definedName name="___APU24" localSheetId="6">[0]!ERR</definedName>
    <definedName name="___APU24" localSheetId="5">[0]!ERR</definedName>
    <definedName name="___APU24">[0]!ERR</definedName>
    <definedName name="___F" localSheetId="0">#REF!</definedName>
    <definedName name="___F" localSheetId="3">#REF!</definedName>
    <definedName name="___F" localSheetId="6">#REF!</definedName>
    <definedName name="___F" localSheetId="5">#REF!</definedName>
    <definedName name="___F">#REF!</definedName>
    <definedName name="___ff2005">#N/A</definedName>
    <definedName name="___FS01" localSheetId="0">[0]!ERR</definedName>
    <definedName name="___FS01" localSheetId="3">[0]!ERR</definedName>
    <definedName name="___FS01" localSheetId="6">[0]!ERR</definedName>
    <definedName name="___FS01" localSheetId="5">[0]!ERR</definedName>
    <definedName name="___FS01">[0]!ERR</definedName>
    <definedName name="___FS01_4">#NAME?</definedName>
    <definedName name="___r" localSheetId="6">[1]!ERR</definedName>
    <definedName name="___r">[1]!ERR</definedName>
    <definedName name="___TD02">#N/A</definedName>
    <definedName name="__APU24" localSheetId="0">[0]!ERR</definedName>
    <definedName name="__APU24" localSheetId="3">[0]!ERR</definedName>
    <definedName name="__APU24" localSheetId="6">[0]!ERR</definedName>
    <definedName name="__APU24" localSheetId="5">[0]!ERR</definedName>
    <definedName name="__APU24">[0]!ERR</definedName>
    <definedName name="__F" localSheetId="0">#REF!</definedName>
    <definedName name="__F" localSheetId="3">#REF!</definedName>
    <definedName name="__F" localSheetId="6">#REF!</definedName>
    <definedName name="__F" localSheetId="5">#REF!</definedName>
    <definedName name="__F">#REF!</definedName>
    <definedName name="__ff2005" localSheetId="0">[0]!ERR</definedName>
    <definedName name="__ff2005" localSheetId="3">[0]!ERR</definedName>
    <definedName name="__ff2005" localSheetId="6">[0]!ERR</definedName>
    <definedName name="__ff2005" localSheetId="5">[0]!ERR</definedName>
    <definedName name="__ff2005">[0]!ERR</definedName>
    <definedName name="__FS01" localSheetId="0">[0]!ERR</definedName>
    <definedName name="__FS01" localSheetId="3">[0]!ERR</definedName>
    <definedName name="__FS01" localSheetId="6">[0]!ERR</definedName>
    <definedName name="__FS01" localSheetId="5">[0]!ERR</definedName>
    <definedName name="__FS01">[0]!ERR</definedName>
    <definedName name="__FS01_4">#NAME?</definedName>
    <definedName name="__r" localSheetId="0">[0]!ERR</definedName>
    <definedName name="__r" localSheetId="3">[0]!ERR</definedName>
    <definedName name="__r" localSheetId="6">[0]!ERR</definedName>
    <definedName name="__r" localSheetId="5">[0]!ERR</definedName>
    <definedName name="__r">[0]!ERR</definedName>
    <definedName name="__TD02" localSheetId="0">[0]!ERR</definedName>
    <definedName name="__TD02" localSheetId="3">[0]!ERR</definedName>
    <definedName name="__TD02" localSheetId="6">[0]!ERR</definedName>
    <definedName name="__TD02" localSheetId="5">[0]!ERR</definedName>
    <definedName name="__TD02">[0]!ERR</definedName>
    <definedName name="_APU24" localSheetId="0">[0]!ERR</definedName>
    <definedName name="_APU24" localSheetId="3">[0]!ERR</definedName>
    <definedName name="_APU24" localSheetId="6">[0]!ERR</definedName>
    <definedName name="_APU24" localSheetId="5">[0]!ERR</definedName>
    <definedName name="_APU24">[0]!ERR</definedName>
    <definedName name="_F" localSheetId="0">#REF!</definedName>
    <definedName name="_F" localSheetId="3">#REF!</definedName>
    <definedName name="_F" localSheetId="6">#REF!</definedName>
    <definedName name="_F" localSheetId="5">#REF!</definedName>
    <definedName name="_F">#REF!</definedName>
    <definedName name="_ff2005" localSheetId="0">[0]!ERR</definedName>
    <definedName name="_ff2005" localSheetId="3">[0]!ERR</definedName>
    <definedName name="_ff2005" localSheetId="6">[0]!ERR</definedName>
    <definedName name="_ff2005" localSheetId="5">[0]!ERR</definedName>
    <definedName name="_ff2005">[0]!ERR</definedName>
    <definedName name="_FS01" localSheetId="0">[0]!ERR</definedName>
    <definedName name="_FS01" localSheetId="3">[0]!ERR</definedName>
    <definedName name="_FS01" localSheetId="6">[0]!ERR</definedName>
    <definedName name="_FS01" localSheetId="5">[0]!ERR</definedName>
    <definedName name="_FS01">[0]!ERR</definedName>
    <definedName name="_FS01_4">#NAME?</definedName>
    <definedName name="_mun2" localSheetId="0">[2]PESOS!#REF!</definedName>
    <definedName name="_mun2" localSheetId="3">[2]PESOS!#REF!</definedName>
    <definedName name="_mun2" localSheetId="6">[2]PESOS!#REF!</definedName>
    <definedName name="_mun2" localSheetId="5">[2]PESOS!#REF!</definedName>
    <definedName name="_mun2">[2]PESOS!#REF!</definedName>
    <definedName name="_TD02" localSheetId="0">[0]!ERR</definedName>
    <definedName name="_TD02" localSheetId="3">[0]!ERR</definedName>
    <definedName name="_TD02" localSheetId="6">[0]!ERR</definedName>
    <definedName name="_TD02" localSheetId="5">[0]!ERR</definedName>
    <definedName name="_TD02">[0]!ERR</definedName>
    <definedName name="_X">#NAME?</definedName>
    <definedName name="_X_2">#NAME?</definedName>
    <definedName name="_X_4">#NAME?</definedName>
    <definedName name="_X_5">#NAME?</definedName>
    <definedName name="_Z">#NAME?</definedName>
    <definedName name="_Z_2">#NAME?</definedName>
    <definedName name="_Z_4">#NAME?</definedName>
    <definedName name="_Z_5">#NAME?</definedName>
    <definedName name="A" localSheetId="0">#REF!</definedName>
    <definedName name="A" localSheetId="3">#REF!</definedName>
    <definedName name="A" localSheetId="6">#REF!</definedName>
    <definedName name="A" localSheetId="5">#REF!</definedName>
    <definedName name="A">#REF!</definedName>
    <definedName name="A_impresión_IM" localSheetId="0">#REF!</definedName>
    <definedName name="A_impresión_IM" localSheetId="3">#REF!</definedName>
    <definedName name="A_impresión_IM" localSheetId="6">#REF!</definedName>
    <definedName name="A_impresión_IM" localSheetId="5">#REF!</definedName>
    <definedName name="A_impresión_IM">#REF!</definedName>
    <definedName name="AA" localSheetId="0">[0]!ERR</definedName>
    <definedName name="AA" localSheetId="3">[0]!ERR</definedName>
    <definedName name="AA" localSheetId="6">[0]!ERR</definedName>
    <definedName name="AA" localSheetId="5">[0]!ERR</definedName>
    <definedName name="AA">[0]!ERR</definedName>
    <definedName name="aa_2">#NAME?</definedName>
    <definedName name="aa_4">#NAME?</definedName>
    <definedName name="AAA" localSheetId="0">[0]!ERR</definedName>
    <definedName name="AAA" localSheetId="3">[0]!ERR</definedName>
    <definedName name="AAA" localSheetId="6">[0]!ERR</definedName>
    <definedName name="AAA" localSheetId="5">[0]!ERR</definedName>
    <definedName name="AAA">[0]!ERR</definedName>
    <definedName name="AAA_2">#NAME?</definedName>
    <definedName name="AAA_4">#NAME?</definedName>
    <definedName name="AAA_5">#NAME?</definedName>
    <definedName name="aaaa" localSheetId="0">[0]!ERR</definedName>
    <definedName name="aaaa" localSheetId="3">[0]!ERR</definedName>
    <definedName name="aaaa" localSheetId="6">[0]!ERR</definedName>
    <definedName name="aaaa" localSheetId="5">[0]!ERR</definedName>
    <definedName name="aaaa">[0]!ERR</definedName>
    <definedName name="AD">[3]TARIFAS!$A$1:$F$52</definedName>
    <definedName name="AD_4">[4]TARIFAS!$A$1:$F$52</definedName>
    <definedName name="ADFE" localSheetId="0">[0]!ERR</definedName>
    <definedName name="ADFE" localSheetId="3">[0]!ERR</definedName>
    <definedName name="ADFE" localSheetId="6">[0]!ERR</definedName>
    <definedName name="ADFE" localSheetId="5">[0]!ERR</definedName>
    <definedName name="ADFE">[0]!ERR</definedName>
    <definedName name="ADFE_4">#NAME?</definedName>
    <definedName name="ADMINISTRADOR">[5]CUMPLIMIENTO!$C$5</definedName>
    <definedName name="AE" localSheetId="0">#REF!</definedName>
    <definedName name="AE" localSheetId="3">#REF!</definedName>
    <definedName name="AE" localSheetId="6">#REF!</definedName>
    <definedName name="AE" localSheetId="5">#REF!</definedName>
    <definedName name="AE">#REF!</definedName>
    <definedName name="AE_4" localSheetId="0">#REF!</definedName>
    <definedName name="AE_4" localSheetId="3">#REF!</definedName>
    <definedName name="AE_4" localSheetId="6">#REF!</definedName>
    <definedName name="AE_4" localSheetId="5">#REF!</definedName>
    <definedName name="AE_4">#REF!</definedName>
    <definedName name="AER" localSheetId="0">[0]!ERR</definedName>
    <definedName name="AER" localSheetId="3">[0]!ERR</definedName>
    <definedName name="AER" localSheetId="6">[0]!ERR</definedName>
    <definedName name="AER" localSheetId="5">[0]!ERR</definedName>
    <definedName name="AER">[0]!ERR</definedName>
    <definedName name="AER_4">#NAME?</definedName>
    <definedName name="AIU" localSheetId="0">#REF!</definedName>
    <definedName name="AIU" localSheetId="3">#REF!</definedName>
    <definedName name="AIU" localSheetId="6">#REF!</definedName>
    <definedName name="AIU" localSheetId="5">#REF!</definedName>
    <definedName name="AIU">#REF!</definedName>
    <definedName name="ALEXIS" localSheetId="0">ERR</definedName>
    <definedName name="ALEXIS" localSheetId="3">ERR</definedName>
    <definedName name="ALEXIS" localSheetId="6">ERR</definedName>
    <definedName name="ALEXIS" localSheetId="5">ERR</definedName>
    <definedName name="ALEXIS">ERR</definedName>
    <definedName name="ALEXIS2" localSheetId="0">ERR</definedName>
    <definedName name="ALEXIS2" localSheetId="3">ERR</definedName>
    <definedName name="ALEXIS2" localSheetId="6">ERR</definedName>
    <definedName name="ALEXIS2" localSheetId="5">ERR</definedName>
    <definedName name="ALEXIS2">ERR</definedName>
    <definedName name="ANTICIPO" localSheetId="0">[0]!ERR</definedName>
    <definedName name="ANTICIPO" localSheetId="3">[0]!ERR</definedName>
    <definedName name="ANTICIPO" localSheetId="6">[0]!ERR</definedName>
    <definedName name="ANTICIPO" localSheetId="5">[0]!ERR</definedName>
    <definedName name="ANTICIPO">[0]!ERR</definedName>
    <definedName name="ANTICIPO_4">#NAME?</definedName>
    <definedName name="apu" localSheetId="0">[0]!ERR</definedName>
    <definedName name="apu" localSheetId="3">[0]!ERR</definedName>
    <definedName name="apu" localSheetId="6">[0]!ERR</definedName>
    <definedName name="apu" localSheetId="5">[0]!ERR</definedName>
    <definedName name="apu">[0]!ERR</definedName>
    <definedName name="aq" localSheetId="0">[0]!ERR</definedName>
    <definedName name="aq" localSheetId="3">[0]!ERR</definedName>
    <definedName name="aq" localSheetId="6">[0]!ERR</definedName>
    <definedName name="aq" localSheetId="5">[0]!ERR</definedName>
    <definedName name="aq">[0]!ERR</definedName>
    <definedName name="aq_2">#NAME?</definedName>
    <definedName name="aq_4">#NAME?</definedName>
    <definedName name="_xlnm.Extract" localSheetId="0">#REF!</definedName>
    <definedName name="_xlnm.Extract" localSheetId="3">#REF!</definedName>
    <definedName name="_xlnm.Extract" localSheetId="6">#REF!</definedName>
    <definedName name="_xlnm.Extract" localSheetId="5">#REF!</definedName>
    <definedName name="_xlnm.Extract">#REF!</definedName>
    <definedName name="_xlnm.Print_Area" localSheetId="0">AIU!$A$1:$B$49</definedName>
    <definedName name="_xlnm.Print_Area" localSheetId="2">APU!$A$1:$H$1275</definedName>
    <definedName name="_xlnm.Print_Area" localSheetId="3">#REF!</definedName>
    <definedName name="_xlnm.Print_Area" localSheetId="4">PRESUPUESTO!$B$1:$I$55</definedName>
    <definedName name="_xlnm.Print_Area" localSheetId="6">RENDIMIENTOS!$B$1:$J$43</definedName>
    <definedName name="_xlnm.Print_Area" localSheetId="5">TRANS!$A$1:$H$154</definedName>
    <definedName name="_xlnm.Print_Area">#REF!</definedName>
    <definedName name="AS" localSheetId="0">[0]!ERR</definedName>
    <definedName name="AS" localSheetId="3">[0]!ERR</definedName>
    <definedName name="AS" localSheetId="6">[0]!ERR</definedName>
    <definedName name="AS" localSheetId="5">[0]!ERR</definedName>
    <definedName name="AS">[0]!ERR</definedName>
    <definedName name="ASASASAS" localSheetId="0">[0]!ERR</definedName>
    <definedName name="ASASASAS" localSheetId="3">[0]!ERR</definedName>
    <definedName name="ASASASAS" localSheetId="6">[0]!ERR</definedName>
    <definedName name="ASASASAS" localSheetId="5">[0]!ERR</definedName>
    <definedName name="ASASASAS">[0]!ERR</definedName>
    <definedName name="asd" localSheetId="0">[0]!ERR</definedName>
    <definedName name="asd" localSheetId="3">[0]!ERR</definedName>
    <definedName name="asd" localSheetId="6">[0]!ERR</definedName>
    <definedName name="asd" localSheetId="5">[0]!ERR</definedName>
    <definedName name="asd">[0]!ERR</definedName>
    <definedName name="assss" localSheetId="0">[0]!ERR</definedName>
    <definedName name="assss" localSheetId="3">[0]!ERR</definedName>
    <definedName name="assss" localSheetId="6">[0]!ERR</definedName>
    <definedName name="assss" localSheetId="5">[0]!ERR</definedName>
    <definedName name="assss">[0]!ERR</definedName>
    <definedName name="ayu">'[6]MANO DE OBRA'!$D$10</definedName>
    <definedName name="az">[6]EQUIPO!$D$20</definedName>
    <definedName name="B" localSheetId="0">[0]!ERR</definedName>
    <definedName name="B" localSheetId="3">[0]!ERR</definedName>
    <definedName name="B" localSheetId="6">[0]!ERR</definedName>
    <definedName name="B" localSheetId="5">[0]!ERR</definedName>
    <definedName name="B">[0]!ERR</definedName>
    <definedName name="B_4">#NAME?</definedName>
    <definedName name="Base_datos_IM" localSheetId="0">#REF!</definedName>
    <definedName name="Base_datos_IM" localSheetId="3">#REF!</definedName>
    <definedName name="Base_datos_IM" localSheetId="6">#REF!</definedName>
    <definedName name="Base_datos_IM" localSheetId="5">#REF!</definedName>
    <definedName name="Base_datos_IM">#REF!</definedName>
    <definedName name="BASE1" localSheetId="0">#REF!</definedName>
    <definedName name="BASE1" localSheetId="3">#REF!</definedName>
    <definedName name="BASE1" localSheetId="6">#REF!</definedName>
    <definedName name="BASE1" localSheetId="5">#REF!</definedName>
    <definedName name="BASE1">#REF!</definedName>
    <definedName name="BASE2" localSheetId="0">#REF!</definedName>
    <definedName name="BASE2" localSheetId="3">#REF!</definedName>
    <definedName name="BASE2" localSheetId="6">#REF!</definedName>
    <definedName name="BASE2" localSheetId="5">#REF!</definedName>
    <definedName name="BASE2">#REF!</definedName>
    <definedName name="BASE3" localSheetId="0">#REF!</definedName>
    <definedName name="BASE3" localSheetId="3">#REF!</definedName>
    <definedName name="BASE3" localSheetId="6">#REF!</definedName>
    <definedName name="BASE3" localSheetId="5">#REF!</definedName>
    <definedName name="BASE3">#REF!</definedName>
    <definedName name="BASE4" localSheetId="0">#REF!</definedName>
    <definedName name="BASE4" localSheetId="3">#REF!</definedName>
    <definedName name="BASE4" localSheetId="6">#REF!</definedName>
    <definedName name="BASE4" localSheetId="5">#REF!</definedName>
    <definedName name="BASE4">#REF!</definedName>
    <definedName name="_xlnm.Database" localSheetId="0">#REF!</definedName>
    <definedName name="_xlnm.Database" localSheetId="3">#REF!</definedName>
    <definedName name="_xlnm.Database" localSheetId="6">#REF!</definedName>
    <definedName name="_xlnm.Database" localSheetId="5">#REF!</definedName>
    <definedName name="_xlnm.Database">#REF!</definedName>
    <definedName name="BB" localSheetId="0">[0]!ERR</definedName>
    <definedName name="BB" localSheetId="3">[0]!ERR</definedName>
    <definedName name="BB" localSheetId="6">[0]!ERR</definedName>
    <definedName name="BB" localSheetId="5">[0]!ERR</definedName>
    <definedName name="BB">[0]!ERR</definedName>
    <definedName name="BOX" localSheetId="0">[0]!ERR</definedName>
    <definedName name="BOX" localSheetId="3">[0]!ERR</definedName>
    <definedName name="BOX" localSheetId="6">[0]!ERR</definedName>
    <definedName name="BOX" localSheetId="5">[0]!ERR</definedName>
    <definedName name="BOX">[0]!ERR</definedName>
    <definedName name="BOX_4">#NAME?</definedName>
    <definedName name="burr">[6]EQUIPO!$D$21</definedName>
    <definedName name="Buscar" localSheetId="0">#REF!</definedName>
    <definedName name="Buscar" localSheetId="3">#REF!</definedName>
    <definedName name="Buscar" localSheetId="6">#REF!</definedName>
    <definedName name="Buscar" localSheetId="5">#REF!</definedName>
    <definedName name="Buscar">#REF!</definedName>
    <definedName name="Buscar___0" localSheetId="0">#REF!</definedName>
    <definedName name="Buscar___0" localSheetId="3">#REF!</definedName>
    <definedName name="Buscar___0" localSheetId="6">#REF!</definedName>
    <definedName name="Buscar___0" localSheetId="5">#REF!</definedName>
    <definedName name="Buscar___0">#REF!</definedName>
    <definedName name="Buscar___0_4" localSheetId="0">#REF!</definedName>
    <definedName name="Buscar___0_4" localSheetId="3">#REF!</definedName>
    <definedName name="Buscar___0_4" localSheetId="6">#REF!</definedName>
    <definedName name="Buscar___0_4" localSheetId="5">#REF!</definedName>
    <definedName name="Buscar___0_4">#REF!</definedName>
    <definedName name="Buscar___1" localSheetId="0">#REF!</definedName>
    <definedName name="Buscar___1" localSheetId="3">#REF!</definedName>
    <definedName name="Buscar___1" localSheetId="6">#REF!</definedName>
    <definedName name="Buscar___1" localSheetId="5">#REF!</definedName>
    <definedName name="Buscar___1">#REF!</definedName>
    <definedName name="Buscar___1_4" localSheetId="0">#REF!</definedName>
    <definedName name="Buscar___1_4" localSheetId="3">#REF!</definedName>
    <definedName name="Buscar___1_4" localSheetId="6">#REF!</definedName>
    <definedName name="Buscar___1_4" localSheetId="5">#REF!</definedName>
    <definedName name="Buscar___1_4">#REF!</definedName>
    <definedName name="Buscar___2" localSheetId="0">#REF!</definedName>
    <definedName name="Buscar___2" localSheetId="3">#REF!</definedName>
    <definedName name="Buscar___2" localSheetId="6">#REF!</definedName>
    <definedName name="Buscar___2" localSheetId="5">#REF!</definedName>
    <definedName name="Buscar___2">#REF!</definedName>
    <definedName name="Buscar___2_4" localSheetId="0">#REF!</definedName>
    <definedName name="Buscar___2_4" localSheetId="3">#REF!</definedName>
    <definedName name="Buscar___2_4" localSheetId="6">#REF!</definedName>
    <definedName name="Buscar___2_4" localSheetId="5">#REF!</definedName>
    <definedName name="Buscar___2_4">#REF!</definedName>
    <definedName name="Buscar___25" localSheetId="0">#REF!</definedName>
    <definedName name="Buscar___25" localSheetId="3">#REF!</definedName>
    <definedName name="Buscar___25" localSheetId="6">#REF!</definedName>
    <definedName name="Buscar___25" localSheetId="5">#REF!</definedName>
    <definedName name="Buscar___25">#REF!</definedName>
    <definedName name="Buscar___25_4" localSheetId="0">#REF!</definedName>
    <definedName name="Buscar___25_4" localSheetId="3">#REF!</definedName>
    <definedName name="Buscar___25_4" localSheetId="6">#REF!</definedName>
    <definedName name="Buscar___25_4" localSheetId="5">#REF!</definedName>
    <definedName name="Buscar___25_4">#REF!</definedName>
    <definedName name="Buscar___26" localSheetId="0">#REF!</definedName>
    <definedName name="Buscar___26" localSheetId="3">#REF!</definedName>
    <definedName name="Buscar___26" localSheetId="6">#REF!</definedName>
    <definedName name="Buscar___26" localSheetId="5">#REF!</definedName>
    <definedName name="Buscar___26">#REF!</definedName>
    <definedName name="Buscar___26_4" localSheetId="0">#REF!</definedName>
    <definedName name="Buscar___26_4" localSheetId="3">#REF!</definedName>
    <definedName name="Buscar___26_4" localSheetId="6">#REF!</definedName>
    <definedName name="Buscar___26_4" localSheetId="5">#REF!</definedName>
    <definedName name="Buscar___26_4">#REF!</definedName>
    <definedName name="Buscar___3" localSheetId="0">#REF!</definedName>
    <definedName name="Buscar___3" localSheetId="3">#REF!</definedName>
    <definedName name="Buscar___3" localSheetId="6">#REF!</definedName>
    <definedName name="Buscar___3" localSheetId="5">#REF!</definedName>
    <definedName name="Buscar___3">#REF!</definedName>
    <definedName name="Buscar___3_4" localSheetId="0">#REF!</definedName>
    <definedName name="Buscar___3_4" localSheetId="3">#REF!</definedName>
    <definedName name="Buscar___3_4" localSheetId="6">#REF!</definedName>
    <definedName name="Buscar___3_4" localSheetId="5">#REF!</definedName>
    <definedName name="Buscar___3_4">#REF!</definedName>
    <definedName name="Buscar___37" localSheetId="0">#REF!</definedName>
    <definedName name="Buscar___37" localSheetId="3">#REF!</definedName>
    <definedName name="Buscar___37" localSheetId="6">#REF!</definedName>
    <definedName name="Buscar___37" localSheetId="5">#REF!</definedName>
    <definedName name="Buscar___37">#REF!</definedName>
    <definedName name="Buscar___37_4" localSheetId="0">#REF!</definedName>
    <definedName name="Buscar___37_4" localSheetId="3">#REF!</definedName>
    <definedName name="Buscar___37_4" localSheetId="6">#REF!</definedName>
    <definedName name="Buscar___37_4" localSheetId="5">#REF!</definedName>
    <definedName name="Buscar___37_4">#REF!</definedName>
    <definedName name="Buscar___38" localSheetId="0">#REF!</definedName>
    <definedName name="Buscar___38" localSheetId="3">#REF!</definedName>
    <definedName name="Buscar___38" localSheetId="6">#REF!</definedName>
    <definedName name="Buscar___38" localSheetId="5">#REF!</definedName>
    <definedName name="Buscar___38">#REF!</definedName>
    <definedName name="Buscar___38_4" localSheetId="0">#REF!</definedName>
    <definedName name="Buscar___38_4" localSheetId="3">#REF!</definedName>
    <definedName name="Buscar___38_4" localSheetId="6">#REF!</definedName>
    <definedName name="Buscar___38_4" localSheetId="5">#REF!</definedName>
    <definedName name="Buscar___38_4">#REF!</definedName>
    <definedName name="Buscar___39" localSheetId="0">#REF!</definedName>
    <definedName name="Buscar___39" localSheetId="3">#REF!</definedName>
    <definedName name="Buscar___39" localSheetId="6">#REF!</definedName>
    <definedName name="Buscar___39" localSheetId="5">#REF!</definedName>
    <definedName name="Buscar___39">#REF!</definedName>
    <definedName name="Buscar___39_4" localSheetId="0">#REF!</definedName>
    <definedName name="Buscar___39_4" localSheetId="3">#REF!</definedName>
    <definedName name="Buscar___39_4" localSheetId="6">#REF!</definedName>
    <definedName name="Buscar___39_4" localSheetId="5">#REF!</definedName>
    <definedName name="Buscar___39_4">#REF!</definedName>
    <definedName name="Buscar___40" localSheetId="0">#REF!</definedName>
    <definedName name="Buscar___40" localSheetId="3">#REF!</definedName>
    <definedName name="Buscar___40" localSheetId="6">#REF!</definedName>
    <definedName name="Buscar___40" localSheetId="5">#REF!</definedName>
    <definedName name="Buscar___40">#REF!</definedName>
    <definedName name="Buscar___40_4" localSheetId="0">#REF!</definedName>
    <definedName name="Buscar___40_4" localSheetId="3">#REF!</definedName>
    <definedName name="Buscar___40_4" localSheetId="6">#REF!</definedName>
    <definedName name="Buscar___40_4" localSheetId="5">#REF!</definedName>
    <definedName name="Buscar___40_4">#REF!</definedName>
    <definedName name="Buscar___41" localSheetId="0">#REF!</definedName>
    <definedName name="Buscar___41" localSheetId="3">#REF!</definedName>
    <definedName name="Buscar___41" localSheetId="6">#REF!</definedName>
    <definedName name="Buscar___41" localSheetId="5">#REF!</definedName>
    <definedName name="Buscar___41">#REF!</definedName>
    <definedName name="Buscar___41_4" localSheetId="0">#REF!</definedName>
    <definedName name="Buscar___41_4" localSheetId="3">#REF!</definedName>
    <definedName name="Buscar___41_4" localSheetId="6">#REF!</definedName>
    <definedName name="Buscar___41_4" localSheetId="5">#REF!</definedName>
    <definedName name="Buscar___41_4">#REF!</definedName>
    <definedName name="Buscar___42" localSheetId="0">#REF!</definedName>
    <definedName name="Buscar___42" localSheetId="3">#REF!</definedName>
    <definedName name="Buscar___42" localSheetId="6">#REF!</definedName>
    <definedName name="Buscar___42" localSheetId="5">#REF!</definedName>
    <definedName name="Buscar___42">#REF!</definedName>
    <definedName name="Buscar___42_4" localSheetId="0">#REF!</definedName>
    <definedName name="Buscar___42_4" localSheetId="3">#REF!</definedName>
    <definedName name="Buscar___42_4" localSheetId="6">#REF!</definedName>
    <definedName name="Buscar___42_4" localSheetId="5">#REF!</definedName>
    <definedName name="Buscar___42_4">#REF!</definedName>
    <definedName name="Buscar___43" localSheetId="0">#REF!</definedName>
    <definedName name="Buscar___43" localSheetId="3">#REF!</definedName>
    <definedName name="Buscar___43" localSheetId="6">#REF!</definedName>
    <definedName name="Buscar___43" localSheetId="5">#REF!</definedName>
    <definedName name="Buscar___43">#REF!</definedName>
    <definedName name="Buscar___43_4" localSheetId="0">#REF!</definedName>
    <definedName name="Buscar___43_4" localSheetId="3">#REF!</definedName>
    <definedName name="Buscar___43_4" localSheetId="6">#REF!</definedName>
    <definedName name="Buscar___43_4" localSheetId="5">#REF!</definedName>
    <definedName name="Buscar___43_4">#REF!</definedName>
    <definedName name="Buscar___44" localSheetId="0">#REF!</definedName>
    <definedName name="Buscar___44" localSheetId="3">#REF!</definedName>
    <definedName name="Buscar___44" localSheetId="6">#REF!</definedName>
    <definedName name="Buscar___44" localSheetId="5">#REF!</definedName>
    <definedName name="Buscar___44">#REF!</definedName>
    <definedName name="Buscar___44_4" localSheetId="0">#REF!</definedName>
    <definedName name="Buscar___44_4" localSheetId="3">#REF!</definedName>
    <definedName name="Buscar___44_4" localSheetId="6">#REF!</definedName>
    <definedName name="Buscar___44_4" localSheetId="5">#REF!</definedName>
    <definedName name="Buscar___44_4">#REF!</definedName>
    <definedName name="Buscar___90" localSheetId="0">#REF!</definedName>
    <definedName name="Buscar___90" localSheetId="3">#REF!</definedName>
    <definedName name="Buscar___90" localSheetId="6">#REF!</definedName>
    <definedName name="Buscar___90" localSheetId="5">#REF!</definedName>
    <definedName name="Buscar___90">#REF!</definedName>
    <definedName name="Buscar___90_4" localSheetId="0">#REF!</definedName>
    <definedName name="Buscar___90_4" localSheetId="3">#REF!</definedName>
    <definedName name="Buscar___90_4" localSheetId="6">#REF!</definedName>
    <definedName name="Buscar___90_4" localSheetId="5">#REF!</definedName>
    <definedName name="Buscar___90_4">#REF!</definedName>
    <definedName name="car">[6]EQUIPO!$D$17</definedName>
    <definedName name="carr">[6]EQUIPO!$D$16</definedName>
    <definedName name="casanare">[7]Listado!$F$1038:$F$1056</definedName>
    <definedName name="cccc" localSheetId="0">[0]!ERR</definedName>
    <definedName name="cccc" localSheetId="3">[0]!ERR</definedName>
    <definedName name="cccc" localSheetId="6">[0]!ERR</definedName>
    <definedName name="cccc" localSheetId="5">[0]!ERR</definedName>
    <definedName name="cccc">[0]!ERR</definedName>
    <definedName name="CCCCCCCCCCCCCCCCCCCC" localSheetId="0">[0]!ERR</definedName>
    <definedName name="CCCCCCCCCCCCCCCCCCCC" localSheetId="3">[0]!ERR</definedName>
    <definedName name="CCCCCCCCCCCCCCCCCCCC" localSheetId="6">[0]!ERR</definedName>
    <definedName name="CCCCCCCCCCCCCCCCCCCC" localSheetId="5">[0]!ERR</definedName>
    <definedName name="CCCCCCCCCCCCCCCCCCCC">[0]!ERR</definedName>
    <definedName name="cde" localSheetId="0">[0]!ERR</definedName>
    <definedName name="cde" localSheetId="3">[0]!ERR</definedName>
    <definedName name="cde" localSheetId="6">[0]!ERR</definedName>
    <definedName name="cde" localSheetId="5">[0]!ERR</definedName>
    <definedName name="cde">[0]!ERR</definedName>
    <definedName name="CERT" localSheetId="0">[0]!ERR</definedName>
    <definedName name="CERT" localSheetId="3">[0]!ERR</definedName>
    <definedName name="CERT" localSheetId="6">[0]!ERR</definedName>
    <definedName name="CERT" localSheetId="5">[0]!ERR</definedName>
    <definedName name="CERT">[0]!ERR</definedName>
    <definedName name="cesse" localSheetId="0">[0]!ERR</definedName>
    <definedName name="cesse" localSheetId="3">[0]!ERR</definedName>
    <definedName name="cesse" localSheetId="6">[0]!ERR</definedName>
    <definedName name="cesse" localSheetId="5">[0]!ERR</definedName>
    <definedName name="cesse">[0]!ERR</definedName>
    <definedName name="ci" localSheetId="0">[6]MATERIALES!#REF!</definedName>
    <definedName name="ci" localSheetId="3">[6]MATERIALES!#REF!</definedName>
    <definedName name="ci" localSheetId="6">[6]MATERIALES!#REF!</definedName>
    <definedName name="ci" localSheetId="5">[6]MATERIALES!#REF!</definedName>
    <definedName name="ci">[6]MATERIALES!#REF!</definedName>
    <definedName name="com">[6]EQUIPO!$D$19</definedName>
    <definedName name="componentes">#N/A</definedName>
    <definedName name="COPIA" localSheetId="0">[0]!ERR</definedName>
    <definedName name="COPIA" localSheetId="3">[0]!ERR</definedName>
    <definedName name="COPIA" localSheetId="6">[0]!ERR</definedName>
    <definedName name="COPIA" localSheetId="5">[0]!ERR</definedName>
    <definedName name="COPIA">[0]!ERR</definedName>
    <definedName name="Cortasol" localSheetId="0">[0]!ERR</definedName>
    <definedName name="Cortasol" localSheetId="3">[0]!ERR</definedName>
    <definedName name="Cortasol" localSheetId="6">[0]!ERR</definedName>
    <definedName name="Cortasol" localSheetId="5">[0]!ERR</definedName>
    <definedName name="Cortasol">[0]!ERR</definedName>
    <definedName name="COSTODIRECTO" localSheetId="0">#REF!</definedName>
    <definedName name="COSTODIRECTO" localSheetId="3">#REF!</definedName>
    <definedName name="COSTODIRECTO" localSheetId="6">#REF!</definedName>
    <definedName name="COSTODIRECTO" localSheetId="5">#REF!</definedName>
    <definedName name="COSTODIRECTO">#REF!</definedName>
    <definedName name="COSTODIRECTO_2" localSheetId="0">#REF!</definedName>
    <definedName name="COSTODIRECTO_2" localSheetId="3">#REF!</definedName>
    <definedName name="COSTODIRECTO_2" localSheetId="6">#REF!</definedName>
    <definedName name="COSTODIRECTO_2" localSheetId="5">#REF!</definedName>
    <definedName name="COSTODIRECTO_2">#REF!</definedName>
    <definedName name="COSTOS">[8]TARIFAS!$A$1:$F$52</definedName>
    <definedName name="COSTOS_2">[4]TARIFAS!$A$1:$F$52</definedName>
    <definedName name="_xlnm.Criteria" localSheetId="0">#REF!</definedName>
    <definedName name="_xlnm.Criteria" localSheetId="3">#REF!</definedName>
    <definedName name="_xlnm.Criteria" localSheetId="6">#REF!</definedName>
    <definedName name="_xlnm.Criteria" localSheetId="5">#REF!</definedName>
    <definedName name="_xlnm.Criteria">#REF!</definedName>
    <definedName name="Criterios_IM" localSheetId="0">#REF!</definedName>
    <definedName name="Criterios_IM" localSheetId="3">#REF!</definedName>
    <definedName name="Criterios_IM" localSheetId="6">#REF!</definedName>
    <definedName name="Criterios_IM" localSheetId="5">#REF!</definedName>
    <definedName name="Criterios_IM">#REF!</definedName>
    <definedName name="CUAL" localSheetId="0">[0]!ERR</definedName>
    <definedName name="CUAL" localSheetId="3">[0]!ERR</definedName>
    <definedName name="CUAL" localSheetId="6">[0]!ERR</definedName>
    <definedName name="CUAL" localSheetId="5">[0]!ERR</definedName>
    <definedName name="CUAL">[0]!ERR</definedName>
    <definedName name="CUAL_2">#NAME?</definedName>
    <definedName name="CUAL_4">#NAME?</definedName>
    <definedName name="CUAL_5">#NAME?</definedName>
    <definedName name="cubs" localSheetId="0">[0]!ERR</definedName>
    <definedName name="cubs" localSheetId="3">[0]!ERR</definedName>
    <definedName name="cubs" localSheetId="6">[0]!ERR</definedName>
    <definedName name="cubs" localSheetId="5">[0]!ERR</definedName>
    <definedName name="cubs">[0]!ERR</definedName>
    <definedName name="D" localSheetId="0">#REF!</definedName>
    <definedName name="D" localSheetId="3">#REF!</definedName>
    <definedName name="D" localSheetId="6">#REF!</definedName>
    <definedName name="D" localSheetId="5">#REF!</definedName>
    <definedName name="D">#REF!</definedName>
    <definedName name="dd" localSheetId="0">[0]!ERR</definedName>
    <definedName name="dd" localSheetId="3">[0]!ERR</definedName>
    <definedName name="dd" localSheetId="6">[0]!ERR</definedName>
    <definedName name="dd" localSheetId="5">[0]!ERR</definedName>
    <definedName name="dd">[0]!ERR</definedName>
    <definedName name="dd_2">#NAME?</definedName>
    <definedName name="dd_4">#NAME?</definedName>
    <definedName name="dd_5">#NAME?</definedName>
    <definedName name="des" localSheetId="0">#REF!</definedName>
    <definedName name="des" localSheetId="3">#REF!</definedName>
    <definedName name="des" localSheetId="6">#REF!</definedName>
    <definedName name="des" localSheetId="5">#REF!</definedName>
    <definedName name="des">#REF!</definedName>
    <definedName name="df" localSheetId="0">[0]!ERR</definedName>
    <definedName name="df" localSheetId="3">[0]!ERR</definedName>
    <definedName name="df" localSheetId="6">[0]!ERR</definedName>
    <definedName name="df" localSheetId="5">[0]!ERR</definedName>
    <definedName name="df">[0]!ERR</definedName>
    <definedName name="DFSDFSDSF" localSheetId="0">[0]!ERR</definedName>
    <definedName name="DFSDFSDSF" localSheetId="3">[0]!ERR</definedName>
    <definedName name="DFSDFSDSF" localSheetId="6">[0]!ERR</definedName>
    <definedName name="DFSDFSDSF" localSheetId="5">[0]!ERR</definedName>
    <definedName name="DFSDFSDSF">[0]!ERR</definedName>
    <definedName name="DOS" localSheetId="0">[0]!ERR</definedName>
    <definedName name="DOS" localSheetId="3">[0]!ERR</definedName>
    <definedName name="DOS" localSheetId="6">[0]!ERR</definedName>
    <definedName name="DOS" localSheetId="5">[0]!ERR</definedName>
    <definedName name="DOS">[0]!ERR</definedName>
    <definedName name="dsdsdsds" localSheetId="0">[0]!ERR</definedName>
    <definedName name="dsdsdsds" localSheetId="3">[0]!ERR</definedName>
    <definedName name="dsdsdsds" localSheetId="6">[0]!ERR</definedName>
    <definedName name="dsdsdsds" localSheetId="5">[0]!ERR</definedName>
    <definedName name="dsdsdsds">[0]!ERR</definedName>
    <definedName name="E" localSheetId="0">#REF!</definedName>
    <definedName name="E" localSheetId="3">#REF!</definedName>
    <definedName name="E" localSheetId="6">#REF!</definedName>
    <definedName name="E" localSheetId="5">#REF!</definedName>
    <definedName name="E">#REF!</definedName>
    <definedName name="EE" localSheetId="0">[0]!ERR</definedName>
    <definedName name="EE" localSheetId="3">[0]!ERR</definedName>
    <definedName name="EE" localSheetId="6">[0]!ERR</definedName>
    <definedName name="EE" localSheetId="5">[0]!ERR</definedName>
    <definedName name="EE">[0]!ERR</definedName>
    <definedName name="EE_2">#NAME?</definedName>
    <definedName name="EE_4">#NAME?</definedName>
    <definedName name="EEE" localSheetId="0">[0]!ERR</definedName>
    <definedName name="EEE" localSheetId="3">[0]!ERR</definedName>
    <definedName name="EEE" localSheetId="6">[0]!ERR</definedName>
    <definedName name="EEE" localSheetId="5">[0]!ERR</definedName>
    <definedName name="EEE">[0]!ERR</definedName>
    <definedName name="equipo">[9]Equipo!$A$7:$A$65536</definedName>
    <definedName name="ES" localSheetId="0">[0]!ERR</definedName>
    <definedName name="ES" localSheetId="3">[0]!ERR</definedName>
    <definedName name="ES" localSheetId="6">[0]!ERR</definedName>
    <definedName name="ES" localSheetId="5">[0]!ERR</definedName>
    <definedName name="ES">[0]!ERR</definedName>
    <definedName name="ES_2" localSheetId="0">ERR</definedName>
    <definedName name="ES_2" localSheetId="3">ERR</definedName>
    <definedName name="ES_2" localSheetId="6">ERR</definedName>
    <definedName name="ES_2" localSheetId="5">ERR</definedName>
    <definedName name="ES_2">ERR</definedName>
    <definedName name="ES_4" localSheetId="0">ERR</definedName>
    <definedName name="ES_4" localSheetId="3">ERR</definedName>
    <definedName name="ES_4" localSheetId="6">ERR</definedName>
    <definedName name="ES_4" localSheetId="5">ERR</definedName>
    <definedName name="ES_4">ERR</definedName>
    <definedName name="ES_5" localSheetId="0">ERR</definedName>
    <definedName name="ES_5" localSheetId="3">ERR</definedName>
    <definedName name="ES_5" localSheetId="6">ERR</definedName>
    <definedName name="ES_5" localSheetId="5">ERR</definedName>
    <definedName name="ES_5">ERR</definedName>
    <definedName name="Excel_BuiltIn_Print_Area_1" localSheetId="0">#REF!</definedName>
    <definedName name="Excel_BuiltIn_Print_Area_1" localSheetId="3">#REF!</definedName>
    <definedName name="Excel_BuiltIn_Print_Area_1" localSheetId="6">#REF!</definedName>
    <definedName name="Excel_BuiltIn_Print_Area_1" localSheetId="5">#REF!</definedName>
    <definedName name="Excel_BuiltIn_Print_Area_1">#REF!</definedName>
    <definedName name="Excel_BuiltIn_Print_Area_3" localSheetId="0">#REF!</definedName>
    <definedName name="Excel_BuiltIn_Print_Area_3" localSheetId="3">#REF!</definedName>
    <definedName name="Excel_BuiltIn_Print_Area_3" localSheetId="6">#REF!</definedName>
    <definedName name="Excel_BuiltIn_Print_Area_3" localSheetId="5">#REF!</definedName>
    <definedName name="Excel_BuiltIn_Print_Area_3">#REF!</definedName>
    <definedName name="Excel_BuiltIn_Print_Area_4" localSheetId="0">#REF!</definedName>
    <definedName name="Excel_BuiltIn_Print_Area_4" localSheetId="3">#REF!</definedName>
    <definedName name="Excel_BuiltIn_Print_Area_4" localSheetId="6">#REF!</definedName>
    <definedName name="Excel_BuiltIn_Print_Area_4" localSheetId="5">#REF!</definedName>
    <definedName name="Excel_BuiltIn_Print_Area_4">#REF!</definedName>
    <definedName name="Excel_BuiltIn_Print_Titles_1" localSheetId="0">#REF!</definedName>
    <definedName name="Excel_BuiltIn_Print_Titles_1" localSheetId="3">#REF!</definedName>
    <definedName name="Excel_BuiltIn_Print_Titles_1" localSheetId="6">#REF!</definedName>
    <definedName name="Excel_BuiltIn_Print_Titles_1" localSheetId="5">#REF!</definedName>
    <definedName name="Excel_BuiltIn_Print_Titles_1">#REF!</definedName>
    <definedName name="Excel_BuiltIn_Print_Titles_2" localSheetId="0">#REF!</definedName>
    <definedName name="Excel_BuiltIn_Print_Titles_2" localSheetId="3">#REF!</definedName>
    <definedName name="Excel_BuiltIn_Print_Titles_2" localSheetId="6">#REF!</definedName>
    <definedName name="Excel_BuiltIn_Print_Titles_2" localSheetId="5">#REF!</definedName>
    <definedName name="Excel_BuiltIn_Print_Titles_2">#REF!</definedName>
    <definedName name="Excel_BuiltIn_Print_Titles_3" localSheetId="0">#REF!</definedName>
    <definedName name="Excel_BuiltIn_Print_Titles_3" localSheetId="3">#REF!</definedName>
    <definedName name="Excel_BuiltIn_Print_Titles_3" localSheetId="6">#REF!</definedName>
    <definedName name="Excel_BuiltIn_Print_Titles_3" localSheetId="5">#REF!</definedName>
    <definedName name="Excel_BuiltIn_Print_Titles_3">#REF!</definedName>
    <definedName name="Excel_BuiltIn_Print_Titles_4" localSheetId="0">#REF!</definedName>
    <definedName name="Excel_BuiltIn_Print_Titles_4" localSheetId="3">#REF!</definedName>
    <definedName name="Excel_BuiltIn_Print_Titles_4" localSheetId="6">#REF!</definedName>
    <definedName name="Excel_BuiltIn_Print_Titles_4" localSheetId="5">#REF!</definedName>
    <definedName name="Excel_BuiltIn_Print_Titles_4">#REF!</definedName>
    <definedName name="Excel_BuiltIn_Print_Titles_5" localSheetId="0">#REF!</definedName>
    <definedName name="Excel_BuiltIn_Print_Titles_5" localSheetId="3">#REF!</definedName>
    <definedName name="Excel_BuiltIn_Print_Titles_5" localSheetId="6">#REF!</definedName>
    <definedName name="Excel_BuiltIn_Print_Titles_5" localSheetId="5">#REF!</definedName>
    <definedName name="Excel_BuiltIn_Print_Titles_5">#REF!</definedName>
    <definedName name="Extracción_IM" localSheetId="0">#REF!</definedName>
    <definedName name="Extracción_IM" localSheetId="3">#REF!</definedName>
    <definedName name="Extracción_IM" localSheetId="6">#REF!</definedName>
    <definedName name="Extracción_IM" localSheetId="5">#REF!</definedName>
    <definedName name="Extracción_IM">#REF!</definedName>
    <definedName name="FACTORDIEGO" localSheetId="0">[0]!ERR</definedName>
    <definedName name="FACTORDIEGO" localSheetId="3">[0]!ERR</definedName>
    <definedName name="FACTORDIEGO" localSheetId="6">[0]!ERR</definedName>
    <definedName name="FACTORDIEGO" localSheetId="5">[0]!ERR</definedName>
    <definedName name="FACTORDIEGO">[0]!ERR</definedName>
    <definedName name="ff" localSheetId="0">[0]!ERR</definedName>
    <definedName name="ff" localSheetId="3">[0]!ERR</definedName>
    <definedName name="ff" localSheetId="6">[0]!ERR</definedName>
    <definedName name="ff" localSheetId="5">[0]!ERR</definedName>
    <definedName name="ff">[0]!ERR</definedName>
    <definedName name="ff_2" localSheetId="0">ERR</definedName>
    <definedName name="ff_2" localSheetId="3">ERR</definedName>
    <definedName name="ff_2" localSheetId="6">ERR</definedName>
    <definedName name="ff_2" localSheetId="5">ERR</definedName>
    <definedName name="ff_2">ERR</definedName>
    <definedName name="ff_4" localSheetId="0">ERR</definedName>
    <definedName name="ff_4" localSheetId="3">ERR</definedName>
    <definedName name="ff_4" localSheetId="6">ERR</definedName>
    <definedName name="ff_4" localSheetId="5">ERR</definedName>
    <definedName name="ff_4">ERR</definedName>
    <definedName name="ff_5" localSheetId="0">ERR</definedName>
    <definedName name="ff_5" localSheetId="3">ERR</definedName>
    <definedName name="ff_5" localSheetId="6">ERR</definedName>
    <definedName name="ff_5" localSheetId="5">ERR</definedName>
    <definedName name="ff_5">ERR</definedName>
    <definedName name="fg" localSheetId="0">[0]!ERR</definedName>
    <definedName name="fg" localSheetId="3">[0]!ERR</definedName>
    <definedName name="fg" localSheetId="6">[0]!ERR</definedName>
    <definedName name="fg" localSheetId="5">[0]!ERR</definedName>
    <definedName name="fg">[0]!ERR</definedName>
    <definedName name="fg_2" localSheetId="0">ERR</definedName>
    <definedName name="fg_2" localSheetId="3">ERR</definedName>
    <definedName name="fg_2" localSheetId="6">ERR</definedName>
    <definedName name="fg_2" localSheetId="5">ERR</definedName>
    <definedName name="fg_2">ERR</definedName>
    <definedName name="fg_4" localSheetId="0">ERR</definedName>
    <definedName name="fg_4" localSheetId="3">ERR</definedName>
    <definedName name="fg_4" localSheetId="6">ERR</definedName>
    <definedName name="fg_4" localSheetId="5">ERR</definedName>
    <definedName name="fg_4">ERR</definedName>
    <definedName name="FINANCIACION" localSheetId="0">[0]!ERR</definedName>
    <definedName name="FINANCIACION" localSheetId="3">[0]!ERR</definedName>
    <definedName name="FINANCIACION" localSheetId="6">[0]!ERR</definedName>
    <definedName name="FINANCIACION" localSheetId="5">[0]!ERR</definedName>
    <definedName name="FINANCIACION">[0]!ERR</definedName>
    <definedName name="FINANCIACION_2" localSheetId="0">ERR</definedName>
    <definedName name="FINANCIACION_2" localSheetId="3">ERR</definedName>
    <definedName name="FINANCIACION_2" localSheetId="6">ERR</definedName>
    <definedName name="FINANCIACION_2" localSheetId="5">ERR</definedName>
    <definedName name="FINANCIACION_2">ERR</definedName>
    <definedName name="FINANCIACION_4" localSheetId="0">ERR</definedName>
    <definedName name="FINANCIACION_4" localSheetId="3">ERR</definedName>
    <definedName name="FINANCIACION_4" localSheetId="6">ERR</definedName>
    <definedName name="FINANCIACION_4" localSheetId="5">ERR</definedName>
    <definedName name="FINANCIACION_4">ERR</definedName>
    <definedName name="FINANCIACION_5" localSheetId="0">ERR</definedName>
    <definedName name="FINANCIACION_5" localSheetId="3">ERR</definedName>
    <definedName name="FINANCIACION_5" localSheetId="6">ERR</definedName>
    <definedName name="FINANCIACION_5" localSheetId="5">ERR</definedName>
    <definedName name="FINANCIACION_5">ERR</definedName>
    <definedName name="for">[6]EQUIPO!$D$10</definedName>
    <definedName name="FS01_2" localSheetId="0">ERR</definedName>
    <definedName name="FS01_2" localSheetId="3">ERR</definedName>
    <definedName name="FS01_2" localSheetId="6">ERR</definedName>
    <definedName name="FS01_2" localSheetId="5">ERR</definedName>
    <definedName name="FS01_2">ERR</definedName>
    <definedName name="FS01_4" localSheetId="0">ERR</definedName>
    <definedName name="FS01_4" localSheetId="3">ERR</definedName>
    <definedName name="FS01_4" localSheetId="6">ERR</definedName>
    <definedName name="FS01_4" localSheetId="5">ERR</definedName>
    <definedName name="FS01_4">ERR</definedName>
    <definedName name="FS01_5" localSheetId="0">ERR</definedName>
    <definedName name="FS01_5" localSheetId="3">ERR</definedName>
    <definedName name="FS01_5" localSheetId="6">ERR</definedName>
    <definedName name="FS01_5" localSheetId="5">ERR</definedName>
    <definedName name="FS01_5">ERR</definedName>
    <definedName name="FSS" localSheetId="0">[0]!ERR</definedName>
    <definedName name="FSS" localSheetId="3">[0]!ERR</definedName>
    <definedName name="FSS" localSheetId="6">[0]!ERR</definedName>
    <definedName name="FSS" localSheetId="5">[0]!ERR</definedName>
    <definedName name="FSS">[0]!ERR</definedName>
    <definedName name="fu" localSheetId="0">[0]!ERR</definedName>
    <definedName name="fu" localSheetId="3">[0]!ERR</definedName>
    <definedName name="fu" localSheetId="6">[0]!ERR</definedName>
    <definedName name="fu" localSheetId="5">[0]!ERR</definedName>
    <definedName name="fu">[0]!ERR</definedName>
    <definedName name="fu_2" localSheetId="0">ERR</definedName>
    <definedName name="fu_2" localSheetId="3">ERR</definedName>
    <definedName name="fu_2" localSheetId="6">ERR</definedName>
    <definedName name="fu_2" localSheetId="5">ERR</definedName>
    <definedName name="fu_2">ERR</definedName>
    <definedName name="fu_4" localSheetId="0">ERR</definedName>
    <definedName name="fu_4" localSheetId="3">ERR</definedName>
    <definedName name="fu_4" localSheetId="6">ERR</definedName>
    <definedName name="fu_4" localSheetId="5">ERR</definedName>
    <definedName name="fu_4">ERR</definedName>
    <definedName name="G" localSheetId="0">#REF!</definedName>
    <definedName name="G" localSheetId="3">#REF!</definedName>
    <definedName name="G" localSheetId="6">#REF!</definedName>
    <definedName name="G" localSheetId="5">#REF!</definedName>
    <definedName name="G">#REF!</definedName>
    <definedName name="GBGB" localSheetId="0">[0]!ERR</definedName>
    <definedName name="GBGB" localSheetId="3">[0]!ERR</definedName>
    <definedName name="GBGB" localSheetId="6">[0]!ERR</definedName>
    <definedName name="GBGB" localSheetId="5">[0]!ERR</definedName>
    <definedName name="GBGB">[0]!ERR</definedName>
    <definedName name="GGG" localSheetId="0">[0]!ERR</definedName>
    <definedName name="GGG" localSheetId="3">[0]!ERR</definedName>
    <definedName name="GGG" localSheetId="6">[0]!ERR</definedName>
    <definedName name="GGG" localSheetId="5">[0]!ERR</definedName>
    <definedName name="GGG">[0]!ERR</definedName>
    <definedName name="GGG_2" localSheetId="0">ERR</definedName>
    <definedName name="GGG_2" localSheetId="3">ERR</definedName>
    <definedName name="GGG_2" localSheetId="6">ERR</definedName>
    <definedName name="GGG_2" localSheetId="5">ERR</definedName>
    <definedName name="GGG_2">ERR</definedName>
    <definedName name="GGG_4" localSheetId="0">ERR</definedName>
    <definedName name="GGG_4" localSheetId="3">ERR</definedName>
    <definedName name="GGG_4" localSheetId="6">ERR</definedName>
    <definedName name="GGG_4" localSheetId="5">ERR</definedName>
    <definedName name="GGG_4">ERR</definedName>
    <definedName name="GGG_5" localSheetId="0">ERR</definedName>
    <definedName name="GGG_5" localSheetId="3">ERR</definedName>
    <definedName name="GGG_5" localSheetId="6">ERR</definedName>
    <definedName name="GGG_5" localSheetId="5">ERR</definedName>
    <definedName name="GGG_5">ERR</definedName>
    <definedName name="_xlnm.Recorder" localSheetId="0">#REF!</definedName>
    <definedName name="_xlnm.Recorder" localSheetId="3">#REF!</definedName>
    <definedName name="_xlnm.Recorder" localSheetId="6">#REF!</definedName>
    <definedName name="_xlnm.Recorder" localSheetId="5">#REF!</definedName>
    <definedName name="_xlnm.Recorder">#REF!</definedName>
    <definedName name="guaimar" localSheetId="0">#REF!</definedName>
    <definedName name="guaimar" localSheetId="3">#REF!</definedName>
    <definedName name="guaimar" localSheetId="6">#REF!</definedName>
    <definedName name="guaimar" localSheetId="5">#REF!</definedName>
    <definedName name="guaimar">#REF!</definedName>
    <definedName name="h" localSheetId="0">#REF!</definedName>
    <definedName name="h" localSheetId="3">#REF!</definedName>
    <definedName name="h" localSheetId="6">#REF!</definedName>
    <definedName name="h" localSheetId="5">#REF!</definedName>
    <definedName name="h">#REF!</definedName>
    <definedName name="HGGGF" localSheetId="0">[0]!ERR</definedName>
    <definedName name="HGGGF" localSheetId="3">[0]!ERR</definedName>
    <definedName name="HGGGF" localSheetId="6">[0]!ERR</definedName>
    <definedName name="HGGGF" localSheetId="5">[0]!ERR</definedName>
    <definedName name="HGGGF">[0]!ERR</definedName>
    <definedName name="hh" localSheetId="0">[0]!ERR</definedName>
    <definedName name="hh" localSheetId="3">[0]!ERR</definedName>
    <definedName name="hh" localSheetId="6">[0]!ERR</definedName>
    <definedName name="hh" localSheetId="5">[0]!ERR</definedName>
    <definedName name="hh">[0]!ERR</definedName>
    <definedName name="hh_2" localSheetId="0">ERR</definedName>
    <definedName name="hh_2" localSheetId="3">ERR</definedName>
    <definedName name="hh_2" localSheetId="6">ERR</definedName>
    <definedName name="hh_2" localSheetId="5">ERR</definedName>
    <definedName name="hh_2">ERR</definedName>
    <definedName name="hh_4" localSheetId="0">ERR</definedName>
    <definedName name="hh_4" localSheetId="3">ERR</definedName>
    <definedName name="hh_4" localSheetId="6">ERR</definedName>
    <definedName name="hh_4" localSheetId="5">ERR</definedName>
    <definedName name="hh_4">ERR</definedName>
    <definedName name="Hoja__1__de__3" localSheetId="0">#REF!</definedName>
    <definedName name="Hoja__1__de__3" localSheetId="3">#REF!</definedName>
    <definedName name="Hoja__1__de__3" localSheetId="6">#REF!</definedName>
    <definedName name="Hoja__1__de__3" localSheetId="5">#REF!</definedName>
    <definedName name="Hoja__1__de__3">#REF!</definedName>
    <definedName name="Hoja__1__de__3_4" localSheetId="0">#REF!</definedName>
    <definedName name="Hoja__1__de__3_4" localSheetId="3">#REF!</definedName>
    <definedName name="Hoja__1__de__3_4" localSheetId="6">#REF!</definedName>
    <definedName name="Hoja__1__de__3_4" localSheetId="5">#REF!</definedName>
    <definedName name="Hoja__1__de__3_4">#REF!</definedName>
    <definedName name="ht">[6]EQUIPO!$D$19</definedName>
    <definedName name="I" localSheetId="0">#REF!</definedName>
    <definedName name="I" localSheetId="3">#REF!</definedName>
    <definedName name="I" localSheetId="6">#REF!</definedName>
    <definedName name="I" localSheetId="5">#REF!</definedName>
    <definedName name="I">#REF!</definedName>
    <definedName name="ie00" localSheetId="0">#REF!</definedName>
    <definedName name="ie00" localSheetId="3">#REF!</definedName>
    <definedName name="ie00" localSheetId="6">#REF!</definedName>
    <definedName name="ie00" localSheetId="5">#REF!</definedName>
    <definedName name="ie00">#REF!</definedName>
    <definedName name="Imprima" localSheetId="0">#REF!</definedName>
    <definedName name="Imprima" localSheetId="3">#REF!</definedName>
    <definedName name="Imprima" localSheetId="6">#REF!</definedName>
    <definedName name="Imprima" localSheetId="5">#REF!</definedName>
    <definedName name="Imprima">#REF!</definedName>
    <definedName name="Imprima_4" localSheetId="0">#REF!</definedName>
    <definedName name="Imprima_4" localSheetId="3">#REF!</definedName>
    <definedName name="Imprima_4" localSheetId="6">#REF!</definedName>
    <definedName name="Imprima_4" localSheetId="5">#REF!</definedName>
    <definedName name="Imprima_4">#REF!</definedName>
    <definedName name="inf" localSheetId="0">#REF!</definedName>
    <definedName name="inf" localSheetId="3">#REF!</definedName>
    <definedName name="inf" localSheetId="6">#REF!</definedName>
    <definedName name="inf" localSheetId="5">#REF!</definedName>
    <definedName name="inf">#REF!</definedName>
    <definedName name="inf_2" localSheetId="0">#REF!</definedName>
    <definedName name="inf_2" localSheetId="3">#REF!</definedName>
    <definedName name="inf_2" localSheetId="6">#REF!</definedName>
    <definedName name="inf_2" localSheetId="5">#REF!</definedName>
    <definedName name="inf_2">#REF!</definedName>
    <definedName name="inf_4" localSheetId="0">#REF!</definedName>
    <definedName name="inf_4" localSheetId="3">#REF!</definedName>
    <definedName name="inf_4" localSheetId="6">#REF!</definedName>
    <definedName name="inf_4" localSheetId="5">#REF!</definedName>
    <definedName name="inf_4">#REF!</definedName>
    <definedName name="IOUHH" localSheetId="0">[0]!ERR</definedName>
    <definedName name="IOUHH" localSheetId="3">[0]!ERR</definedName>
    <definedName name="IOUHH" localSheetId="6">[0]!ERR</definedName>
    <definedName name="IOUHH" localSheetId="5">[0]!ERR</definedName>
    <definedName name="IOUHH">[0]!ERR</definedName>
    <definedName name="Israel" localSheetId="0">#REF!,#REF!,#REF!,#REF!,#REF!,#REF!,#REF!,#REF!,#REF!</definedName>
    <definedName name="Israel" localSheetId="3">#REF!,#REF!,#REF!,#REF!,#REF!,#REF!,#REF!,#REF!,#REF!</definedName>
    <definedName name="Israel" localSheetId="6">#REF!,#REF!,#REF!,#REF!,#REF!,#REF!,#REF!,#REF!,#REF!</definedName>
    <definedName name="Israel" localSheetId="5">#REF!,#REF!,#REF!,#REF!,#REF!,#REF!,#REF!,#REF!,#REF!</definedName>
    <definedName name="Israel">#REF!,#REF!,#REF!,#REF!,#REF!,#REF!,#REF!,#REF!,#REF!</definedName>
    <definedName name="J" localSheetId="0">#REF!</definedName>
    <definedName name="J" localSheetId="3">#REF!</definedName>
    <definedName name="J" localSheetId="6">#REF!</definedName>
    <definedName name="J" localSheetId="5">#REF!</definedName>
    <definedName name="J">#REF!</definedName>
    <definedName name="jj" localSheetId="0">[0]!ERR</definedName>
    <definedName name="jj" localSheetId="3">[0]!ERR</definedName>
    <definedName name="jj" localSheetId="6">[0]!ERR</definedName>
    <definedName name="jj" localSheetId="5">[0]!ERR</definedName>
    <definedName name="jj">[0]!ERR</definedName>
    <definedName name="jj_2" localSheetId="0">ERR</definedName>
    <definedName name="jj_2" localSheetId="3">ERR</definedName>
    <definedName name="jj_2" localSheetId="6">ERR</definedName>
    <definedName name="jj_2" localSheetId="5">ERR</definedName>
    <definedName name="jj_2">ERR</definedName>
    <definedName name="jj_4" localSheetId="0">ERR</definedName>
    <definedName name="jj_4" localSheetId="3">ERR</definedName>
    <definedName name="jj_4" localSheetId="6">ERR</definedName>
    <definedName name="jj_4" localSheetId="5">ERR</definedName>
    <definedName name="jj_4">ERR</definedName>
    <definedName name="jjjj" localSheetId="0">[0]!ERR</definedName>
    <definedName name="jjjj" localSheetId="3">[0]!ERR</definedName>
    <definedName name="jjjj" localSheetId="6">[0]!ERR</definedName>
    <definedName name="jjjj" localSheetId="5">[0]!ERR</definedName>
    <definedName name="jjjj">[0]!ERR</definedName>
    <definedName name="JOHNNY" localSheetId="0">[0]!ERR</definedName>
    <definedName name="JOHNNY" localSheetId="3">[0]!ERR</definedName>
    <definedName name="JOHNNY" localSheetId="6">[0]!ERR</definedName>
    <definedName name="JOHNNY" localSheetId="5">[0]!ERR</definedName>
    <definedName name="JOHNNY">[0]!ERR</definedName>
    <definedName name="JOHNNY_2" localSheetId="0">ERR</definedName>
    <definedName name="JOHNNY_2" localSheetId="3">ERR</definedName>
    <definedName name="JOHNNY_2" localSheetId="6">ERR</definedName>
    <definedName name="JOHNNY_2" localSheetId="5">ERR</definedName>
    <definedName name="JOHNNY_2">ERR</definedName>
    <definedName name="JOHNNY_4" localSheetId="0">ERR</definedName>
    <definedName name="JOHNNY_4" localSheetId="3">ERR</definedName>
    <definedName name="JOHNNY_4" localSheetId="6">ERR</definedName>
    <definedName name="JOHNNY_4" localSheetId="5">ERR</definedName>
    <definedName name="JOHNNY_4">ERR</definedName>
    <definedName name="JOHNNY_5" localSheetId="0">ERR</definedName>
    <definedName name="JOHNNY_5" localSheetId="3">ERR</definedName>
    <definedName name="JOHNNY_5" localSheetId="6">ERR</definedName>
    <definedName name="JOHNNY_5" localSheetId="5">ERR</definedName>
    <definedName name="JOHNNY_5">ERR</definedName>
    <definedName name="K" localSheetId="0">#REF!</definedName>
    <definedName name="K" localSheetId="3">#REF!</definedName>
    <definedName name="K" localSheetId="6">#REF!</definedName>
    <definedName name="K" localSheetId="5">#REF!</definedName>
    <definedName name="K">#REF!</definedName>
    <definedName name="K988U7" localSheetId="0">[0]!ERR</definedName>
    <definedName name="K988U7" localSheetId="3">[0]!ERR</definedName>
    <definedName name="K988U7" localSheetId="6">[0]!ERR</definedName>
    <definedName name="K988U7" localSheetId="5">[0]!ERR</definedName>
    <definedName name="K988U7">[0]!ERR</definedName>
    <definedName name="KGFSD" localSheetId="0">[0]!ERR</definedName>
    <definedName name="KGFSD" localSheetId="3">[0]!ERR</definedName>
    <definedName name="KGFSD" localSheetId="6">[0]!ERR</definedName>
    <definedName name="KGFSD" localSheetId="5">[0]!ERR</definedName>
    <definedName name="KGFSD">[0]!ERR</definedName>
    <definedName name="kkkk" localSheetId="0">[0]!ERR</definedName>
    <definedName name="kkkk" localSheetId="3">[0]!ERR</definedName>
    <definedName name="kkkk" localSheetId="6">[0]!ERR</definedName>
    <definedName name="kkkk" localSheetId="5">[0]!ERR</definedName>
    <definedName name="kkkk">[0]!ERR</definedName>
    <definedName name="kl" localSheetId="0">[0]!ERR</definedName>
    <definedName name="kl" localSheetId="3">[0]!ERR</definedName>
    <definedName name="kl" localSheetId="6">[0]!ERR</definedName>
    <definedName name="kl" localSheetId="5">[0]!ERR</definedName>
    <definedName name="kl">[0]!ERR</definedName>
    <definedName name="kl_2" localSheetId="0">ERR</definedName>
    <definedName name="kl_2" localSheetId="3">ERR</definedName>
    <definedName name="kl_2" localSheetId="6">ERR</definedName>
    <definedName name="kl_2" localSheetId="5">ERR</definedName>
    <definedName name="kl_2">ERR</definedName>
    <definedName name="kl_4" localSheetId="0">ERR</definedName>
    <definedName name="kl_4" localSheetId="3">ERR</definedName>
    <definedName name="kl_4" localSheetId="6">ERR</definedName>
    <definedName name="kl_4" localSheetId="5">ERR</definedName>
    <definedName name="kl_4">ERR</definedName>
    <definedName name="liq" localSheetId="0">[0]!ERR</definedName>
    <definedName name="liq" localSheetId="3">[0]!ERR</definedName>
    <definedName name="liq" localSheetId="6">[0]!ERR</definedName>
    <definedName name="liq" localSheetId="5">[0]!ERR</definedName>
    <definedName name="liq">[0]!ERR</definedName>
    <definedName name="liq_2" localSheetId="0">ERR</definedName>
    <definedName name="liq_2" localSheetId="3">ERR</definedName>
    <definedName name="liq_2" localSheetId="6">ERR</definedName>
    <definedName name="liq_2" localSheetId="5">ERR</definedName>
    <definedName name="liq_2">ERR</definedName>
    <definedName name="liq_4" localSheetId="0">ERR</definedName>
    <definedName name="liq_4" localSheetId="3">ERR</definedName>
    <definedName name="liq_4" localSheetId="6">ERR</definedName>
    <definedName name="liq_4" localSheetId="5">ERR</definedName>
    <definedName name="liq_4">ERR</definedName>
    <definedName name="LL" localSheetId="0">[0]!ERR</definedName>
    <definedName name="LL" localSheetId="3">[0]!ERR</definedName>
    <definedName name="LL" localSheetId="6">[0]!ERR</definedName>
    <definedName name="LL" localSheetId="5">[0]!ERR</definedName>
    <definedName name="LL">[0]!ERR</definedName>
    <definedName name="LL_4" localSheetId="0">ERR</definedName>
    <definedName name="LL_4" localSheetId="3">ERR</definedName>
    <definedName name="LL_4" localSheetId="6">ERR</definedName>
    <definedName name="LL_4" localSheetId="5">ERR</definedName>
    <definedName name="LL_4">ERR</definedName>
    <definedName name="LOGO" localSheetId="0">[0]!ERR</definedName>
    <definedName name="LOGO" localSheetId="3">[0]!ERR</definedName>
    <definedName name="LOGO" localSheetId="6">[0]!ERR</definedName>
    <definedName name="LOGO" localSheetId="5">[0]!ERR</definedName>
    <definedName name="LOGO">[0]!ERR</definedName>
    <definedName name="LOGO_2" localSheetId="0">ERR</definedName>
    <definedName name="LOGO_2" localSheetId="3">ERR</definedName>
    <definedName name="LOGO_2" localSheetId="6">ERR</definedName>
    <definedName name="LOGO_2" localSheetId="5">ERR</definedName>
    <definedName name="LOGO_2">ERR</definedName>
    <definedName name="LOGO_4" localSheetId="0">ERR</definedName>
    <definedName name="LOGO_4" localSheetId="3">ERR</definedName>
    <definedName name="LOGO_4" localSheetId="6">ERR</definedName>
    <definedName name="LOGO_4" localSheetId="5">ERR</definedName>
    <definedName name="LOGO_4">ERR</definedName>
    <definedName name="LOGO_5" localSheetId="0">ERR</definedName>
    <definedName name="LOGO_5" localSheetId="3">ERR</definedName>
    <definedName name="LOGO_5" localSheetId="6">ERR</definedName>
    <definedName name="LOGO_5" localSheetId="5">ERR</definedName>
    <definedName name="LOGO_5">ERR</definedName>
    <definedName name="loo">[6]EQUIPO!$D$12</definedName>
    <definedName name="M" localSheetId="0">#REF!</definedName>
    <definedName name="M" localSheetId="3">#REF!</definedName>
    <definedName name="M" localSheetId="6">#REF!</definedName>
    <definedName name="M" localSheetId="5">#REF!</definedName>
    <definedName name="M">#REF!</definedName>
    <definedName name="ma" localSheetId="0">[6]MATERIALES!#REF!</definedName>
    <definedName name="ma" localSheetId="3">[6]MATERIALES!#REF!</definedName>
    <definedName name="ma" localSheetId="6">[6]MATERIALES!#REF!</definedName>
    <definedName name="ma" localSheetId="5">[6]MATERIALES!#REF!</definedName>
    <definedName name="ma">[6]MATERIALES!#REF!</definedName>
    <definedName name="MACO" localSheetId="0">#REF!</definedName>
    <definedName name="MACO" localSheetId="3">#REF!</definedName>
    <definedName name="MACO" localSheetId="6">#REF!</definedName>
    <definedName name="MACO" localSheetId="5">#REF!</definedName>
    <definedName name="MACO">#REF!</definedName>
    <definedName name="Macro5" localSheetId="0">#REF!</definedName>
    <definedName name="Macro5" localSheetId="3">#REF!</definedName>
    <definedName name="Macro5" localSheetId="6">#REF!</definedName>
    <definedName name="Macro5" localSheetId="5">#REF!</definedName>
    <definedName name="Macro5">#REF!</definedName>
    <definedName name="MALLA1" localSheetId="0">#REF!</definedName>
    <definedName name="MALLA1" localSheetId="3">#REF!</definedName>
    <definedName name="MALLA1" localSheetId="6">#REF!</definedName>
    <definedName name="MALLA1" localSheetId="5">#REF!</definedName>
    <definedName name="MALLA1">#REF!</definedName>
    <definedName name="MALLA2" localSheetId="0">#REF!</definedName>
    <definedName name="MALLA2" localSheetId="3">#REF!</definedName>
    <definedName name="MALLA2" localSheetId="6">#REF!</definedName>
    <definedName name="MALLA2" localSheetId="5">#REF!</definedName>
    <definedName name="MALLA2">#REF!</definedName>
    <definedName name="MALLA3" localSheetId="0">#REF!</definedName>
    <definedName name="MALLA3" localSheetId="3">#REF!</definedName>
    <definedName name="MALLA3" localSheetId="6">#REF!</definedName>
    <definedName name="MALLA3" localSheetId="5">#REF!</definedName>
    <definedName name="MALLA3">#REF!</definedName>
    <definedName name="MALLA4" localSheetId="0">#REF!</definedName>
    <definedName name="MALLA4" localSheetId="3">#REF!</definedName>
    <definedName name="MALLA4" localSheetId="6">#REF!</definedName>
    <definedName name="MALLA4" localSheetId="5">#REF!</definedName>
    <definedName name="MALLA4">#REF!</definedName>
    <definedName name="MAT" localSheetId="0">[10]MATERIALES!#REF!</definedName>
    <definedName name="MAT" localSheetId="3">[10]MATERIALES!#REF!</definedName>
    <definedName name="MAT" localSheetId="6">[10]MATERIALES!#REF!</definedName>
    <definedName name="MAT" localSheetId="5">[10]MATERIALES!#REF!</definedName>
    <definedName name="MAT">[10]MATERIALES!#REF!</definedName>
    <definedName name="MAT_CICLOPEA" localSheetId="0">[10]MATERIALES!#REF!</definedName>
    <definedName name="MAT_CICLOPEA" localSheetId="3">[10]MATERIALES!#REF!</definedName>
    <definedName name="MAT_CICLOPEA" localSheetId="6">[10]MATERIALES!#REF!</definedName>
    <definedName name="MAT_CICLOPEA" localSheetId="5">[10]MATERIALES!#REF!</definedName>
    <definedName name="MAT_CICLOPEA">[10]MATERIALES!#REF!</definedName>
    <definedName name="materiales">[9]materiales!$A$7:$A$1317</definedName>
    <definedName name="mez">[6]EQUIPO!$D$12</definedName>
    <definedName name="mh" localSheetId="0">[6]MATERIALES!#REF!</definedName>
    <definedName name="mh" localSheetId="3">[6]MATERIALES!#REF!</definedName>
    <definedName name="mh" localSheetId="6">[6]MATERIALES!#REF!</definedName>
    <definedName name="mh" localSheetId="5">[6]MATERIALES!#REF!</definedName>
    <definedName name="mh">[6]MATERIALES!#REF!</definedName>
    <definedName name="mj">[6]MATERIALES!$D$17</definedName>
    <definedName name="mortero" localSheetId="0">[0]!ERR</definedName>
    <definedName name="mortero" localSheetId="3">[0]!ERR</definedName>
    <definedName name="mortero" localSheetId="6">[0]!ERR</definedName>
    <definedName name="mortero" localSheetId="5">[0]!ERR</definedName>
    <definedName name="mortero">[0]!ERR</definedName>
    <definedName name="mortero_2" localSheetId="0">ERR</definedName>
    <definedName name="mortero_2" localSheetId="3">ERR</definedName>
    <definedName name="mortero_2" localSheetId="6">ERR</definedName>
    <definedName name="mortero_2" localSheetId="5">ERR</definedName>
    <definedName name="mortero_2">ERR</definedName>
    <definedName name="mortero_4" localSheetId="0">ERR</definedName>
    <definedName name="mortero_4" localSheetId="3">ERR</definedName>
    <definedName name="mortero_4" localSheetId="6">ERR</definedName>
    <definedName name="mortero_4" localSheetId="5">ERR</definedName>
    <definedName name="mortero_4">ERR</definedName>
    <definedName name="mot">[6]EQUIPO!$D$14</definedName>
    <definedName name="N" localSheetId="0">#REF!</definedName>
    <definedName name="N" localSheetId="3">#REF!</definedName>
    <definedName name="N" localSheetId="6">#REF!</definedName>
    <definedName name="N" localSheetId="5">#REF!</definedName>
    <definedName name="N">#REF!</definedName>
    <definedName name="NO" localSheetId="0">[0]!ERR</definedName>
    <definedName name="NO" localSheetId="3">[0]!ERR</definedName>
    <definedName name="NO" localSheetId="6">[0]!ERR</definedName>
    <definedName name="NO" localSheetId="5">[0]!ERR</definedName>
    <definedName name="NO">[0]!ERR</definedName>
    <definedName name="NO_2" localSheetId="0">ERR</definedName>
    <definedName name="NO_2" localSheetId="3">ERR</definedName>
    <definedName name="NO_2" localSheetId="6">ERR</definedName>
    <definedName name="NO_2" localSheetId="5">ERR</definedName>
    <definedName name="NO_2">ERR</definedName>
    <definedName name="NO_4" localSheetId="0">ERR</definedName>
    <definedName name="NO_4" localSheetId="3">ERR</definedName>
    <definedName name="NO_4" localSheetId="6">ERR</definedName>
    <definedName name="NO_4" localSheetId="5">ERR</definedName>
    <definedName name="NO_4">ERR</definedName>
    <definedName name="NO_5" localSheetId="0">ERR</definedName>
    <definedName name="NO_5" localSheetId="3">ERR</definedName>
    <definedName name="NO_5" localSheetId="6">ERR</definedName>
    <definedName name="NO_5" localSheetId="5">ERR</definedName>
    <definedName name="NO_5">ERR</definedName>
    <definedName name="NP" localSheetId="0">[0]!ERR</definedName>
    <definedName name="NP" localSheetId="3">[0]!ERR</definedName>
    <definedName name="NP" localSheetId="6">[0]!ERR</definedName>
    <definedName name="NP" localSheetId="5">[0]!ERR</definedName>
    <definedName name="NP">[0]!ERR</definedName>
    <definedName name="nueva2" localSheetId="0">[0]!ERR</definedName>
    <definedName name="nueva2" localSheetId="3">[0]!ERR</definedName>
    <definedName name="nueva2" localSheetId="6">[0]!ERR</definedName>
    <definedName name="nueva2" localSheetId="5">[0]!ERR</definedName>
    <definedName name="nueva2">[0]!ERR</definedName>
    <definedName name="NUEVO" localSheetId="0">[0]!ERR</definedName>
    <definedName name="NUEVO" localSheetId="3">[0]!ERR</definedName>
    <definedName name="NUEVO" localSheetId="6">[0]!ERR</definedName>
    <definedName name="NUEVO" localSheetId="5">[0]!ERR</definedName>
    <definedName name="NUEVO">[0]!ERR</definedName>
    <definedName name="numero" localSheetId="0">[11]Presupuesto!#REF!</definedName>
    <definedName name="numero" localSheetId="3">[11]Presupuesto!#REF!</definedName>
    <definedName name="numero" localSheetId="6">[11]Presupuesto!#REF!</definedName>
    <definedName name="numero" localSheetId="5">[11]Presupuesto!#REF!</definedName>
    <definedName name="numero">[11]Presupuesto!#REF!</definedName>
    <definedName name="Ñ" localSheetId="0">[0]!ERR</definedName>
    <definedName name="Ñ" localSheetId="3">[0]!ERR</definedName>
    <definedName name="Ñ" localSheetId="6">[0]!ERR</definedName>
    <definedName name="Ñ" localSheetId="5">[0]!ERR</definedName>
    <definedName name="Ñ">[0]!ERR</definedName>
    <definedName name="ÑÑ" localSheetId="0">[0]!ERR</definedName>
    <definedName name="ÑÑ" localSheetId="3">[0]!ERR</definedName>
    <definedName name="ÑÑ" localSheetId="6">[0]!ERR</definedName>
    <definedName name="ÑÑ" localSheetId="5">[0]!ERR</definedName>
    <definedName name="ÑÑ">[0]!ERR</definedName>
    <definedName name="ÑÑ_4" localSheetId="0">ERR</definedName>
    <definedName name="ÑÑ_4" localSheetId="3">ERR</definedName>
    <definedName name="ÑÑ_4" localSheetId="6">ERR</definedName>
    <definedName name="ÑÑ_4" localSheetId="5">ERR</definedName>
    <definedName name="ÑÑ_4">ERR</definedName>
    <definedName name="ñp">'[6]MANO DE OBRA'!$D$11</definedName>
    <definedName name="O" localSheetId="0">#REF!</definedName>
    <definedName name="O" localSheetId="3">#REF!</definedName>
    <definedName name="O" localSheetId="6">#REF!</definedName>
    <definedName name="O" localSheetId="5">#REF!</definedName>
    <definedName name="O">#REF!</definedName>
    <definedName name="oin" localSheetId="0">[0]!ERR</definedName>
    <definedName name="oin" localSheetId="3">[0]!ERR</definedName>
    <definedName name="oin" localSheetId="6">[0]!ERR</definedName>
    <definedName name="oin" localSheetId="5">[0]!ERR</definedName>
    <definedName name="oin">[0]!ERR</definedName>
    <definedName name="ooooo" localSheetId="0">[0]!ERR</definedName>
    <definedName name="ooooo" localSheetId="3">[0]!ERR</definedName>
    <definedName name="ooooo" localSheetId="6">[0]!ERR</definedName>
    <definedName name="ooooo" localSheetId="5">[0]!ERR</definedName>
    <definedName name="ooooo">[0]!ERR</definedName>
    <definedName name="OSCAR" localSheetId="0">[0]!ERR</definedName>
    <definedName name="OSCAR" localSheetId="3">[0]!ERR</definedName>
    <definedName name="OSCAR" localSheetId="6">[0]!ERR</definedName>
    <definedName name="OSCAR" localSheetId="5">[0]!ERR</definedName>
    <definedName name="OSCAR">[0]!ERR</definedName>
    <definedName name="otros">[9]otros!$A$6:$A$1235</definedName>
    <definedName name="P" localSheetId="0">#REF!</definedName>
    <definedName name="P" localSheetId="3">#REF!</definedName>
    <definedName name="P" localSheetId="6">#REF!</definedName>
    <definedName name="P" localSheetId="5">#REF!</definedName>
    <definedName name="P">#REF!</definedName>
    <definedName name="PARED" localSheetId="0">#REF!</definedName>
    <definedName name="PARED" localSheetId="3">#REF!</definedName>
    <definedName name="PARED" localSheetId="6">#REF!</definedName>
    <definedName name="PARED" localSheetId="5">#REF!</definedName>
    <definedName name="PARED">#REF!</definedName>
    <definedName name="PAROUE_CENTENARIO_MUNICIPIO_DE_TAURAMENA" localSheetId="0">#REF!</definedName>
    <definedName name="PAROUE_CENTENARIO_MUNICIPIO_DE_TAURAMENA" localSheetId="3">#REF!</definedName>
    <definedName name="PAROUE_CENTENARIO_MUNICIPIO_DE_TAURAMENA" localSheetId="6">#REF!</definedName>
    <definedName name="PAROUE_CENTENARIO_MUNICIPIO_DE_TAURAMENA" localSheetId="5">#REF!</definedName>
    <definedName name="PAROUE_CENTENARIO_MUNICIPIO_DE_TAURAMENA">#REF!</definedName>
    <definedName name="PB" localSheetId="0">#REF!</definedName>
    <definedName name="PB" localSheetId="3">#REF!</definedName>
    <definedName name="PB" localSheetId="6">#REF!</definedName>
    <definedName name="PB" localSheetId="5">#REF!</definedName>
    <definedName name="PB">#REF!</definedName>
    <definedName name="PEPE" localSheetId="0">[0]!ERR</definedName>
    <definedName name="PEPE" localSheetId="3">[0]!ERR</definedName>
    <definedName name="PEPE" localSheetId="6">[0]!ERR</definedName>
    <definedName name="PEPE" localSheetId="5">[0]!ERR</definedName>
    <definedName name="PEPE">[0]!ERR</definedName>
    <definedName name="PER" localSheetId="0">[0]!ERR</definedName>
    <definedName name="PER" localSheetId="3">[0]!ERR</definedName>
    <definedName name="PER" localSheetId="6">[0]!ERR</definedName>
    <definedName name="PER" localSheetId="5">[0]!ERR</definedName>
    <definedName name="PER">[0]!ERR</definedName>
    <definedName name="PERIODO">[5]CUMPLIMIENTO!$M$5</definedName>
    <definedName name="pintura" localSheetId="0">[0]!ERR</definedName>
    <definedName name="pintura" localSheetId="3">[0]!ERR</definedName>
    <definedName name="pintura" localSheetId="6">[0]!ERR</definedName>
    <definedName name="pintura" localSheetId="5">[0]!ERR</definedName>
    <definedName name="pintura">[0]!ERR</definedName>
    <definedName name="pintura_2" localSheetId="0">ERR</definedName>
    <definedName name="pintura_2" localSheetId="3">ERR</definedName>
    <definedName name="pintura_2" localSheetId="6">ERR</definedName>
    <definedName name="pintura_2" localSheetId="5">ERR</definedName>
    <definedName name="pintura_2">ERR</definedName>
    <definedName name="pintura_4" localSheetId="0">ERR</definedName>
    <definedName name="pintura_4" localSheetId="3">ERR</definedName>
    <definedName name="pintura_4" localSheetId="6">ERR</definedName>
    <definedName name="pintura_4" localSheetId="5">ERR</definedName>
    <definedName name="pintura_4">ERR</definedName>
    <definedName name="poiu" localSheetId="0">[0]!ERR</definedName>
    <definedName name="poiu" localSheetId="3">[0]!ERR</definedName>
    <definedName name="poiu" localSheetId="6">[0]!ERR</definedName>
    <definedName name="poiu" localSheetId="5">[0]!ERR</definedName>
    <definedName name="poiu">[0]!ERR</definedName>
    <definedName name="pooiyuyfkhg" localSheetId="0">[0]!ERR</definedName>
    <definedName name="pooiyuyfkhg" localSheetId="3">[0]!ERR</definedName>
    <definedName name="pooiyuyfkhg" localSheetId="6">[0]!ERR</definedName>
    <definedName name="pooiyuyfkhg" localSheetId="5">[0]!ERR</definedName>
    <definedName name="pooiyuyfkhg">[0]!ERR</definedName>
    <definedName name="PR">'[12]FICHA EBI 1 de 6 '!$A$14</definedName>
    <definedName name="programainv" localSheetId="0">[0]!ERR</definedName>
    <definedName name="programainv" localSheetId="3">[0]!ERR</definedName>
    <definedName name="programainv" localSheetId="6">[0]!ERR</definedName>
    <definedName name="programainv" localSheetId="5">[0]!ERR</definedName>
    <definedName name="programainv">[0]!ERR</definedName>
    <definedName name="programainv_2" localSheetId="0">ERR</definedName>
    <definedName name="programainv_2" localSheetId="3">ERR</definedName>
    <definedName name="programainv_2" localSheetId="6">ERR</definedName>
    <definedName name="programainv_2" localSheetId="5">ERR</definedName>
    <definedName name="programainv_2">ERR</definedName>
    <definedName name="programainv_4" localSheetId="0">ERR</definedName>
    <definedName name="programainv_4" localSheetId="3">ERR</definedName>
    <definedName name="programainv_4" localSheetId="6">ERR</definedName>
    <definedName name="programainv_4" localSheetId="5">ERR</definedName>
    <definedName name="programainv_4">ERR</definedName>
    <definedName name="programainv_5" localSheetId="0">ERR</definedName>
    <definedName name="programainv_5" localSheetId="3">ERR</definedName>
    <definedName name="programainv_5" localSheetId="6">ERR</definedName>
    <definedName name="programainv_5" localSheetId="5">ERR</definedName>
    <definedName name="programainv_5">ERR</definedName>
    <definedName name="PROY" localSheetId="0">#REF!</definedName>
    <definedName name="PROY" localSheetId="3">#REF!</definedName>
    <definedName name="PROY" localSheetId="6">#REF!</definedName>
    <definedName name="PROY" localSheetId="5">#REF!</definedName>
    <definedName name="PROY">#REF!</definedName>
    <definedName name="q" localSheetId="0">[0]!ERR</definedName>
    <definedName name="q" localSheetId="3">[0]!ERR</definedName>
    <definedName name="q" localSheetId="6">[0]!ERR</definedName>
    <definedName name="q" localSheetId="5">[0]!ERR</definedName>
    <definedName name="q">[0]!ERR</definedName>
    <definedName name="QQ" localSheetId="0">[0]!ERR</definedName>
    <definedName name="QQ" localSheetId="3">[0]!ERR</definedName>
    <definedName name="QQ" localSheetId="6">[0]!ERR</definedName>
    <definedName name="QQ" localSheetId="5">[0]!ERR</definedName>
    <definedName name="QQ">[0]!ERR</definedName>
    <definedName name="QQ_4" localSheetId="0">ERR</definedName>
    <definedName name="QQ_4" localSheetId="3">ERR</definedName>
    <definedName name="QQ_4" localSheetId="6">ERR</definedName>
    <definedName name="QQ_4" localSheetId="5">ERR</definedName>
    <definedName name="QQ_4">ERR</definedName>
    <definedName name="qrt">[6]EQUIPO!$D$21</definedName>
    <definedName name="r_2" localSheetId="0">ERR</definedName>
    <definedName name="r_2" localSheetId="3">ERR</definedName>
    <definedName name="r_2" localSheetId="6">ERR</definedName>
    <definedName name="r_2" localSheetId="5">ERR</definedName>
    <definedName name="r_2">ERR</definedName>
    <definedName name="r_4" localSheetId="0">ERR</definedName>
    <definedName name="r_4" localSheetId="3">ERR</definedName>
    <definedName name="r_4" localSheetId="6">ERR</definedName>
    <definedName name="r_4" localSheetId="5">ERR</definedName>
    <definedName name="r_4">ERR</definedName>
    <definedName name="ran">[6]EQUIPO!$D$11</definedName>
    <definedName name="REICIO" localSheetId="0">[0]!ERR</definedName>
    <definedName name="REICIO" localSheetId="3">[0]!ERR</definedName>
    <definedName name="REICIO" localSheetId="6">[0]!ERR</definedName>
    <definedName name="REICIO" localSheetId="5">[0]!ERR</definedName>
    <definedName name="REICIO">[0]!ERR</definedName>
    <definedName name="REICIO_2" localSheetId="0">ERR</definedName>
    <definedName name="REICIO_2" localSheetId="3">ERR</definedName>
    <definedName name="REICIO_2" localSheetId="6">ERR</definedName>
    <definedName name="REICIO_2" localSheetId="5">ERR</definedName>
    <definedName name="REICIO_2">ERR</definedName>
    <definedName name="REICIO_4" localSheetId="0">ERR</definedName>
    <definedName name="REICIO_4" localSheetId="3">ERR</definedName>
    <definedName name="REICIO_4" localSheetId="6">ERR</definedName>
    <definedName name="REICIO_4" localSheetId="5">ERR</definedName>
    <definedName name="REICIO_4">ERR</definedName>
    <definedName name="REICIO_5" localSheetId="0">ERR</definedName>
    <definedName name="REICIO_5" localSheetId="3">ERR</definedName>
    <definedName name="REICIO_5" localSheetId="6">ERR</definedName>
    <definedName name="REICIO_5" localSheetId="5">ERR</definedName>
    <definedName name="REICIO_5">ERR</definedName>
    <definedName name="reinicio" localSheetId="0">[0]!ERR</definedName>
    <definedName name="reinicio" localSheetId="3">[0]!ERR</definedName>
    <definedName name="reinicio" localSheetId="6">[0]!ERR</definedName>
    <definedName name="reinicio" localSheetId="5">[0]!ERR</definedName>
    <definedName name="reinicio">[0]!ERR</definedName>
    <definedName name="reinicio_2" localSheetId="0">ERR</definedName>
    <definedName name="reinicio_2" localSheetId="3">ERR</definedName>
    <definedName name="reinicio_2" localSheetId="6">ERR</definedName>
    <definedName name="reinicio_2" localSheetId="5">ERR</definedName>
    <definedName name="reinicio_2">ERR</definedName>
    <definedName name="reinicio_4" localSheetId="0">ERR</definedName>
    <definedName name="reinicio_4" localSheetId="3">ERR</definedName>
    <definedName name="reinicio_4" localSheetId="6">ERR</definedName>
    <definedName name="reinicio_4" localSheetId="5">ERR</definedName>
    <definedName name="reinicio_4">ERR</definedName>
    <definedName name="reinicio_5" localSheetId="0">ERR</definedName>
    <definedName name="reinicio_5" localSheetId="3">ERR</definedName>
    <definedName name="reinicio_5" localSheetId="6">ERR</definedName>
    <definedName name="reinicio_5" localSheetId="5">ERR</definedName>
    <definedName name="reinicio_5">ERR</definedName>
    <definedName name="RICARDO" localSheetId="0">#REF!,#REF!,#REF!,#REF!,#REF!,#REF!,#REF!,#REF!,#REF!</definedName>
    <definedName name="RICARDO" localSheetId="3">#REF!,#REF!,#REF!,#REF!,#REF!,#REF!,#REF!,#REF!,#REF!</definedName>
    <definedName name="RICARDO" localSheetId="6">#REF!,#REF!,#REF!,#REF!,#REF!,#REF!,#REF!,#REF!,#REF!</definedName>
    <definedName name="RICARDO" localSheetId="5">#REF!,#REF!,#REF!,#REF!,#REF!,#REF!,#REF!,#REF!,#REF!</definedName>
    <definedName name="RICARDO">#REF!,#REF!,#REF!,#REF!,#REF!,#REF!,#REF!,#REF!,#REF!</definedName>
    <definedName name="RICARDO_2" localSheetId="0">(#REF!,#REF!,#REF!,#REF!,#REF!,#REF!,#REF!,#REF!,#REF!)</definedName>
    <definedName name="RICARDO_2" localSheetId="3">(#REF!,#REF!,#REF!,#REF!,#REF!,#REF!,#REF!,#REF!,#REF!)</definedName>
    <definedName name="RICARDO_2" localSheetId="6">(#REF!,#REF!,#REF!,#REF!,#REF!,#REF!,#REF!,#REF!,#REF!)</definedName>
    <definedName name="RICARDO_2" localSheetId="5">(#REF!,#REF!,#REF!,#REF!,#REF!,#REF!,#REF!,#REF!,#REF!)</definedName>
    <definedName name="RICARDO_2">(#REF!,#REF!,#REF!,#REF!,#REF!,#REF!,#REF!,#REF!,#REF!)</definedName>
    <definedName name="rie">[6]EQUIPO!$D$20</definedName>
    <definedName name="rr" localSheetId="0">[0]!ERR</definedName>
    <definedName name="rr" localSheetId="3">[0]!ERR</definedName>
    <definedName name="rr" localSheetId="6">[0]!ERR</definedName>
    <definedName name="rr" localSheetId="5">[0]!ERR</definedName>
    <definedName name="rr">[0]!ERR</definedName>
    <definedName name="rr_2" localSheetId="0">ERR</definedName>
    <definedName name="rr_2" localSheetId="3">ERR</definedName>
    <definedName name="rr_2" localSheetId="6">ERR</definedName>
    <definedName name="rr_2" localSheetId="5">ERR</definedName>
    <definedName name="rr_2">ERR</definedName>
    <definedName name="rr_4" localSheetId="0">ERR</definedName>
    <definedName name="rr_4" localSheetId="3">ERR</definedName>
    <definedName name="rr_4" localSheetId="6">ERR</definedName>
    <definedName name="rr_4" localSheetId="5">ERR</definedName>
    <definedName name="rr_4">ERR</definedName>
    <definedName name="rr_5" localSheetId="0">ERR</definedName>
    <definedName name="rr_5" localSheetId="3">ERR</definedName>
    <definedName name="rr_5" localSheetId="6">ERR</definedName>
    <definedName name="rr_5" localSheetId="5">ERR</definedName>
    <definedName name="rr_5">ERR</definedName>
    <definedName name="s" localSheetId="0">[0]!ERR</definedName>
    <definedName name="s" localSheetId="3">[0]!ERR</definedName>
    <definedName name="s" localSheetId="6">[0]!ERR</definedName>
    <definedName name="s" localSheetId="5">[0]!ERR</definedName>
    <definedName name="s">[0]!ERR</definedName>
    <definedName name="salarios" localSheetId="0">[0]!ERR</definedName>
    <definedName name="salarios" localSheetId="3">[0]!ERR</definedName>
    <definedName name="salarios" localSheetId="6">[0]!ERR</definedName>
    <definedName name="salarios" localSheetId="5">[0]!ERR</definedName>
    <definedName name="salarios">[0]!ERR</definedName>
    <definedName name="SERO" localSheetId="0">[0]!ERR</definedName>
    <definedName name="SERO" localSheetId="3">[0]!ERR</definedName>
    <definedName name="SERO" localSheetId="6">[0]!ERR</definedName>
    <definedName name="SERO" localSheetId="5">[0]!ERR</definedName>
    <definedName name="SERO">[0]!ERR</definedName>
    <definedName name="SERO_2" localSheetId="0">ERR</definedName>
    <definedName name="SERO_2" localSheetId="3">ERR</definedName>
    <definedName name="SERO_2" localSheetId="6">ERR</definedName>
    <definedName name="SERO_2" localSheetId="5">ERR</definedName>
    <definedName name="SERO_2">ERR</definedName>
    <definedName name="SERO_4" localSheetId="0">ERR</definedName>
    <definedName name="SERO_4" localSheetId="3">ERR</definedName>
    <definedName name="SERO_4" localSheetId="6">ERR</definedName>
    <definedName name="SERO_4" localSheetId="5">ERR</definedName>
    <definedName name="SERO_4">ERR</definedName>
    <definedName name="SERO_5" localSheetId="0">ERR</definedName>
    <definedName name="SERO_5" localSheetId="3">ERR</definedName>
    <definedName name="SERO_5" localSheetId="6">ERR</definedName>
    <definedName name="SERO_5" localSheetId="5">ERR</definedName>
    <definedName name="SERO_5">ERR</definedName>
    <definedName name="SHARED_FORMULA_0">#N/A</definedName>
    <definedName name="SHARED_FORMULA_1">#N/A</definedName>
    <definedName name="SHARED_FORMULA_2">#N/A</definedName>
    <definedName name="SHARED_FORMULA_3">#N/A</definedName>
    <definedName name="SHARED_FORMULA_4">#N/A</definedName>
    <definedName name="SHARED_FORMULA_5">#N/A</definedName>
    <definedName name="SHARED_FORMULA_6">#N/A</definedName>
    <definedName name="SI" localSheetId="0">[0]!ERR</definedName>
    <definedName name="SI" localSheetId="3">[0]!ERR</definedName>
    <definedName name="SI" localSheetId="6">[0]!ERR</definedName>
    <definedName name="SI" localSheetId="5">[0]!ERR</definedName>
    <definedName name="SI">[0]!ERR</definedName>
    <definedName name="SI_2" localSheetId="0">ERR</definedName>
    <definedName name="SI_2" localSheetId="3">ERR</definedName>
    <definedName name="SI_2" localSheetId="6">ERR</definedName>
    <definedName name="SI_2" localSheetId="5">ERR</definedName>
    <definedName name="SI_2">ERR</definedName>
    <definedName name="SI_4" localSheetId="0">ERR</definedName>
    <definedName name="SI_4" localSheetId="3">ERR</definedName>
    <definedName name="SI_4" localSheetId="6">ERR</definedName>
    <definedName name="SI_4" localSheetId="5">ERR</definedName>
    <definedName name="SI_4">ERR</definedName>
    <definedName name="SI_5" localSheetId="0">ERR</definedName>
    <definedName name="SI_5" localSheetId="3">ERR</definedName>
    <definedName name="SI_5" localSheetId="6">ERR</definedName>
    <definedName name="SI_5" localSheetId="5">ERR</definedName>
    <definedName name="SI_5">ERR</definedName>
    <definedName name="SISISIS" localSheetId="0">[0]!ERR</definedName>
    <definedName name="SISISIS" localSheetId="3">[0]!ERR</definedName>
    <definedName name="SISISIS" localSheetId="6">[0]!ERR</definedName>
    <definedName name="SISISIS" localSheetId="5">[0]!ERR</definedName>
    <definedName name="SISISIS">[0]!ERR</definedName>
    <definedName name="SISISIS_2" localSheetId="0">ERR</definedName>
    <definedName name="SISISIS_2" localSheetId="3">ERR</definedName>
    <definedName name="SISISIS_2" localSheetId="6">ERR</definedName>
    <definedName name="SISISIS_2" localSheetId="5">ERR</definedName>
    <definedName name="SISISIS_2">ERR</definedName>
    <definedName name="SISISIS_4" localSheetId="0">ERR</definedName>
    <definedName name="SISISIS_4" localSheetId="3">ERR</definedName>
    <definedName name="SISISIS_4" localSheetId="6">ERR</definedName>
    <definedName name="SISISIS_4" localSheetId="5">ERR</definedName>
    <definedName name="SISISIS_4">ERR</definedName>
    <definedName name="SISISIS_5" localSheetId="0">ERR</definedName>
    <definedName name="SISISIS_5" localSheetId="3">ERR</definedName>
    <definedName name="SISISIS_5" localSheetId="6">ERR</definedName>
    <definedName name="SISISIS_5" localSheetId="5">ERR</definedName>
    <definedName name="SISISIS_5">ERR</definedName>
    <definedName name="SS" localSheetId="0">[0]!ERR</definedName>
    <definedName name="SS" localSheetId="3">[0]!ERR</definedName>
    <definedName name="SS" localSheetId="6">[0]!ERR</definedName>
    <definedName name="SS" localSheetId="5">[0]!ERR</definedName>
    <definedName name="SS">[0]!ERR</definedName>
    <definedName name="SS_2" localSheetId="0">ERR</definedName>
    <definedName name="SS_2" localSheetId="3">ERR</definedName>
    <definedName name="SS_2" localSheetId="6">ERR</definedName>
    <definedName name="SS_2" localSheetId="5">ERR</definedName>
    <definedName name="SS_2">ERR</definedName>
    <definedName name="SS_4" localSheetId="0">ERR</definedName>
    <definedName name="SS_4" localSheetId="3">ERR</definedName>
    <definedName name="SS_4" localSheetId="6">ERR</definedName>
    <definedName name="SS_4" localSheetId="5">ERR</definedName>
    <definedName name="SS_4">ERR</definedName>
    <definedName name="SSSS" localSheetId="0">[0]!ERR</definedName>
    <definedName name="SSSS" localSheetId="3">[0]!ERR</definedName>
    <definedName name="SSSS" localSheetId="6">[0]!ERR</definedName>
    <definedName name="SSSS" localSheetId="5">[0]!ERR</definedName>
    <definedName name="SSSS">[0]!ERR</definedName>
    <definedName name="SSSSSS" localSheetId="0">[0]!ERR</definedName>
    <definedName name="SSSSSS" localSheetId="3">[0]!ERR</definedName>
    <definedName name="SSSSSS" localSheetId="6">[0]!ERR</definedName>
    <definedName name="SSSSSS" localSheetId="5">[0]!ERR</definedName>
    <definedName name="SSSSSS">[0]!ERR</definedName>
    <definedName name="Summary" localSheetId="0">#REF!</definedName>
    <definedName name="Summary" localSheetId="3">#REF!</definedName>
    <definedName name="Summary" localSheetId="6">#REF!</definedName>
    <definedName name="Summary" localSheetId="5">#REF!</definedName>
    <definedName name="Summary">#REF!</definedName>
    <definedName name="sw" localSheetId="0">[0]!ERR</definedName>
    <definedName name="sw" localSheetId="3">[0]!ERR</definedName>
    <definedName name="sw" localSheetId="6">[0]!ERR</definedName>
    <definedName name="sw" localSheetId="5">[0]!ERR</definedName>
    <definedName name="sw">[0]!ERR</definedName>
    <definedName name="sw_2" localSheetId="0">ERR</definedName>
    <definedName name="sw_2" localSheetId="3">ERR</definedName>
    <definedName name="sw_2" localSheetId="6">ERR</definedName>
    <definedName name="sw_2" localSheetId="5">ERR</definedName>
    <definedName name="sw_2">ERR</definedName>
    <definedName name="sw_4" localSheetId="0">ERR</definedName>
    <definedName name="sw_4" localSheetId="3">ERR</definedName>
    <definedName name="sw_4" localSheetId="6">ERR</definedName>
    <definedName name="sw_4" localSheetId="5">ERR</definedName>
    <definedName name="sw_4">ERR</definedName>
    <definedName name="TANQUE" localSheetId="0">[0]!ERR</definedName>
    <definedName name="TANQUE" localSheetId="3">[0]!ERR</definedName>
    <definedName name="TANQUE" localSheetId="6">[0]!ERR</definedName>
    <definedName name="TANQUE" localSheetId="5">[0]!ERR</definedName>
    <definedName name="TANQUE">[0]!ERR</definedName>
    <definedName name="TANQUE_4" localSheetId="0">ERR</definedName>
    <definedName name="TANQUE_4" localSheetId="3">ERR</definedName>
    <definedName name="TANQUE_4" localSheetId="6">ERR</definedName>
    <definedName name="TANQUE_4" localSheetId="5">ERR</definedName>
    <definedName name="TANQUE_4">ERR</definedName>
    <definedName name="TARIFAS">[8]TARIFAS!$A$1:$F$52</definedName>
    <definedName name="TARIFAS_2">[4]TARIFAS!$A$1:$F$52</definedName>
    <definedName name="TARIFAS_4" localSheetId="0">#REF!</definedName>
    <definedName name="TARIFAS_4" localSheetId="3">#REF!</definedName>
    <definedName name="TARIFAS_4" localSheetId="6">#REF!</definedName>
    <definedName name="TARIFAS_4" localSheetId="5">#REF!</definedName>
    <definedName name="TARIFAS_4">#REF!</definedName>
    <definedName name="TARIFAS1">[13]TARIFAS!$A$1:$F$119</definedName>
    <definedName name="TARIFAS1_2" localSheetId="0">#REF!</definedName>
    <definedName name="TARIFAS1_2" localSheetId="3">#REF!</definedName>
    <definedName name="TARIFAS1_2" localSheetId="6">#REF!</definedName>
    <definedName name="TARIFAS1_2" localSheetId="5">#REF!</definedName>
    <definedName name="TARIFAS1_2">#REF!</definedName>
    <definedName name="TER" localSheetId="0">[0]!ERR</definedName>
    <definedName name="TER" localSheetId="3">[0]!ERR</definedName>
    <definedName name="TER" localSheetId="6">[0]!ERR</definedName>
    <definedName name="TER" localSheetId="5">[0]!ERR</definedName>
    <definedName name="TER">[0]!ERR</definedName>
    <definedName name="TERM" localSheetId="0">[0]!ERR</definedName>
    <definedName name="TERM" localSheetId="3">[0]!ERR</definedName>
    <definedName name="TERM" localSheetId="6">[0]!ERR</definedName>
    <definedName name="TERM" localSheetId="5">[0]!ERR</definedName>
    <definedName name="TERM">[0]!ERR</definedName>
    <definedName name="TÉRMINOS" localSheetId="0">[0]!ERR</definedName>
    <definedName name="TÉRMINOS" localSheetId="3">[0]!ERR</definedName>
    <definedName name="TÉRMINOS" localSheetId="6">[0]!ERR</definedName>
    <definedName name="TÉRMINOS" localSheetId="5">[0]!ERR</definedName>
    <definedName name="TÉRMINOS">[0]!ERR</definedName>
    <definedName name="titulos_a_imprimir" localSheetId="0">#REF!</definedName>
    <definedName name="titulos_a_imprimir" localSheetId="3">#REF!</definedName>
    <definedName name="titulos_a_imprimir" localSheetId="6">#REF!</definedName>
    <definedName name="titulos_a_imprimir" localSheetId="5">#REF!</definedName>
    <definedName name="titulos_a_imprimir">#REF!</definedName>
    <definedName name="_xlnm.Print_Titles" localSheetId="4">PRESUPUESTO!$1:$11</definedName>
    <definedName name="_xlnm.Print_Titles" localSheetId="6">RENDIMIENTOS!$1:$11</definedName>
    <definedName name="TOTAL" localSheetId="0">#REF!</definedName>
    <definedName name="TOTAL" localSheetId="3">#REF!</definedName>
    <definedName name="TOTAL" localSheetId="6">#REF!</definedName>
    <definedName name="TOTAL" localSheetId="5">#REF!</definedName>
    <definedName name="TOTAL">#REF!</definedName>
    <definedName name="trans">[6]EQUIPO!$D$23</definedName>
    <definedName name="ty" localSheetId="0">[6]MATERIALES!#REF!</definedName>
    <definedName name="ty" localSheetId="3">[6]MATERIALES!#REF!</definedName>
    <definedName name="ty" localSheetId="6">[6]MATERIALES!#REF!</definedName>
    <definedName name="ty" localSheetId="5">[6]MATERIALES!#REF!</definedName>
    <definedName name="ty">[6]MATERIALES!#REF!</definedName>
    <definedName name="ui">[6]MATERIALES!$D$18</definedName>
    <definedName name="unidades">#N/A</definedName>
    <definedName name="UO" localSheetId="0">[0]!ERR</definedName>
    <definedName name="UO" localSheetId="3">[0]!ERR</definedName>
    <definedName name="UO" localSheetId="6">[0]!ERR</definedName>
    <definedName name="UO" localSheetId="5">[0]!ERR</definedName>
    <definedName name="UO">[0]!ERR</definedName>
    <definedName name="UO_4" localSheetId="0">ERR</definedName>
    <definedName name="UO_4" localSheetId="3">ERR</definedName>
    <definedName name="UO_4" localSheetId="6">ERR</definedName>
    <definedName name="UO_4" localSheetId="5">ERR</definedName>
    <definedName name="UO_4">ERR</definedName>
    <definedName name="uriel" localSheetId="0">[0]!ERR</definedName>
    <definedName name="uriel" localSheetId="3">[0]!ERR</definedName>
    <definedName name="uriel" localSheetId="6">[0]!ERR</definedName>
    <definedName name="uriel" localSheetId="5">[0]!ERR</definedName>
    <definedName name="uriel">[0]!ERR</definedName>
    <definedName name="VALORES">[4]TARIFAS!$A$1:$F$52</definedName>
    <definedName name="vf">[6]EQUIPO!$D$22</definedName>
    <definedName name="vibr">[6]EQUIPO!$D$22</definedName>
    <definedName name="vibro">[6]EQUIPO!$D$15</definedName>
    <definedName name="vol">[6]EQUIPO!$D$18</definedName>
    <definedName name="VrContrato">[14]Generales!$C$2</definedName>
    <definedName name="WA" localSheetId="0">[0]!ERR</definedName>
    <definedName name="WA" localSheetId="3">[0]!ERR</definedName>
    <definedName name="WA" localSheetId="6">[0]!ERR</definedName>
    <definedName name="WA" localSheetId="5">[0]!ERR</definedName>
    <definedName name="WA">[0]!ERR</definedName>
    <definedName name="WA_4" localSheetId="0">ERR</definedName>
    <definedName name="WA_4" localSheetId="3">ERR</definedName>
    <definedName name="WA_4" localSheetId="6">ERR</definedName>
    <definedName name="WA_4" localSheetId="5">ERR</definedName>
    <definedName name="WA_4">ERR</definedName>
    <definedName name="wer">[6]MATERIALES!$D$20</definedName>
    <definedName name="wse">[6]MATERIALES!$D$22</definedName>
    <definedName name="WW" localSheetId="0">[0]!ERR</definedName>
    <definedName name="WW" localSheetId="3">[0]!ERR</definedName>
    <definedName name="WW" localSheetId="6">[0]!ERR</definedName>
    <definedName name="WW" localSheetId="5">[0]!ERR</definedName>
    <definedName name="WW">[0]!ERR</definedName>
    <definedName name="WW_4" localSheetId="0">ERR</definedName>
    <definedName name="WW_4" localSheetId="3">ERR</definedName>
    <definedName name="WW_4" localSheetId="6">ERR</definedName>
    <definedName name="WW_4" localSheetId="5">ERR</definedName>
    <definedName name="WW_4">ERR</definedName>
    <definedName name="x" localSheetId="0">[0]!ERR</definedName>
    <definedName name="x" localSheetId="3">[0]!ERR</definedName>
    <definedName name="x" localSheetId="6">[0]!ERR</definedName>
    <definedName name="x" localSheetId="5">[0]!ERR</definedName>
    <definedName name="x">[0]!ERR</definedName>
    <definedName name="x_4" localSheetId="0">ERR</definedName>
    <definedName name="x_4" localSheetId="3">ERR</definedName>
    <definedName name="x_4" localSheetId="6">ERR</definedName>
    <definedName name="x_4" localSheetId="5">ERR</definedName>
    <definedName name="x_4">ERR</definedName>
    <definedName name="y" localSheetId="0">[0]!ERR</definedName>
    <definedName name="y" localSheetId="3">[0]!ERR</definedName>
    <definedName name="y" localSheetId="6">[0]!ERR</definedName>
    <definedName name="y" localSheetId="5">[0]!ERR</definedName>
    <definedName name="y">[0]!ERR</definedName>
    <definedName name="y_2" localSheetId="0">ERR</definedName>
    <definedName name="y_2" localSheetId="3">ERR</definedName>
    <definedName name="y_2" localSheetId="6">ERR</definedName>
    <definedName name="y_2" localSheetId="5">ERR</definedName>
    <definedName name="y_2">ERR</definedName>
    <definedName name="y_4" localSheetId="0">ERR</definedName>
    <definedName name="y_4" localSheetId="3">ERR</definedName>
    <definedName name="y_4" localSheetId="6">ERR</definedName>
    <definedName name="y_4" localSheetId="5">ERR</definedName>
    <definedName name="y_4">ERR</definedName>
    <definedName name="YES" localSheetId="0">[0]!ERR</definedName>
    <definedName name="YES" localSheetId="3">[0]!ERR</definedName>
    <definedName name="YES" localSheetId="6">[0]!ERR</definedName>
    <definedName name="YES" localSheetId="5">[0]!ERR</definedName>
    <definedName name="YES">[0]!ERR</definedName>
    <definedName name="YESS" localSheetId="0">[0]!ERR</definedName>
    <definedName name="YESS" localSheetId="3">[0]!ERR</definedName>
    <definedName name="YESS" localSheetId="6">[0]!ERR</definedName>
    <definedName name="YESS" localSheetId="5">[0]!ERR</definedName>
    <definedName name="YESS">[0]!ERR</definedName>
    <definedName name="YESSS" localSheetId="0">[0]!ERR</definedName>
    <definedName name="YESSS" localSheetId="3">[0]!ERR</definedName>
    <definedName name="YESSS" localSheetId="6">[0]!ERR</definedName>
    <definedName name="YESSS" localSheetId="5">[0]!ERR</definedName>
    <definedName name="YESSS">[0]!ERR</definedName>
    <definedName name="YESSSS" localSheetId="0">[0]!ERR</definedName>
    <definedName name="YESSSS" localSheetId="3">[0]!ERR</definedName>
    <definedName name="YESSSS" localSheetId="6">[0]!ERR</definedName>
    <definedName name="YESSSS" localSheetId="5">[0]!ERR</definedName>
    <definedName name="YESSSS">[0]!ERR</definedName>
    <definedName name="YESSSSS" localSheetId="0">[0]!ERR</definedName>
    <definedName name="YESSSSS" localSheetId="3">[0]!ERR</definedName>
    <definedName name="YESSSSS" localSheetId="6">[0]!ERR</definedName>
    <definedName name="YESSSSS" localSheetId="5">[0]!ERR</definedName>
    <definedName name="YESSSSS">[0]!ERR</definedName>
    <definedName name="YESSSSSS" localSheetId="0">[0]!ERR</definedName>
    <definedName name="YESSSSSS" localSheetId="3">[0]!ERR</definedName>
    <definedName name="YESSSSSS" localSheetId="6">[0]!ERR</definedName>
    <definedName name="YESSSSSS" localSheetId="5">[0]!ERR</definedName>
    <definedName name="YESSSSSS">[0]!ERR</definedName>
    <definedName name="YESSSSSSS" localSheetId="0">[0]!ERR</definedName>
    <definedName name="YESSSSSSS" localSheetId="3">[0]!ERR</definedName>
    <definedName name="YESSSSSSS" localSheetId="6">[0]!ERR</definedName>
    <definedName name="YESSSSSSS" localSheetId="5">[0]!ERR</definedName>
    <definedName name="YESSSSSSS">[0]!ERR</definedName>
    <definedName name="YESSSSSSSS" localSheetId="0">[0]!ERR</definedName>
    <definedName name="YESSSSSSSS" localSheetId="3">[0]!ERR</definedName>
    <definedName name="YESSSSSSSS" localSheetId="6">[0]!ERR</definedName>
    <definedName name="YESSSSSSSS" localSheetId="5">[0]!ERR</definedName>
    <definedName name="YESSSSSSSS">[0]!ERR</definedName>
    <definedName name="YESSSSSSSSS" localSheetId="0">[0]!ERR</definedName>
    <definedName name="YESSSSSSSSS" localSheetId="3">[0]!ERR</definedName>
    <definedName name="YESSSSSSSSS" localSheetId="6">[0]!ERR</definedName>
    <definedName name="YESSSSSSSSS" localSheetId="5">[0]!ERR</definedName>
    <definedName name="YESSSSSSSSS">[0]!ERR</definedName>
    <definedName name="YESSSSSSSSSS" localSheetId="0">[0]!ERR</definedName>
    <definedName name="YESSSSSSSSSS" localSheetId="3">[0]!ERR</definedName>
    <definedName name="YESSSSSSSSSS" localSheetId="6">[0]!ERR</definedName>
    <definedName name="YESSSSSSSSSS" localSheetId="5">[0]!ERR</definedName>
    <definedName name="YESSSSSSSSSS">[0]!ERR</definedName>
    <definedName name="YESSSSSSSSSSS" localSheetId="0">[0]!ERR</definedName>
    <definedName name="YESSSSSSSSSSS" localSheetId="3">[0]!ERR</definedName>
    <definedName name="YESSSSSSSSSSS" localSheetId="6">[0]!ERR</definedName>
    <definedName name="YESSSSSSSSSSS" localSheetId="5">[0]!ERR</definedName>
    <definedName name="YESSSSSSSSSSS">[0]!ERR</definedName>
    <definedName name="YESSSSSSSSSSSS" localSheetId="0">[0]!ERR</definedName>
    <definedName name="YESSSSSSSSSSSS" localSheetId="3">[0]!ERR</definedName>
    <definedName name="YESSSSSSSSSSSS" localSheetId="6">[0]!ERR</definedName>
    <definedName name="YESSSSSSSSSSSS" localSheetId="5">[0]!ERR</definedName>
    <definedName name="YESSSSSSSSSSSS">[0]!ERR</definedName>
    <definedName name="YESSSSSSSSSSSSS" localSheetId="0">[0]!ERR</definedName>
    <definedName name="YESSSSSSSSSSSSS" localSheetId="3">[0]!ERR</definedName>
    <definedName name="YESSSSSSSSSSSSS" localSheetId="6">[0]!ERR</definedName>
    <definedName name="YESSSSSSSSSSSSS" localSheetId="5">[0]!ERR</definedName>
    <definedName name="YESSSSSSSSSSSSS">[0]!ERR</definedName>
    <definedName name="YESSSSSSSSSSSSSS" localSheetId="0">[0]!ERR</definedName>
    <definedName name="YESSSSSSSSSSSSSS" localSheetId="3">[0]!ERR</definedName>
    <definedName name="YESSSSSSSSSSSSSS" localSheetId="6">[0]!ERR</definedName>
    <definedName name="YESSSSSSSSSSSSSS" localSheetId="5">[0]!ERR</definedName>
    <definedName name="YESSSSSSSSSSSSSS">[0]!ERR</definedName>
    <definedName name="YESSSSSSSSSSSSSSS" localSheetId="0">[0]!ERR</definedName>
    <definedName name="YESSSSSSSSSSSSSSS" localSheetId="3">[0]!ERR</definedName>
    <definedName name="YESSSSSSSSSSSSSSS" localSheetId="6">[0]!ERR</definedName>
    <definedName name="YESSSSSSSSSSSSSSS" localSheetId="5">[0]!ERR</definedName>
    <definedName name="YESSSSSSSSSSSSSSS">[0]!ERR</definedName>
    <definedName name="YESSSSSSSSSSSSSSSS" localSheetId="0">[0]!ERR</definedName>
    <definedName name="YESSSSSSSSSSSSSSSS" localSheetId="3">[0]!ERR</definedName>
    <definedName name="YESSSSSSSSSSSSSSSS" localSheetId="6">[0]!ERR</definedName>
    <definedName name="YESSSSSSSSSSSSSSSS" localSheetId="5">[0]!ERR</definedName>
    <definedName name="YESSSSSSSSSSSSSSSS">[0]!ERR</definedName>
    <definedName name="Z" localSheetId="0">[0]!ERR</definedName>
    <definedName name="Z" localSheetId="3">[0]!ERR</definedName>
    <definedName name="Z" localSheetId="6">[0]!ERR</definedName>
    <definedName name="Z" localSheetId="5">[0]!ERR</definedName>
    <definedName name="Z">[0]!ERR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G11" i="1"/>
  <c r="G12" i="1"/>
  <c r="G27" i="1"/>
  <c r="G760" i="1" l="1"/>
  <c r="G651" i="1"/>
  <c r="G1255" i="1"/>
  <c r="G1200" i="1"/>
  <c r="G196" i="1" l="1"/>
  <c r="E196" i="1"/>
  <c r="G195" i="1"/>
  <c r="E195" i="1"/>
  <c r="G194" i="1"/>
  <c r="E194" i="1"/>
  <c r="G178" i="1"/>
  <c r="H178" i="1" s="1"/>
  <c r="E178" i="1"/>
  <c r="E341" i="4" l="1"/>
  <c r="E293" i="4"/>
  <c r="E245" i="4"/>
  <c r="E197" i="4"/>
  <c r="E147" i="4"/>
  <c r="E97" i="4"/>
  <c r="E1232" i="1"/>
  <c r="G1137" i="1"/>
  <c r="G1138" i="1"/>
  <c r="E1137" i="1"/>
  <c r="E1138" i="1"/>
  <c r="G1121" i="1"/>
  <c r="G1122" i="1"/>
  <c r="G1123" i="1"/>
  <c r="G1124" i="1"/>
  <c r="G1125" i="1"/>
  <c r="G1126" i="1"/>
  <c r="G1127" i="1"/>
  <c r="G1128" i="1"/>
  <c r="G1129" i="1"/>
  <c r="G1130" i="1"/>
  <c r="E1121" i="1"/>
  <c r="E1122" i="1"/>
  <c r="E1123" i="1"/>
  <c r="E1124" i="1"/>
  <c r="E1125" i="1"/>
  <c r="E1126" i="1"/>
  <c r="E1127" i="1"/>
  <c r="E1128" i="1"/>
  <c r="E1129" i="1"/>
  <c r="E1130" i="1"/>
  <c r="G1067" i="1"/>
  <c r="E1067" i="1"/>
  <c r="G862" i="1"/>
  <c r="G863" i="1"/>
  <c r="E862" i="1"/>
  <c r="E863" i="1"/>
  <c r="G851" i="1"/>
  <c r="G852" i="1"/>
  <c r="G853" i="1"/>
  <c r="G854" i="1"/>
  <c r="G855" i="1"/>
  <c r="G850" i="1"/>
  <c r="G846" i="1"/>
  <c r="G847" i="1"/>
  <c r="E851" i="1"/>
  <c r="E852" i="1"/>
  <c r="E853" i="1"/>
  <c r="E854" i="1"/>
  <c r="E855" i="1"/>
  <c r="E850" i="1"/>
  <c r="E846" i="1"/>
  <c r="E847" i="1"/>
  <c r="G628" i="1"/>
  <c r="G629" i="1"/>
  <c r="G630" i="1"/>
  <c r="G631" i="1"/>
  <c r="G632" i="1"/>
  <c r="G633" i="1"/>
  <c r="G634" i="1"/>
  <c r="G635" i="1"/>
  <c r="E627" i="1"/>
  <c r="E628" i="1"/>
  <c r="E629" i="1"/>
  <c r="E630" i="1"/>
  <c r="E631" i="1"/>
  <c r="E632" i="1"/>
  <c r="E633" i="1"/>
  <c r="E634" i="1"/>
  <c r="E635" i="1"/>
  <c r="E636" i="1"/>
  <c r="G588" i="1"/>
  <c r="E588" i="1"/>
  <c r="E531" i="1"/>
  <c r="G404" i="1"/>
  <c r="E404" i="1"/>
  <c r="G364" i="1"/>
  <c r="E364" i="1"/>
  <c r="E363" i="1"/>
  <c r="G251" i="1"/>
  <c r="E251" i="1"/>
  <c r="E250" i="1"/>
  <c r="G235" i="1"/>
  <c r="G236" i="1"/>
  <c r="E235" i="1"/>
  <c r="E236" i="1"/>
  <c r="E138" i="1"/>
  <c r="E82" i="1"/>
  <c r="E27" i="1"/>
  <c r="E26" i="1"/>
  <c r="E11" i="1"/>
  <c r="E12" i="1"/>
  <c r="B41" i="6" l="1"/>
  <c r="B32" i="6"/>
  <c r="B28" i="6"/>
  <c r="B24" i="6"/>
  <c r="B19" i="6"/>
  <c r="B12" i="6"/>
  <c r="B11" i="6"/>
  <c r="H1264" i="1"/>
  <c r="E1264" i="1"/>
  <c r="H1263" i="1"/>
  <c r="E1263" i="1"/>
  <c r="E1262" i="1"/>
  <c r="D1262" i="1" s="1"/>
  <c r="H1257" i="1"/>
  <c r="H1256" i="1"/>
  <c r="H1255" i="1"/>
  <c r="G1248" i="1"/>
  <c r="H1248" i="1" s="1"/>
  <c r="E1248" i="1"/>
  <c r="G1247" i="1"/>
  <c r="H1247" i="1" s="1"/>
  <c r="E1247" i="1"/>
  <c r="G1246" i="1"/>
  <c r="H1246" i="1" s="1"/>
  <c r="E1246" i="1"/>
  <c r="H1241" i="1"/>
  <c r="G1240" i="1"/>
  <c r="H1240" i="1" s="1"/>
  <c r="E1240" i="1"/>
  <c r="G1239" i="1"/>
  <c r="H1239" i="1" s="1"/>
  <c r="E1239" i="1"/>
  <c r="G1238" i="1"/>
  <c r="H1238" i="1" s="1"/>
  <c r="E1238" i="1"/>
  <c r="G1237" i="1"/>
  <c r="H1237" i="1" s="1"/>
  <c r="E1237" i="1"/>
  <c r="G1236" i="1"/>
  <c r="H1236" i="1" s="1"/>
  <c r="E1236" i="1"/>
  <c r="G1235" i="1"/>
  <c r="H1235" i="1" s="1"/>
  <c r="E1235" i="1"/>
  <c r="G1234" i="1"/>
  <c r="H1234" i="1" s="1"/>
  <c r="E1234" i="1"/>
  <c r="G1233" i="1"/>
  <c r="H1233" i="1" s="1"/>
  <c r="E1233" i="1"/>
  <c r="G1232" i="1"/>
  <c r="H1232" i="1" s="1"/>
  <c r="E1230" i="1"/>
  <c r="H1226" i="1"/>
  <c r="B1225" i="1"/>
  <c r="H1209" i="1"/>
  <c r="E1209" i="1"/>
  <c r="H1208" i="1"/>
  <c r="E1208" i="1"/>
  <c r="E1207" i="1"/>
  <c r="H1202" i="1"/>
  <c r="H1201" i="1"/>
  <c r="H1193" i="1"/>
  <c r="H1192" i="1"/>
  <c r="H1191" i="1"/>
  <c r="H1186" i="1"/>
  <c r="H1185" i="1"/>
  <c r="H1184" i="1"/>
  <c r="H1183" i="1"/>
  <c r="H1182" i="1"/>
  <c r="H1181" i="1"/>
  <c r="H1180" i="1"/>
  <c r="H1179" i="1"/>
  <c r="H1178" i="1"/>
  <c r="H1177" i="1"/>
  <c r="G1176" i="1"/>
  <c r="H1176" i="1" s="1"/>
  <c r="E1176" i="1"/>
  <c r="G1175" i="1"/>
  <c r="H1175" i="1" s="1"/>
  <c r="E1175" i="1"/>
  <c r="H1171" i="1"/>
  <c r="B1170" i="1"/>
  <c r="E1136" i="1"/>
  <c r="E1081" i="1"/>
  <c r="E1026" i="1"/>
  <c r="E971" i="1"/>
  <c r="E916" i="1"/>
  <c r="E861" i="1"/>
  <c r="E807" i="1"/>
  <c r="E806" i="1"/>
  <c r="E697" i="1"/>
  <c r="E696" i="1"/>
  <c r="E643" i="1"/>
  <c r="E642" i="1"/>
  <c r="H1137" i="1"/>
  <c r="H1138" i="1"/>
  <c r="G1120" i="1"/>
  <c r="H1120" i="1" s="1"/>
  <c r="H1121" i="1"/>
  <c r="E1120" i="1"/>
  <c r="H1154" i="1"/>
  <c r="E1154" i="1"/>
  <c r="H1153" i="1"/>
  <c r="E1153" i="1"/>
  <c r="E1152" i="1"/>
  <c r="D1152" i="1" s="1"/>
  <c r="H1147" i="1"/>
  <c r="H1146" i="1"/>
  <c r="G1136" i="1"/>
  <c r="H1136" i="1" s="1"/>
  <c r="H1131" i="1"/>
  <c r="H1130" i="1"/>
  <c r="H1129" i="1"/>
  <c r="H1128" i="1"/>
  <c r="H1127" i="1"/>
  <c r="H1126" i="1"/>
  <c r="H1125" i="1"/>
  <c r="H1124" i="1"/>
  <c r="H1123" i="1"/>
  <c r="H1122" i="1"/>
  <c r="H1116" i="1"/>
  <c r="B1115" i="1"/>
  <c r="H1099" i="1"/>
  <c r="E1099" i="1"/>
  <c r="H1098" i="1"/>
  <c r="E1098" i="1"/>
  <c r="E1097" i="1"/>
  <c r="D1097" i="1" s="1"/>
  <c r="G1097" i="1" s="1"/>
  <c r="H1097" i="1" s="1"/>
  <c r="H1092" i="1"/>
  <c r="H1091" i="1"/>
  <c r="G1090" i="1"/>
  <c r="H1090" i="1" s="1"/>
  <c r="H1083" i="1"/>
  <c r="H1082" i="1"/>
  <c r="G1081" i="1"/>
  <c r="H1081" i="1" s="1"/>
  <c r="H1076" i="1"/>
  <c r="H1075" i="1"/>
  <c r="H1074" i="1"/>
  <c r="H1073" i="1"/>
  <c r="H1072" i="1"/>
  <c r="H1071" i="1"/>
  <c r="H1070" i="1"/>
  <c r="H1069" i="1"/>
  <c r="H1068" i="1"/>
  <c r="H1067" i="1"/>
  <c r="G1066" i="1"/>
  <c r="H1066" i="1" s="1"/>
  <c r="E1066" i="1"/>
  <c r="H1061" i="1"/>
  <c r="B1060" i="1"/>
  <c r="H1044" i="1"/>
  <c r="E1044" i="1"/>
  <c r="H1043" i="1"/>
  <c r="E1043" i="1"/>
  <c r="E1042" i="1"/>
  <c r="D1042" i="1" s="1"/>
  <c r="H1037" i="1"/>
  <c r="H1036" i="1"/>
  <c r="G1035" i="1"/>
  <c r="H1035" i="1" s="1"/>
  <c r="H1028" i="1"/>
  <c r="H1027" i="1"/>
  <c r="G1026" i="1"/>
  <c r="H1026" i="1" s="1"/>
  <c r="H1021" i="1"/>
  <c r="H1020" i="1"/>
  <c r="H1019" i="1"/>
  <c r="H1018" i="1"/>
  <c r="H1017" i="1"/>
  <c r="H1016" i="1"/>
  <c r="H1015" i="1"/>
  <c r="H1014" i="1"/>
  <c r="H1013" i="1"/>
  <c r="H1012" i="1"/>
  <c r="H1011" i="1"/>
  <c r="H1006" i="1"/>
  <c r="B1005" i="1"/>
  <c r="H989" i="1"/>
  <c r="E989" i="1"/>
  <c r="H988" i="1"/>
  <c r="E988" i="1"/>
  <c r="E987" i="1"/>
  <c r="D987" i="1" s="1"/>
  <c r="H982" i="1"/>
  <c r="H981" i="1"/>
  <c r="G980" i="1"/>
  <c r="H980" i="1" s="1"/>
  <c r="H973" i="1"/>
  <c r="H972" i="1"/>
  <c r="G971" i="1"/>
  <c r="H971" i="1" s="1"/>
  <c r="H966" i="1"/>
  <c r="H965" i="1"/>
  <c r="H964" i="1"/>
  <c r="H963" i="1"/>
  <c r="H962" i="1"/>
  <c r="H961" i="1"/>
  <c r="H960" i="1"/>
  <c r="H959" i="1"/>
  <c r="H958" i="1"/>
  <c r="H957" i="1"/>
  <c r="G956" i="1"/>
  <c r="H956" i="1" s="1"/>
  <c r="E956" i="1"/>
  <c r="H951" i="1"/>
  <c r="B950" i="1"/>
  <c r="H903" i="1"/>
  <c r="H904" i="1"/>
  <c r="H905" i="1"/>
  <c r="H934" i="1"/>
  <c r="E934" i="1"/>
  <c r="H933" i="1"/>
  <c r="E933" i="1"/>
  <c r="E932" i="1"/>
  <c r="D932" i="1" s="1"/>
  <c r="H927" i="1"/>
  <c r="H926" i="1"/>
  <c r="H918" i="1"/>
  <c r="H917" i="1"/>
  <c r="G916" i="1"/>
  <c r="H916" i="1" s="1"/>
  <c r="H911" i="1"/>
  <c r="H910" i="1"/>
  <c r="H909" i="1"/>
  <c r="H908" i="1"/>
  <c r="H907" i="1"/>
  <c r="H906" i="1"/>
  <c r="H902" i="1"/>
  <c r="G901" i="1"/>
  <c r="H901" i="1" s="1"/>
  <c r="E901" i="1"/>
  <c r="H896" i="1"/>
  <c r="B895" i="1"/>
  <c r="H863" i="1"/>
  <c r="H855" i="1"/>
  <c r="H879" i="1"/>
  <c r="E879" i="1"/>
  <c r="H878" i="1"/>
  <c r="E878" i="1"/>
  <c r="E877" i="1"/>
  <c r="D877" i="1" s="1"/>
  <c r="H872" i="1"/>
  <c r="H871" i="1"/>
  <c r="H862" i="1"/>
  <c r="G861" i="1"/>
  <c r="H861" i="1" s="1"/>
  <c r="H856" i="1"/>
  <c r="H854" i="1"/>
  <c r="H853" i="1"/>
  <c r="H852" i="1"/>
  <c r="H851" i="1"/>
  <c r="H850" i="1"/>
  <c r="H849" i="1"/>
  <c r="H848" i="1"/>
  <c r="H847" i="1"/>
  <c r="H846" i="1"/>
  <c r="G845" i="1"/>
  <c r="H845" i="1" s="1"/>
  <c r="E845" i="1"/>
  <c r="H841" i="1"/>
  <c r="B840" i="1"/>
  <c r="E791" i="1"/>
  <c r="G791" i="1"/>
  <c r="H791" i="1" s="1"/>
  <c r="H824" i="1"/>
  <c r="E824" i="1"/>
  <c r="H823" i="1"/>
  <c r="E823" i="1"/>
  <c r="E822" i="1"/>
  <c r="D822" i="1" s="1"/>
  <c r="H817" i="1"/>
  <c r="H816" i="1"/>
  <c r="G815" i="1"/>
  <c r="H815" i="1" s="1"/>
  <c r="G807" i="1"/>
  <c r="H807" i="1" s="1"/>
  <c r="G806" i="1"/>
  <c r="H806" i="1" s="1"/>
  <c r="H801" i="1"/>
  <c r="H800" i="1"/>
  <c r="G799" i="1"/>
  <c r="H799" i="1" s="1"/>
  <c r="G798" i="1"/>
  <c r="H798" i="1" s="1"/>
  <c r="G797" i="1"/>
  <c r="H797" i="1" s="1"/>
  <c r="G796" i="1"/>
  <c r="H796" i="1" s="1"/>
  <c r="G795" i="1"/>
  <c r="H795" i="1" s="1"/>
  <c r="G794" i="1"/>
  <c r="H794" i="1" s="1"/>
  <c r="G793" i="1"/>
  <c r="H793" i="1" s="1"/>
  <c r="G792" i="1"/>
  <c r="H792" i="1" s="1"/>
  <c r="G790" i="1"/>
  <c r="H790" i="1" s="1"/>
  <c r="E790" i="1"/>
  <c r="H786" i="1"/>
  <c r="B785" i="1"/>
  <c r="G735" i="1"/>
  <c r="H735" i="1" s="1"/>
  <c r="E735" i="1"/>
  <c r="H681" i="1"/>
  <c r="H769" i="1"/>
  <c r="E769" i="1"/>
  <c r="H768" i="1"/>
  <c r="E768" i="1"/>
  <c r="E767" i="1"/>
  <c r="D767" i="1" s="1"/>
  <c r="G767" i="1" s="1"/>
  <c r="H767" i="1" s="1"/>
  <c r="H762" i="1"/>
  <c r="H761" i="1"/>
  <c r="H752" i="1"/>
  <c r="H751" i="1"/>
  <c r="H746" i="1"/>
  <c r="H745" i="1"/>
  <c r="G744" i="1"/>
  <c r="H744" i="1" s="1"/>
  <c r="G743" i="1"/>
  <c r="H743" i="1" s="1"/>
  <c r="G742" i="1"/>
  <c r="H742" i="1" s="1"/>
  <c r="G741" i="1"/>
  <c r="H741" i="1" s="1"/>
  <c r="G740" i="1"/>
  <c r="H740" i="1" s="1"/>
  <c r="G739" i="1"/>
  <c r="H739" i="1" s="1"/>
  <c r="G738" i="1"/>
  <c r="H738" i="1" s="1"/>
  <c r="G737" i="1"/>
  <c r="H737" i="1" s="1"/>
  <c r="H736" i="1"/>
  <c r="H731" i="1"/>
  <c r="B730" i="1"/>
  <c r="H705" i="1"/>
  <c r="H714" i="1"/>
  <c r="E714" i="1"/>
  <c r="H713" i="1"/>
  <c r="E713" i="1"/>
  <c r="E712" i="1"/>
  <c r="D712" i="1" s="1"/>
  <c r="G712" i="1" s="1"/>
  <c r="H712" i="1" s="1"/>
  <c r="H707" i="1"/>
  <c r="H706" i="1"/>
  <c r="G697" i="1"/>
  <c r="H697" i="1" s="1"/>
  <c r="G696" i="1"/>
  <c r="H696" i="1" s="1"/>
  <c r="H677" i="1"/>
  <c r="B676" i="1"/>
  <c r="G642" i="1"/>
  <c r="H642" i="1" s="1"/>
  <c r="G643" i="1"/>
  <c r="H643" i="1" s="1"/>
  <c r="E626" i="1"/>
  <c r="E587" i="1"/>
  <c r="E515" i="1"/>
  <c r="E475" i="1"/>
  <c r="E403" i="1"/>
  <c r="E307" i="1"/>
  <c r="E10" i="4"/>
  <c r="D331" i="4"/>
  <c r="C331" i="4"/>
  <c r="D283" i="4"/>
  <c r="C283" i="4"/>
  <c r="D235" i="4"/>
  <c r="C235" i="4"/>
  <c r="D187" i="4"/>
  <c r="C187" i="4"/>
  <c r="G121" i="4"/>
  <c r="H628" i="1"/>
  <c r="H629" i="1"/>
  <c r="H630" i="1"/>
  <c r="H631" i="1"/>
  <c r="H632" i="1"/>
  <c r="H633" i="1"/>
  <c r="H634" i="1"/>
  <c r="H635" i="1"/>
  <c r="G626" i="1"/>
  <c r="H626" i="1" s="1"/>
  <c r="H660" i="1"/>
  <c r="E660" i="1"/>
  <c r="H659" i="1"/>
  <c r="E659" i="1"/>
  <c r="E658" i="1"/>
  <c r="D658" i="1" s="1"/>
  <c r="G658" i="1" s="1"/>
  <c r="H658" i="1" s="1"/>
  <c r="H661" i="1" s="1"/>
  <c r="G641" i="1" s="1"/>
  <c r="H641" i="1" s="1"/>
  <c r="H653" i="1"/>
  <c r="H652" i="1"/>
  <c r="H651" i="1"/>
  <c r="H637" i="1"/>
  <c r="H622" i="1"/>
  <c r="B621" i="1"/>
  <c r="H588" i="1"/>
  <c r="E605" i="1"/>
  <c r="D605" i="1"/>
  <c r="E604" i="1"/>
  <c r="D604" i="1"/>
  <c r="E603" i="1"/>
  <c r="D603" i="1" s="1"/>
  <c r="H598" i="1"/>
  <c r="H597" i="1"/>
  <c r="H596" i="1"/>
  <c r="G587" i="1"/>
  <c r="H587" i="1" s="1"/>
  <c r="H582" i="1"/>
  <c r="H581" i="1"/>
  <c r="H580" i="1"/>
  <c r="H579" i="1"/>
  <c r="H578" i="1"/>
  <c r="H577" i="1"/>
  <c r="H576" i="1"/>
  <c r="H575" i="1"/>
  <c r="H574" i="1"/>
  <c r="H573" i="1"/>
  <c r="H572" i="1"/>
  <c r="H571" i="1"/>
  <c r="H566" i="1"/>
  <c r="B565" i="1"/>
  <c r="G515" i="1"/>
  <c r="H515" i="1" s="1"/>
  <c r="E549" i="1"/>
  <c r="D549" i="1"/>
  <c r="E548" i="1"/>
  <c r="D548" i="1"/>
  <c r="E547" i="1"/>
  <c r="D547" i="1" s="1"/>
  <c r="G547" i="1" s="1"/>
  <c r="H547" i="1" s="1"/>
  <c r="H542" i="1"/>
  <c r="H541" i="1"/>
  <c r="H540" i="1"/>
  <c r="G531" i="1"/>
  <c r="H531" i="1" s="1"/>
  <c r="H526" i="1"/>
  <c r="H525" i="1"/>
  <c r="H524" i="1"/>
  <c r="H523" i="1"/>
  <c r="H522" i="1"/>
  <c r="H521" i="1"/>
  <c r="H520" i="1"/>
  <c r="H519" i="1"/>
  <c r="H518" i="1"/>
  <c r="H517" i="1"/>
  <c r="H516" i="1"/>
  <c r="H510" i="1"/>
  <c r="B509" i="1"/>
  <c r="G475" i="1"/>
  <c r="H1093" i="1" l="1"/>
  <c r="E1159" i="1"/>
  <c r="E939" i="1"/>
  <c r="E719" i="1"/>
  <c r="E498" i="1"/>
  <c r="E274" i="1"/>
  <c r="E50" i="1"/>
  <c r="E1214" i="1"/>
  <c r="E994" i="1"/>
  <c r="E774" i="1"/>
  <c r="E554" i="1"/>
  <c r="E330" i="1"/>
  <c r="E106" i="1"/>
  <c r="E1269" i="1"/>
  <c r="E1049" i="1"/>
  <c r="E829" i="1"/>
  <c r="E610" i="1"/>
  <c r="E386" i="1"/>
  <c r="E162" i="1"/>
  <c r="E1104" i="1"/>
  <c r="E884" i="1"/>
  <c r="E665" i="1"/>
  <c r="E442" i="1"/>
  <c r="E218" i="1"/>
  <c r="H715" i="1"/>
  <c r="G695" i="1" s="1"/>
  <c r="H695" i="1" s="1"/>
  <c r="H770" i="1"/>
  <c r="G750" i="1" s="1"/>
  <c r="H750" i="1" s="1"/>
  <c r="H757" i="1" s="1"/>
  <c r="H818" i="1"/>
  <c r="B43" i="6"/>
  <c r="E1215" i="1"/>
  <c r="E995" i="1"/>
  <c r="E775" i="1"/>
  <c r="E555" i="1"/>
  <c r="E331" i="1"/>
  <c r="E107" i="1"/>
  <c r="E1270" i="1"/>
  <c r="E1050" i="1"/>
  <c r="E830" i="1"/>
  <c r="E611" i="1"/>
  <c r="E387" i="1"/>
  <c r="E163" i="1"/>
  <c r="E1105" i="1"/>
  <c r="E885" i="1"/>
  <c r="E666" i="1"/>
  <c r="E443" i="1"/>
  <c r="E219" i="1"/>
  <c r="E1160" i="1"/>
  <c r="E940" i="1"/>
  <c r="E720" i="1"/>
  <c r="E499" i="1"/>
  <c r="E275" i="1"/>
  <c r="E51" i="1"/>
  <c r="H983" i="1"/>
  <c r="H1038" i="1"/>
  <c r="E1271" i="1"/>
  <c r="E1051" i="1"/>
  <c r="E831" i="1"/>
  <c r="E612" i="1"/>
  <c r="E388" i="1"/>
  <c r="E164" i="1"/>
  <c r="E1106" i="1"/>
  <c r="E886" i="1"/>
  <c r="E667" i="1"/>
  <c r="E444" i="1"/>
  <c r="E220" i="1"/>
  <c r="E1161" i="1"/>
  <c r="E941" i="1"/>
  <c r="E721" i="1"/>
  <c r="E500" i="1"/>
  <c r="E276" i="1"/>
  <c r="E52" i="1"/>
  <c r="E1216" i="1"/>
  <c r="E996" i="1"/>
  <c r="E776" i="1"/>
  <c r="E556" i="1"/>
  <c r="E332" i="1"/>
  <c r="E108" i="1"/>
  <c r="H543" i="1"/>
  <c r="H1100" i="1"/>
  <c r="G1080" i="1" s="1"/>
  <c r="H1080" i="1" s="1"/>
  <c r="H1087" i="1" s="1"/>
  <c r="H1258" i="1"/>
  <c r="H708" i="1"/>
  <c r="G549" i="1"/>
  <c r="H549" i="1" s="1"/>
  <c r="G548" i="1"/>
  <c r="H548" i="1" s="1"/>
  <c r="D1207" i="1"/>
  <c r="G1207" i="1" s="1"/>
  <c r="H1207" i="1" s="1"/>
  <c r="H1210" i="1" s="1"/>
  <c r="G1190" i="1" s="1"/>
  <c r="H1190" i="1" s="1"/>
  <c r="H1197" i="1" s="1"/>
  <c r="G987" i="1"/>
  <c r="H987" i="1" s="1"/>
  <c r="H990" i="1" s="1"/>
  <c r="G970" i="1" s="1"/>
  <c r="H970" i="1" s="1"/>
  <c r="H977" i="1" s="1"/>
  <c r="H702" i="1"/>
  <c r="G1262" i="1"/>
  <c r="H1262" i="1" s="1"/>
  <c r="H1265" i="1" s="1"/>
  <c r="G1245" i="1" s="1"/>
  <c r="H1245" i="1" s="1"/>
  <c r="H1252" i="1" s="1"/>
  <c r="H1187" i="1"/>
  <c r="H1132" i="1"/>
  <c r="G1152" i="1"/>
  <c r="H1152" i="1" s="1"/>
  <c r="H1155" i="1" s="1"/>
  <c r="G1135" i="1" s="1"/>
  <c r="H1135" i="1" s="1"/>
  <c r="H1142" i="1" s="1"/>
  <c r="G1042" i="1"/>
  <c r="H1042" i="1" s="1"/>
  <c r="H1045" i="1" s="1"/>
  <c r="G1025" i="1" s="1"/>
  <c r="H1025" i="1" s="1"/>
  <c r="H1032" i="1" s="1"/>
  <c r="G932" i="1"/>
  <c r="H932" i="1" s="1"/>
  <c r="H935" i="1" s="1"/>
  <c r="G915" i="1" s="1"/>
  <c r="H915" i="1" s="1"/>
  <c r="H922" i="1" s="1"/>
  <c r="G877" i="1"/>
  <c r="H877" i="1" s="1"/>
  <c r="H880" i="1" s="1"/>
  <c r="G860" i="1" s="1"/>
  <c r="H860" i="1" s="1"/>
  <c r="H867" i="1" s="1"/>
  <c r="H857" i="1"/>
  <c r="H802" i="1"/>
  <c r="G822" i="1"/>
  <c r="H822" i="1" s="1"/>
  <c r="H825" i="1" s="1"/>
  <c r="G805" i="1" s="1"/>
  <c r="H805" i="1" s="1"/>
  <c r="H812" i="1" s="1"/>
  <c r="H747" i="1"/>
  <c r="H692" i="1"/>
  <c r="H599" i="1"/>
  <c r="G603" i="1"/>
  <c r="H603" i="1" s="1"/>
  <c r="G605" i="1"/>
  <c r="H605" i="1" s="1"/>
  <c r="G604" i="1"/>
  <c r="H604" i="1" s="1"/>
  <c r="H654" i="1"/>
  <c r="H648" i="1"/>
  <c r="H550" i="1" l="1"/>
  <c r="G530" i="1" s="1"/>
  <c r="H530" i="1" s="1"/>
  <c r="H537" i="1" s="1"/>
  <c r="H716" i="1"/>
  <c r="K677" i="1" s="1"/>
  <c r="F30" i="3" s="1"/>
  <c r="G30" i="3" s="1"/>
  <c r="H826" i="1"/>
  <c r="H606" i="1"/>
  <c r="G586" i="1" s="1"/>
  <c r="H586" i="1" s="1"/>
  <c r="H593" i="1" s="1"/>
  <c r="G719" i="1" l="1"/>
  <c r="H719" i="1" s="1"/>
  <c r="K786" i="1"/>
  <c r="F32" i="3" s="1"/>
  <c r="G32" i="3" s="1"/>
  <c r="H32" i="3" s="1"/>
  <c r="J32" i="7" s="1"/>
  <c r="K826" i="1"/>
  <c r="H30" i="3"/>
  <c r="J30" i="7" s="1"/>
  <c r="G721" i="1"/>
  <c r="H721" i="1" s="1"/>
  <c r="G720" i="1"/>
  <c r="H720" i="1" s="1"/>
  <c r="G829" i="1"/>
  <c r="H829" i="1" s="1"/>
  <c r="G830" i="1"/>
  <c r="H830" i="1" s="1"/>
  <c r="G831" i="1"/>
  <c r="H831" i="1" s="1"/>
  <c r="H722" i="1" l="1"/>
  <c r="H725" i="1" s="1"/>
  <c r="H832" i="1"/>
  <c r="H835" i="1" s="1"/>
  <c r="E493" i="1" l="1"/>
  <c r="D493" i="1"/>
  <c r="E492" i="1"/>
  <c r="D492" i="1"/>
  <c r="E491" i="1"/>
  <c r="D491" i="1" s="1"/>
  <c r="H486" i="1"/>
  <c r="H485" i="1"/>
  <c r="H484" i="1"/>
  <c r="H475" i="1"/>
  <c r="H470" i="1"/>
  <c r="H469" i="1"/>
  <c r="H468" i="1"/>
  <c r="H467" i="1"/>
  <c r="H466" i="1"/>
  <c r="H465" i="1"/>
  <c r="H464" i="1"/>
  <c r="H463" i="1"/>
  <c r="H462" i="1"/>
  <c r="H461" i="1"/>
  <c r="H460" i="1"/>
  <c r="H459" i="1"/>
  <c r="H454" i="1"/>
  <c r="B453" i="1"/>
  <c r="G403" i="1"/>
  <c r="G492" i="1" l="1"/>
  <c r="H492" i="1" s="1"/>
  <c r="H487" i="1"/>
  <c r="G491" i="1"/>
  <c r="H491" i="1" s="1"/>
  <c r="G493" i="1"/>
  <c r="H493" i="1" s="1"/>
  <c r="D36" i="4"/>
  <c r="C36" i="4"/>
  <c r="G36" i="4" s="1"/>
  <c r="H36" i="4" s="1"/>
  <c r="D87" i="4"/>
  <c r="C87" i="4"/>
  <c r="C137" i="4"/>
  <c r="D137" i="4"/>
  <c r="E46" i="4"/>
  <c r="H37" i="4"/>
  <c r="F31" i="4"/>
  <c r="F30" i="4"/>
  <c r="F29" i="4"/>
  <c r="G20" i="4"/>
  <c r="H20" i="4" s="1"/>
  <c r="E20" i="4"/>
  <c r="G14" i="4"/>
  <c r="E14" i="4"/>
  <c r="G13" i="4"/>
  <c r="H13" i="4" s="1"/>
  <c r="E13" i="4"/>
  <c r="G12" i="4"/>
  <c r="H12" i="4" s="1"/>
  <c r="E12" i="4"/>
  <c r="G11" i="4"/>
  <c r="H11" i="4" s="1"/>
  <c r="E11" i="4"/>
  <c r="G10" i="4"/>
  <c r="H10" i="4" s="1"/>
  <c r="H494" i="1" l="1"/>
  <c r="G474" i="1" s="1"/>
  <c r="H474" i="1" s="1"/>
  <c r="H481" i="1" s="1"/>
  <c r="H40" i="4"/>
  <c r="G19" i="4" s="1"/>
  <c r="H19" i="4" s="1"/>
  <c r="H26" i="4" s="1"/>
  <c r="H16" i="4"/>
  <c r="E437" i="1"/>
  <c r="D437" i="1"/>
  <c r="E436" i="1"/>
  <c r="D436" i="1"/>
  <c r="E435" i="1"/>
  <c r="H430" i="1"/>
  <c r="H429" i="1"/>
  <c r="H428" i="1"/>
  <c r="H424" i="1"/>
  <c r="H423" i="1"/>
  <c r="H422" i="1"/>
  <c r="H421" i="1"/>
  <c r="H420" i="1"/>
  <c r="H419" i="1"/>
  <c r="H414" i="1"/>
  <c r="H413" i="1"/>
  <c r="H412" i="1"/>
  <c r="H411" i="1"/>
  <c r="H410" i="1"/>
  <c r="H409" i="1"/>
  <c r="H408" i="1"/>
  <c r="H407" i="1"/>
  <c r="H406" i="1"/>
  <c r="H405" i="1"/>
  <c r="H404" i="1"/>
  <c r="H403" i="1"/>
  <c r="H398" i="1"/>
  <c r="B397" i="1"/>
  <c r="G260" i="4"/>
  <c r="H260" i="4" s="1"/>
  <c r="G261" i="4"/>
  <c r="H261" i="4" s="1"/>
  <c r="G262" i="4"/>
  <c r="H262" i="4" s="1"/>
  <c r="G259" i="4"/>
  <c r="H259" i="4" s="1"/>
  <c r="G212" i="4"/>
  <c r="H212" i="4" s="1"/>
  <c r="G219" i="4"/>
  <c r="H219" i="4" s="1"/>
  <c r="G173" i="4"/>
  <c r="H173" i="4" s="1"/>
  <c r="G174" i="4"/>
  <c r="H174" i="4" s="1"/>
  <c r="G172" i="4"/>
  <c r="H172" i="4" s="1"/>
  <c r="G163" i="4"/>
  <c r="H163" i="4" s="1"/>
  <c r="G164" i="4"/>
  <c r="H164" i="4" s="1"/>
  <c r="G162" i="4"/>
  <c r="H162" i="4" s="1"/>
  <c r="G112" i="4"/>
  <c r="H112" i="4" s="1"/>
  <c r="G113" i="4"/>
  <c r="H113" i="4" s="1"/>
  <c r="G114" i="4"/>
  <c r="H114" i="4" s="1"/>
  <c r="G111" i="4"/>
  <c r="H111" i="4" s="1"/>
  <c r="H132" i="5"/>
  <c r="H29" i="5"/>
  <c r="H140" i="5"/>
  <c r="H139" i="5"/>
  <c r="H134" i="5"/>
  <c r="H133" i="5"/>
  <c r="H129" i="5"/>
  <c r="H116" i="5"/>
  <c r="H119" i="5" s="1"/>
  <c r="H88" i="5"/>
  <c r="H87" i="5"/>
  <c r="H82" i="5"/>
  <c r="H81" i="5"/>
  <c r="H80" i="5"/>
  <c r="H77" i="5"/>
  <c r="H64" i="5"/>
  <c r="H67" i="5" s="1"/>
  <c r="H37" i="5"/>
  <c r="H36" i="5"/>
  <c r="H40" i="5" s="1"/>
  <c r="H31" i="5"/>
  <c r="H30" i="5"/>
  <c r="H26" i="5"/>
  <c r="H13" i="5"/>
  <c r="H16" i="5" s="1"/>
  <c r="A54" i="5"/>
  <c r="A106" i="5" s="1"/>
  <c r="G71" i="4"/>
  <c r="H71" i="4" s="1"/>
  <c r="G64" i="4"/>
  <c r="H64" i="4" s="1"/>
  <c r="E71" i="4"/>
  <c r="E62" i="4"/>
  <c r="E63" i="4"/>
  <c r="E64" i="4"/>
  <c r="E61" i="4"/>
  <c r="G62" i="4"/>
  <c r="H62" i="4" s="1"/>
  <c r="G63" i="4"/>
  <c r="H63" i="4" s="1"/>
  <c r="G61" i="4"/>
  <c r="H61" i="4" s="1"/>
  <c r="H332" i="4"/>
  <c r="G331" i="4"/>
  <c r="H331" i="4" s="1"/>
  <c r="F326" i="4"/>
  <c r="H326" i="4" s="1"/>
  <c r="F325" i="4"/>
  <c r="H325" i="4" s="1"/>
  <c r="F324" i="4"/>
  <c r="H324" i="4" s="1"/>
  <c r="H318" i="4"/>
  <c r="H317" i="4"/>
  <c r="H316" i="4"/>
  <c r="G315" i="4"/>
  <c r="H315" i="4" s="1"/>
  <c r="G310" i="4"/>
  <c r="H310" i="4" s="1"/>
  <c r="E310" i="4"/>
  <c r="G309" i="4"/>
  <c r="H309" i="4" s="1"/>
  <c r="E309" i="4"/>
  <c r="G308" i="4"/>
  <c r="H308" i="4" s="1"/>
  <c r="E308" i="4"/>
  <c r="G307" i="4"/>
  <c r="H307" i="4" s="1"/>
  <c r="E307" i="4"/>
  <c r="H284" i="4"/>
  <c r="G283" i="4"/>
  <c r="H283" i="4" s="1"/>
  <c r="F278" i="4"/>
  <c r="F277" i="4"/>
  <c r="F276" i="4"/>
  <c r="H270" i="4"/>
  <c r="H269" i="4"/>
  <c r="H268" i="4"/>
  <c r="G267" i="4"/>
  <c r="H267" i="4" s="1"/>
  <c r="E262" i="4"/>
  <c r="E261" i="4"/>
  <c r="E260" i="4"/>
  <c r="E259" i="4"/>
  <c r="H236" i="4"/>
  <c r="G235" i="4"/>
  <c r="H235" i="4" s="1"/>
  <c r="H230" i="4"/>
  <c r="H229" i="4"/>
  <c r="H228" i="4"/>
  <c r="H222" i="4"/>
  <c r="H221" i="4"/>
  <c r="H220" i="4"/>
  <c r="G214" i="4"/>
  <c r="H214" i="4" s="1"/>
  <c r="E214" i="4"/>
  <c r="G213" i="4"/>
  <c r="H213" i="4" s="1"/>
  <c r="E213" i="4"/>
  <c r="E212" i="4"/>
  <c r="H188" i="4"/>
  <c r="G187" i="4"/>
  <c r="H187" i="4" s="1"/>
  <c r="H183" i="4"/>
  <c r="E174" i="4"/>
  <c r="E173" i="4"/>
  <c r="E172" i="4"/>
  <c r="G167" i="4"/>
  <c r="H167" i="4" s="1"/>
  <c r="E167" i="4"/>
  <c r="G166" i="4"/>
  <c r="H166" i="4" s="1"/>
  <c r="E166" i="4"/>
  <c r="G165" i="4"/>
  <c r="H165" i="4" s="1"/>
  <c r="E165" i="4"/>
  <c r="E164" i="4"/>
  <c r="E163" i="4"/>
  <c r="E162" i="4"/>
  <c r="H138" i="4"/>
  <c r="F132" i="4"/>
  <c r="F131" i="4"/>
  <c r="F130" i="4"/>
  <c r="H121" i="4"/>
  <c r="E121" i="4"/>
  <c r="G115" i="4"/>
  <c r="E115" i="4"/>
  <c r="E114" i="4"/>
  <c r="E113" i="4"/>
  <c r="E112" i="4"/>
  <c r="E111" i="4"/>
  <c r="H88" i="4"/>
  <c r="G87" i="4"/>
  <c r="H87" i="4" s="1"/>
  <c r="F82" i="4"/>
  <c r="F81" i="4"/>
  <c r="F80" i="4"/>
  <c r="G65" i="4"/>
  <c r="E65" i="4"/>
  <c r="H364" i="1"/>
  <c r="H143" i="5" l="1"/>
  <c r="H91" i="5"/>
  <c r="G925" i="1"/>
  <c r="H925" i="1" s="1"/>
  <c r="H928" i="1" s="1"/>
  <c r="H760" i="1"/>
  <c r="H763" i="1" s="1"/>
  <c r="H771" i="1" s="1"/>
  <c r="H1200" i="1"/>
  <c r="H1203" i="1" s="1"/>
  <c r="H1211" i="1" s="1"/>
  <c r="H191" i="4"/>
  <c r="G171" i="4" s="1"/>
  <c r="H171" i="4" s="1"/>
  <c r="H177" i="4" s="1"/>
  <c r="H239" i="4"/>
  <c r="G218" i="4" s="1"/>
  <c r="H218" i="4" s="1"/>
  <c r="H225" i="4" s="1"/>
  <c r="H287" i="4"/>
  <c r="G266" i="4" s="1"/>
  <c r="H266" i="4" s="1"/>
  <c r="H273" i="4" s="1"/>
  <c r="H91" i="4"/>
  <c r="G70" i="4" s="1"/>
  <c r="H70" i="4" s="1"/>
  <c r="H77" i="4" s="1"/>
  <c r="D435" i="1"/>
  <c r="G435" i="1" s="1"/>
  <c r="H435" i="1" s="1"/>
  <c r="G437" i="1"/>
  <c r="H437" i="1" s="1"/>
  <c r="H335" i="4"/>
  <c r="G314" i="4" s="1"/>
  <c r="H314" i="4" s="1"/>
  <c r="H321" i="4" s="1"/>
  <c r="H231" i="4"/>
  <c r="H311" i="4"/>
  <c r="G436" i="1"/>
  <c r="H436" i="1" s="1"/>
  <c r="H431" i="1"/>
  <c r="H263" i="4"/>
  <c r="H117" i="4"/>
  <c r="H83" i="5"/>
  <c r="G204" i="1" s="1"/>
  <c r="H32" i="5"/>
  <c r="H135" i="5"/>
  <c r="H41" i="5"/>
  <c r="G46" i="5" s="1"/>
  <c r="H46" i="5" s="1"/>
  <c r="H67" i="4"/>
  <c r="A204" i="4"/>
  <c r="A104" i="4"/>
  <c r="A154" i="4" s="1"/>
  <c r="A252" i="4"/>
  <c r="A300" i="4" s="1"/>
  <c r="H327" i="4"/>
  <c r="K731" i="1" l="1"/>
  <c r="F31" i="3" s="1"/>
  <c r="G31" i="3" s="1"/>
  <c r="H31" i="3" s="1"/>
  <c r="J31" i="7" s="1"/>
  <c r="G774" i="1"/>
  <c r="H774" i="1" s="1"/>
  <c r="G776" i="1"/>
  <c r="H776" i="1" s="1"/>
  <c r="G775" i="1"/>
  <c r="H775" i="1" s="1"/>
  <c r="K1171" i="1"/>
  <c r="F41" i="3" s="1"/>
  <c r="G41" i="3" s="1"/>
  <c r="H41" i="3" s="1"/>
  <c r="J41" i="7" s="1"/>
  <c r="G1214" i="1"/>
  <c r="H1214" i="1" s="1"/>
  <c r="G1215" i="1"/>
  <c r="H1215" i="1" s="1"/>
  <c r="G1216" i="1"/>
  <c r="H1216" i="1" s="1"/>
  <c r="H144" i="5"/>
  <c r="G149" i="5" s="1"/>
  <c r="H149" i="5" s="1"/>
  <c r="G31" i="4"/>
  <c r="H31" i="4" s="1"/>
  <c r="G132" i="4"/>
  <c r="G82" i="4"/>
  <c r="G278" i="4"/>
  <c r="H92" i="5"/>
  <c r="G97" i="5" s="1"/>
  <c r="H97" i="5" s="1"/>
  <c r="G30" i="4"/>
  <c r="H30" i="4" s="1"/>
  <c r="G131" i="4"/>
  <c r="G277" i="4"/>
  <c r="G81" i="4"/>
  <c r="G870" i="1"/>
  <c r="H870" i="1" s="1"/>
  <c r="H873" i="1" s="1"/>
  <c r="H881" i="1" s="1"/>
  <c r="G1145" i="1"/>
  <c r="H1145" i="1" s="1"/>
  <c r="H1148" i="1" s="1"/>
  <c r="H1156" i="1" s="1"/>
  <c r="G29" i="4"/>
  <c r="H29" i="4" s="1"/>
  <c r="G80" i="4"/>
  <c r="G130" i="4"/>
  <c r="G276" i="4"/>
  <c r="H438" i="1"/>
  <c r="G418" i="1" s="1"/>
  <c r="H418" i="1" s="1"/>
  <c r="H425" i="1" s="1"/>
  <c r="H336" i="4"/>
  <c r="G45" i="5"/>
  <c r="H45" i="5" s="1"/>
  <c r="G44" i="5"/>
  <c r="H44" i="5" s="1"/>
  <c r="G148" i="5"/>
  <c r="H148" i="5" s="1"/>
  <c r="G96" i="5"/>
  <c r="H96" i="5" s="1"/>
  <c r="G147" i="5" l="1"/>
  <c r="H147" i="5" s="1"/>
  <c r="H1217" i="1"/>
  <c r="H1220" i="1" s="1"/>
  <c r="H777" i="1"/>
  <c r="H780" i="1" s="1"/>
  <c r="G95" i="5"/>
  <c r="H95" i="5" s="1"/>
  <c r="H98" i="5" s="1"/>
  <c r="H101" i="5" s="1"/>
  <c r="H32" i="4"/>
  <c r="H41" i="4" s="1"/>
  <c r="K1116" i="1"/>
  <c r="F39" i="3" s="1"/>
  <c r="G39" i="3" s="1"/>
  <c r="H39" i="3" s="1"/>
  <c r="J39" i="7" s="1"/>
  <c r="G1160" i="1"/>
  <c r="H1160" i="1" s="1"/>
  <c r="G1159" i="1"/>
  <c r="H1159" i="1" s="1"/>
  <c r="G1161" i="1"/>
  <c r="H1161" i="1" s="1"/>
  <c r="G885" i="1"/>
  <c r="H885" i="1" s="1"/>
  <c r="G886" i="1"/>
  <c r="H886" i="1" s="1"/>
  <c r="G884" i="1"/>
  <c r="H884" i="1" s="1"/>
  <c r="K841" i="1"/>
  <c r="F33" i="3" s="1"/>
  <c r="G33" i="3" s="1"/>
  <c r="H33" i="3" s="1"/>
  <c r="J33" i="7" s="1"/>
  <c r="G339" i="4"/>
  <c r="H339" i="4" s="1"/>
  <c r="G1230" i="1"/>
  <c r="H1230" i="1" s="1"/>
  <c r="G341" i="4"/>
  <c r="H341" i="4" s="1"/>
  <c r="G340" i="4"/>
  <c r="H340" i="4" s="1"/>
  <c r="H47" i="5"/>
  <c r="H50" i="5" s="1"/>
  <c r="H150" i="5"/>
  <c r="H153" i="5" s="1"/>
  <c r="G1231" i="1" l="1"/>
  <c r="H1231" i="1" s="1"/>
  <c r="H1242" i="1" s="1"/>
  <c r="H1266" i="1" s="1"/>
  <c r="G45" i="4"/>
  <c r="H45" i="4" s="1"/>
  <c r="G44" i="4"/>
  <c r="H44" i="4" s="1"/>
  <c r="G46" i="4"/>
  <c r="H46" i="4" s="1"/>
  <c r="G402" i="1"/>
  <c r="H402" i="1" s="1"/>
  <c r="H415" i="1" s="1"/>
  <c r="H439" i="1" s="1"/>
  <c r="K398" i="1" s="1"/>
  <c r="F24" i="3" s="1"/>
  <c r="G24" i="3" s="1"/>
  <c r="H24" i="3" s="1"/>
  <c r="J24" i="7" s="1"/>
  <c r="H887" i="1"/>
  <c r="H890" i="1" s="1"/>
  <c r="H1162" i="1"/>
  <c r="H1165" i="1" s="1"/>
  <c r="H342" i="4"/>
  <c r="H345" i="4" s="1"/>
  <c r="H82" i="4"/>
  <c r="H277" i="4"/>
  <c r="H131" i="4"/>
  <c r="H276" i="4"/>
  <c r="H130" i="4"/>
  <c r="H80" i="4"/>
  <c r="K1226" i="1" l="1"/>
  <c r="F43" i="3" s="1"/>
  <c r="G43" i="3" s="1"/>
  <c r="H43" i="3" s="1"/>
  <c r="J43" i="7" s="1"/>
  <c r="G1270" i="1"/>
  <c r="H1270" i="1" s="1"/>
  <c r="G1269" i="1"/>
  <c r="H1269" i="1" s="1"/>
  <c r="G444" i="1"/>
  <c r="H444" i="1" s="1"/>
  <c r="G443" i="1"/>
  <c r="H443" i="1" s="1"/>
  <c r="G1271" i="1"/>
  <c r="H1271" i="1" s="1"/>
  <c r="G442" i="1"/>
  <c r="H442" i="1" s="1"/>
  <c r="H47" i="4"/>
  <c r="H50" i="4" s="1"/>
  <c r="H132" i="4"/>
  <c r="H133" i="4" s="1"/>
  <c r="H278" i="4"/>
  <c r="H279" i="4"/>
  <c r="H288" i="4" s="1"/>
  <c r="G293" i="4" s="1"/>
  <c r="H293" i="4" s="1"/>
  <c r="H81" i="4"/>
  <c r="H83" i="4" s="1"/>
  <c r="H92" i="4" s="1"/>
  <c r="H445" i="1" l="1"/>
  <c r="H448" i="1" s="1"/>
  <c r="H1272" i="1"/>
  <c r="H1275" i="1" s="1"/>
  <c r="G161" i="4"/>
  <c r="G1010" i="1"/>
  <c r="H1010" i="1" s="1"/>
  <c r="H1022" i="1" s="1"/>
  <c r="H1046" i="1" s="1"/>
  <c r="G570" i="1"/>
  <c r="H570" i="1" s="1"/>
  <c r="H583" i="1" s="1"/>
  <c r="H607" i="1" s="1"/>
  <c r="G514" i="1"/>
  <c r="H514" i="1" s="1"/>
  <c r="H527" i="1" s="1"/>
  <c r="H551" i="1" s="1"/>
  <c r="G458" i="1"/>
  <c r="G291" i="4"/>
  <c r="H291" i="4" s="1"/>
  <c r="G292" i="4"/>
  <c r="H292" i="4" s="1"/>
  <c r="G96" i="4"/>
  <c r="H96" i="4" s="1"/>
  <c r="H161" i="4"/>
  <c r="H168" i="4" s="1"/>
  <c r="H192" i="4" s="1"/>
  <c r="G627" i="1" s="1"/>
  <c r="G95" i="4"/>
  <c r="H95" i="4" s="1"/>
  <c r="G211" i="4"/>
  <c r="H211" i="4" s="1"/>
  <c r="H215" i="4" s="1"/>
  <c r="H240" i="4" s="1"/>
  <c r="G636" i="1" s="1"/>
  <c r="G97" i="4"/>
  <c r="H97" i="4" s="1"/>
  <c r="H458" i="1" l="1"/>
  <c r="H471" i="1" s="1"/>
  <c r="H495" i="1" s="1"/>
  <c r="K454" i="1" s="1"/>
  <c r="F25" i="3" s="1"/>
  <c r="G25" i="3" s="1"/>
  <c r="K510" i="1"/>
  <c r="F26" i="3" s="1"/>
  <c r="G26" i="3" s="1"/>
  <c r="G556" i="1"/>
  <c r="H556" i="1" s="1"/>
  <c r="G555" i="1"/>
  <c r="H555" i="1" s="1"/>
  <c r="G554" i="1"/>
  <c r="H554" i="1" s="1"/>
  <c r="K566" i="1"/>
  <c r="F28" i="3" s="1"/>
  <c r="G28" i="3" s="1"/>
  <c r="G612" i="1"/>
  <c r="H612" i="1" s="1"/>
  <c r="G611" i="1"/>
  <c r="H611" i="1" s="1"/>
  <c r="G610" i="1"/>
  <c r="H610" i="1" s="1"/>
  <c r="K1006" i="1"/>
  <c r="F37" i="3" s="1"/>
  <c r="G37" i="3" s="1"/>
  <c r="G1049" i="1"/>
  <c r="H1049" i="1" s="1"/>
  <c r="G1050" i="1"/>
  <c r="H1050" i="1" s="1"/>
  <c r="G1051" i="1"/>
  <c r="H1051" i="1" s="1"/>
  <c r="G243" i="4"/>
  <c r="H243" i="4" s="1"/>
  <c r="H636" i="1"/>
  <c r="G195" i="4"/>
  <c r="H195" i="4" s="1"/>
  <c r="H627" i="1"/>
  <c r="H294" i="4"/>
  <c r="H297" i="4" s="1"/>
  <c r="G197" i="4"/>
  <c r="H197" i="4" s="1"/>
  <c r="G245" i="4"/>
  <c r="H245" i="4" s="1"/>
  <c r="G196" i="4"/>
  <c r="H196" i="4" s="1"/>
  <c r="H98" i="4"/>
  <c r="H101" i="4" s="1"/>
  <c r="G244" i="4"/>
  <c r="H244" i="4" s="1"/>
  <c r="G498" i="1" l="1"/>
  <c r="H498" i="1" s="1"/>
  <c r="H26" i="3"/>
  <c r="J26" i="7" s="1"/>
  <c r="H37" i="3"/>
  <c r="J37" i="7" s="1"/>
  <c r="H28" i="3"/>
  <c r="J28" i="7" s="1"/>
  <c r="H25" i="3"/>
  <c r="J25" i="7" s="1"/>
  <c r="G500" i="1"/>
  <c r="H500" i="1" s="1"/>
  <c r="G499" i="1"/>
  <c r="H499" i="1" s="1"/>
  <c r="H1052" i="1"/>
  <c r="H1055" i="1" s="1"/>
  <c r="H557" i="1"/>
  <c r="H560" i="1" s="1"/>
  <c r="H638" i="1"/>
  <c r="H662" i="1" s="1"/>
  <c r="K622" i="1" s="1"/>
  <c r="F29" i="3" s="1"/>
  <c r="G29" i="3" s="1"/>
  <c r="H613" i="1"/>
  <c r="H616" i="1" s="1"/>
  <c r="H246" i="4"/>
  <c r="H249" i="4" s="1"/>
  <c r="H198" i="4"/>
  <c r="H201" i="4" s="1"/>
  <c r="H29" i="3" l="1"/>
  <c r="J29" i="7" s="1"/>
  <c r="H501" i="1"/>
  <c r="H504" i="1" s="1"/>
  <c r="G666" i="1"/>
  <c r="H666" i="1" s="1"/>
  <c r="G665" i="1"/>
  <c r="H665" i="1" s="1"/>
  <c r="G667" i="1"/>
  <c r="H667" i="1" s="1"/>
  <c r="E381" i="1"/>
  <c r="E380" i="1"/>
  <c r="E379" i="1"/>
  <c r="D379" i="1" s="1"/>
  <c r="H374" i="1"/>
  <c r="H373" i="1"/>
  <c r="H372" i="1"/>
  <c r="H368" i="1"/>
  <c r="H367" i="1"/>
  <c r="H366" i="1"/>
  <c r="H365" i="1"/>
  <c r="G363" i="1"/>
  <c r="H363" i="1" s="1"/>
  <c r="H358" i="1"/>
  <c r="H357" i="1"/>
  <c r="H356" i="1"/>
  <c r="H355" i="1"/>
  <c r="H354" i="1"/>
  <c r="H353" i="1"/>
  <c r="H352" i="1"/>
  <c r="H351" i="1"/>
  <c r="H350" i="1"/>
  <c r="H349" i="1"/>
  <c r="H348" i="1"/>
  <c r="H347" i="1"/>
  <c r="H346" i="1"/>
  <c r="H342" i="1"/>
  <c r="B341" i="1"/>
  <c r="H668" i="1" l="1"/>
  <c r="H671" i="1" s="1"/>
  <c r="H375" i="1"/>
  <c r="H380" i="1"/>
  <c r="H381" i="1"/>
  <c r="H359" i="1"/>
  <c r="G379" i="1"/>
  <c r="H379" i="1" s="1"/>
  <c r="E325" i="1"/>
  <c r="D325" i="1"/>
  <c r="E324" i="1"/>
  <c r="D324" i="1"/>
  <c r="E323" i="1"/>
  <c r="D323" i="1" s="1"/>
  <c r="H318" i="1"/>
  <c r="H317" i="1"/>
  <c r="H316" i="1"/>
  <c r="H312" i="1"/>
  <c r="H311" i="1"/>
  <c r="H310" i="1"/>
  <c r="H309" i="1"/>
  <c r="H308" i="1"/>
  <c r="G307" i="1"/>
  <c r="H307" i="1" s="1"/>
  <c r="H302" i="1"/>
  <c r="H301" i="1"/>
  <c r="H300" i="1"/>
  <c r="H299" i="1"/>
  <c r="H298" i="1"/>
  <c r="H297" i="1"/>
  <c r="H296" i="1"/>
  <c r="H295" i="1"/>
  <c r="H294" i="1"/>
  <c r="H293" i="1"/>
  <c r="H292" i="1"/>
  <c r="H291" i="1"/>
  <c r="H290" i="1"/>
  <c r="H286" i="1"/>
  <c r="B285" i="1"/>
  <c r="E269" i="1"/>
  <c r="D269" i="1" s="1"/>
  <c r="E268" i="1"/>
  <c r="D268" i="1" s="1"/>
  <c r="E267" i="1"/>
  <c r="D267" i="1" s="1"/>
  <c r="H262" i="1"/>
  <c r="H261" i="1"/>
  <c r="H260" i="1"/>
  <c r="H256" i="1"/>
  <c r="H255" i="1"/>
  <c r="H254" i="1"/>
  <c r="H253" i="1"/>
  <c r="H252" i="1"/>
  <c r="H251" i="1"/>
  <c r="G250" i="1"/>
  <c r="H250" i="1" s="1"/>
  <c r="H246" i="1"/>
  <c r="H245" i="1"/>
  <c r="H244" i="1"/>
  <c r="H243" i="1"/>
  <c r="H242" i="1"/>
  <c r="H241" i="1"/>
  <c r="H240" i="1"/>
  <c r="H239" i="1"/>
  <c r="H238" i="1"/>
  <c r="H237" i="1"/>
  <c r="H236" i="1"/>
  <c r="H235" i="1"/>
  <c r="G234" i="1"/>
  <c r="H234" i="1" s="1"/>
  <c r="E234" i="1"/>
  <c r="H230" i="1"/>
  <c r="B229" i="1"/>
  <c r="D212" i="1"/>
  <c r="D213" i="1"/>
  <c r="H195" i="1"/>
  <c r="E213" i="1"/>
  <c r="E212" i="1"/>
  <c r="E211" i="1"/>
  <c r="G206" i="1"/>
  <c r="H206" i="1" s="1"/>
  <c r="E206" i="1"/>
  <c r="H205" i="1"/>
  <c r="H204" i="1"/>
  <c r="H200" i="1"/>
  <c r="H199" i="1"/>
  <c r="H198" i="1"/>
  <c r="H197" i="1"/>
  <c r="H196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4" i="1"/>
  <c r="B173" i="1"/>
  <c r="E157" i="1"/>
  <c r="D157" i="1"/>
  <c r="E156" i="1"/>
  <c r="D156" i="1"/>
  <c r="E155" i="1"/>
  <c r="D155" i="1"/>
  <c r="H150" i="1"/>
  <c r="H149" i="1"/>
  <c r="H148" i="1"/>
  <c r="H144" i="1"/>
  <c r="H143" i="1"/>
  <c r="H142" i="1"/>
  <c r="H141" i="1"/>
  <c r="H140" i="1"/>
  <c r="H139" i="1"/>
  <c r="G138" i="1"/>
  <c r="H138" i="1" s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18" i="1"/>
  <c r="B117" i="1"/>
  <c r="B61" i="1"/>
  <c r="B5" i="1"/>
  <c r="H62" i="1"/>
  <c r="H6" i="1"/>
  <c r="G156" i="1" l="1"/>
  <c r="H156" i="1" s="1"/>
  <c r="G325" i="1"/>
  <c r="H325" i="1" s="1"/>
  <c r="H382" i="1"/>
  <c r="G362" i="1" s="1"/>
  <c r="H362" i="1" s="1"/>
  <c r="H369" i="1" s="1"/>
  <c r="H383" i="1" s="1"/>
  <c r="K342" i="1" s="1"/>
  <c r="F23" i="3" s="1"/>
  <c r="G23" i="3" s="1"/>
  <c r="G213" i="1"/>
  <c r="H151" i="1"/>
  <c r="H257" i="1"/>
  <c r="H319" i="1"/>
  <c r="G268" i="1"/>
  <c r="H268" i="1" s="1"/>
  <c r="G324" i="1"/>
  <c r="H324" i="1" s="1"/>
  <c r="G155" i="1"/>
  <c r="H155" i="1" s="1"/>
  <c r="G157" i="1"/>
  <c r="H157" i="1" s="1"/>
  <c r="H191" i="1"/>
  <c r="G212" i="1"/>
  <c r="H212" i="1" s="1"/>
  <c r="G267" i="1"/>
  <c r="H267" i="1" s="1"/>
  <c r="G269" i="1"/>
  <c r="H269" i="1" s="1"/>
  <c r="G323" i="1"/>
  <c r="H323" i="1" s="1"/>
  <c r="H303" i="1"/>
  <c r="H247" i="1"/>
  <c r="H263" i="1"/>
  <c r="H213" i="1"/>
  <c r="G211" i="1"/>
  <c r="H211" i="1" s="1"/>
  <c r="H135" i="1"/>
  <c r="H207" i="1"/>
  <c r="H145" i="1"/>
  <c r="E101" i="1"/>
  <c r="D101" i="1" s="1"/>
  <c r="E100" i="1"/>
  <c r="D100" i="1" s="1"/>
  <c r="E99" i="1"/>
  <c r="D99" i="1" s="1"/>
  <c r="H94" i="1"/>
  <c r="H93" i="1"/>
  <c r="H92" i="1"/>
  <c r="H88" i="1"/>
  <c r="H87" i="1"/>
  <c r="H86" i="1"/>
  <c r="H85" i="1"/>
  <c r="H84" i="1"/>
  <c r="H83" i="1"/>
  <c r="G82" i="1"/>
  <c r="H82" i="1" s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27" i="1"/>
  <c r="G26" i="1"/>
  <c r="H26" i="1" s="1"/>
  <c r="H11" i="1"/>
  <c r="H12" i="1"/>
  <c r="H10" i="1"/>
  <c r="E10" i="1"/>
  <c r="E45" i="1"/>
  <c r="D45" i="1" s="1"/>
  <c r="G45" i="1" s="1"/>
  <c r="E44" i="1"/>
  <c r="D44" i="1" s="1"/>
  <c r="G44" i="1" s="1"/>
  <c r="E43" i="1"/>
  <c r="D43" i="1" s="1"/>
  <c r="G43" i="1" s="1"/>
  <c r="H38" i="1"/>
  <c r="H37" i="1"/>
  <c r="H36" i="1"/>
  <c r="H32" i="1"/>
  <c r="H31" i="1"/>
  <c r="H30" i="1"/>
  <c r="H29" i="1"/>
  <c r="H28" i="1"/>
  <c r="H22" i="1"/>
  <c r="H21" i="1"/>
  <c r="H20" i="1"/>
  <c r="H19" i="1"/>
  <c r="H18" i="1"/>
  <c r="H17" i="1"/>
  <c r="H16" i="1"/>
  <c r="H15" i="1"/>
  <c r="H14" i="1"/>
  <c r="H13" i="1"/>
  <c r="C2292" i="2"/>
  <c r="C2291" i="2"/>
  <c r="C2290" i="2"/>
  <c r="C2049" i="2"/>
  <c r="C1055" i="2"/>
  <c r="C1054" i="2"/>
  <c r="C1053" i="2"/>
  <c r="C1052" i="2"/>
  <c r="C1051" i="2"/>
  <c r="C1050" i="2"/>
  <c r="C1049" i="2"/>
  <c r="C1048" i="2"/>
  <c r="C1047" i="2"/>
  <c r="C1046" i="2"/>
  <c r="C1045" i="2"/>
  <c r="C1044" i="2"/>
  <c r="C1043" i="2"/>
  <c r="C1042" i="2"/>
  <c r="C1041" i="2"/>
  <c r="C1040" i="2"/>
  <c r="C1039" i="2"/>
  <c r="C1036" i="2"/>
  <c r="C1035" i="2"/>
  <c r="C1034" i="2"/>
  <c r="C1033" i="2"/>
  <c r="C1032" i="2"/>
  <c r="C1031" i="2"/>
  <c r="C1030" i="2"/>
  <c r="C1027" i="2"/>
  <c r="C1026" i="2"/>
  <c r="H23" i="3" l="1"/>
  <c r="J23" i="7" s="1"/>
  <c r="H158" i="1"/>
  <c r="H326" i="1"/>
  <c r="G306" i="1" s="1"/>
  <c r="H306" i="1" s="1"/>
  <c r="H313" i="1" s="1"/>
  <c r="H327" i="1" s="1"/>
  <c r="K286" i="1" s="1"/>
  <c r="F21" i="3" s="1"/>
  <c r="G21" i="3" s="1"/>
  <c r="G386" i="1"/>
  <c r="H386" i="1" s="1"/>
  <c r="G387" i="1"/>
  <c r="H387" i="1" s="1"/>
  <c r="G388" i="1"/>
  <c r="H388" i="1" s="1"/>
  <c r="H89" i="1"/>
  <c r="H44" i="1"/>
  <c r="H43" i="1"/>
  <c r="H45" i="1"/>
  <c r="H95" i="1"/>
  <c r="H270" i="1"/>
  <c r="H271" i="1" s="1"/>
  <c r="K230" i="1" s="1"/>
  <c r="F20" i="3" s="1"/>
  <c r="G20" i="3" s="1"/>
  <c r="H214" i="1"/>
  <c r="H159" i="1"/>
  <c r="K138" i="1" s="1"/>
  <c r="F17" i="3" s="1"/>
  <c r="G17" i="3" s="1"/>
  <c r="H79" i="1"/>
  <c r="G99" i="1"/>
  <c r="H99" i="1" s="1"/>
  <c r="G100" i="1"/>
  <c r="H100" i="1" s="1"/>
  <c r="G101" i="1"/>
  <c r="H101" i="1" s="1"/>
  <c r="H33" i="1"/>
  <c r="H23" i="1"/>
  <c r="H39" i="1"/>
  <c r="H21" i="3" l="1"/>
  <c r="J21" i="7" s="1"/>
  <c r="H17" i="3"/>
  <c r="J17" i="7" s="1"/>
  <c r="H20" i="3"/>
  <c r="J20" i="7" s="1"/>
  <c r="G162" i="1"/>
  <c r="H162" i="1" s="1"/>
  <c r="H389" i="1"/>
  <c r="H392" i="1" s="1"/>
  <c r="H46" i="1"/>
  <c r="H47" i="1" s="1"/>
  <c r="G330" i="1"/>
  <c r="H330" i="1" s="1"/>
  <c r="G331" i="1"/>
  <c r="H331" i="1" s="1"/>
  <c r="G332" i="1"/>
  <c r="H332" i="1" s="1"/>
  <c r="G275" i="1"/>
  <c r="H275" i="1" s="1"/>
  <c r="G276" i="1"/>
  <c r="H276" i="1" s="1"/>
  <c r="G274" i="1"/>
  <c r="H274" i="1" s="1"/>
  <c r="G164" i="1"/>
  <c r="H164" i="1" s="1"/>
  <c r="G163" i="1"/>
  <c r="H163" i="1" s="1"/>
  <c r="H102" i="1"/>
  <c r="H103" i="1" s="1"/>
  <c r="K62" i="1" s="1"/>
  <c r="F16" i="3" s="1"/>
  <c r="G16" i="3" s="1"/>
  <c r="H16" i="3" l="1"/>
  <c r="J16" i="7" s="1"/>
  <c r="H165" i="1"/>
  <c r="H168" i="1" s="1"/>
  <c r="K6" i="1"/>
  <c r="F15" i="3" s="1"/>
  <c r="G15" i="3" s="1"/>
  <c r="G50" i="1"/>
  <c r="H50" i="1" s="1"/>
  <c r="G51" i="1"/>
  <c r="H51" i="1" s="1"/>
  <c r="G52" i="1"/>
  <c r="H52" i="1" s="1"/>
  <c r="H333" i="1"/>
  <c r="H336" i="1" s="1"/>
  <c r="H277" i="1"/>
  <c r="H280" i="1" s="1"/>
  <c r="G106" i="1"/>
  <c r="H106" i="1" s="1"/>
  <c r="G107" i="1"/>
  <c r="H107" i="1" s="1"/>
  <c r="G108" i="1"/>
  <c r="H108" i="1" s="1"/>
  <c r="H15" i="3" l="1"/>
  <c r="H53" i="1"/>
  <c r="H56" i="1" s="1"/>
  <c r="H109" i="1"/>
  <c r="H112" i="1" s="1"/>
  <c r="J15" i="7" l="1"/>
  <c r="H194" i="1"/>
  <c r="H201" i="1" s="1"/>
  <c r="H215" i="1" s="1"/>
  <c r="K174" i="1" l="1"/>
  <c r="F18" i="3" s="1"/>
  <c r="G18" i="3" s="1"/>
  <c r="G220" i="1"/>
  <c r="H220" i="1" s="1"/>
  <c r="G219" i="1"/>
  <c r="H219" i="1" s="1"/>
  <c r="G218" i="1"/>
  <c r="H218" i="1" s="1"/>
  <c r="H18" i="3" l="1"/>
  <c r="H221" i="1"/>
  <c r="H224" i="1" s="1"/>
  <c r="G137" i="4"/>
  <c r="H137" i="4" s="1"/>
  <c r="H141" i="4" s="1"/>
  <c r="G120" i="4" s="1"/>
  <c r="H120" i="4" s="1"/>
  <c r="H127" i="4" s="1"/>
  <c r="H142" i="4" s="1"/>
  <c r="J18" i="7" l="1"/>
  <c r="G1065" i="1"/>
  <c r="H1065" i="1" s="1"/>
  <c r="H1077" i="1" s="1"/>
  <c r="H1101" i="1" s="1"/>
  <c r="G900" i="1"/>
  <c r="H900" i="1" s="1"/>
  <c r="H912" i="1" s="1"/>
  <c r="H936" i="1" s="1"/>
  <c r="G955" i="1"/>
  <c r="H955" i="1" s="1"/>
  <c r="H967" i="1" s="1"/>
  <c r="H991" i="1" s="1"/>
  <c r="G146" i="4"/>
  <c r="H146" i="4" s="1"/>
  <c r="G145" i="4"/>
  <c r="H145" i="4" s="1"/>
  <c r="G147" i="4"/>
  <c r="H147" i="4" s="1"/>
  <c r="K951" i="1" l="1"/>
  <c r="F36" i="3" s="1"/>
  <c r="G36" i="3" s="1"/>
  <c r="G995" i="1"/>
  <c r="H995" i="1" s="1"/>
  <c r="G996" i="1"/>
  <c r="H996" i="1" s="1"/>
  <c r="G994" i="1"/>
  <c r="H994" i="1" s="1"/>
  <c r="G939" i="1"/>
  <c r="H939" i="1" s="1"/>
  <c r="K896" i="1"/>
  <c r="F35" i="3" s="1"/>
  <c r="G35" i="3" s="1"/>
  <c r="G941" i="1"/>
  <c r="H941" i="1" s="1"/>
  <c r="G940" i="1"/>
  <c r="H940" i="1" s="1"/>
  <c r="G1104" i="1"/>
  <c r="H1104" i="1" s="1"/>
  <c r="K1061" i="1"/>
  <c r="F38" i="3" s="1"/>
  <c r="G38" i="3" s="1"/>
  <c r="G1105" i="1"/>
  <c r="H1105" i="1" s="1"/>
  <c r="G1106" i="1"/>
  <c r="H1106" i="1" s="1"/>
  <c r="H148" i="4"/>
  <c r="H151" i="4" s="1"/>
  <c r="H38" i="3" l="1"/>
  <c r="J38" i="7" s="1"/>
  <c r="H35" i="3"/>
  <c r="H36" i="3"/>
  <c r="J36" i="7" s="1"/>
  <c r="G44" i="3"/>
  <c r="H942" i="1"/>
  <c r="H945" i="1" s="1"/>
  <c r="H1107" i="1"/>
  <c r="H1110" i="1" s="1"/>
  <c r="H997" i="1"/>
  <c r="H1000" i="1" s="1"/>
  <c r="J35" i="7" l="1"/>
  <c r="J44" i="7" s="1"/>
  <c r="H44" i="3"/>
  <c r="G46" i="3"/>
  <c r="G45" i="3"/>
  <c r="G47" i="3"/>
  <c r="G48" i="3" l="1"/>
</calcChain>
</file>

<file path=xl/sharedStrings.xml><?xml version="1.0" encoding="utf-8"?>
<sst xmlns="http://schemas.openxmlformats.org/spreadsheetml/2006/main" count="7960" uniqueCount="2962">
  <si>
    <t>Nombre</t>
  </si>
  <si>
    <t>U.M.</t>
  </si>
  <si>
    <t>Vr.Unitario</t>
  </si>
  <si>
    <t>A.C.P.M.</t>
  </si>
  <si>
    <t>gal</t>
  </si>
  <si>
    <t>Abrazadera Galvanizada en  U de pared 1 1/2"</t>
  </si>
  <si>
    <t>und</t>
  </si>
  <si>
    <t>Abrazadera Galvanizada en  U de pared 1"</t>
  </si>
  <si>
    <t>Abrazadera Galvanizada en  U de pared 2 1/2"</t>
  </si>
  <si>
    <t>Abrazadera Galvanizada en  U de pared 2"</t>
  </si>
  <si>
    <t>Abrazadera Galvanizada en  U de pared 3"</t>
  </si>
  <si>
    <t>Abrazadera Galvanizada en  U de pared 4"</t>
  </si>
  <si>
    <t>Abrazadera para tubo 2"</t>
  </si>
  <si>
    <t>Abrazadera plastica 3/4"</t>
  </si>
  <si>
    <t>Abrazadera plastica 5/8"</t>
  </si>
  <si>
    <t>Accesorios (equipo de pilotaje)</t>
  </si>
  <si>
    <t xml:space="preserve"> HR </t>
  </si>
  <si>
    <t>Accesorios electricos, arranq. brek. control,caja</t>
  </si>
  <si>
    <t>Aceituna h=0.50 m</t>
  </si>
  <si>
    <t>Acero de refuerzo 37000 Psi</t>
  </si>
  <si>
    <t>kg</t>
  </si>
  <si>
    <t>Acero ASTM - 36</t>
  </si>
  <si>
    <t>Acero ASTM - 500 C</t>
  </si>
  <si>
    <t>Acero ASTM - 992</t>
  </si>
  <si>
    <t>Acero ASTM A-1011 - G 50</t>
  </si>
  <si>
    <t>Acero de refuerzo 60000 Psi</t>
  </si>
  <si>
    <t>Acero de refuerzo 60000 Psi  (liso)</t>
  </si>
  <si>
    <t>Acero de Refuerzo Grado 37</t>
  </si>
  <si>
    <t>Acero de Refuerzo Grado 60</t>
  </si>
  <si>
    <t>Acero de Transferencia liso  de 60000 Psi</t>
  </si>
  <si>
    <t>Acero SAE 1045 Ø = 2"</t>
  </si>
  <si>
    <t>Acetileno</t>
  </si>
  <si>
    <t>Acido muriatico</t>
  </si>
  <si>
    <t>Acondicionador de Superficie</t>
  </si>
  <si>
    <t>tr</t>
  </si>
  <si>
    <t>Acople plástico 1/2"x40 cm para lavamanos/lavaplatos</t>
  </si>
  <si>
    <t>Acoples eléctricos</t>
  </si>
  <si>
    <t>Actuador mecanico compuertas</t>
  </si>
  <si>
    <t>Adaptador bajante pvc blanca a alcantarillado</t>
  </si>
  <si>
    <t>Adaptador caja conduit 1/2 "</t>
  </si>
  <si>
    <t>Adaptador de limpieza sanitario PVC 2"</t>
  </si>
  <si>
    <t>Adaptador de limpieza sanitario PVC 3"</t>
  </si>
  <si>
    <t>Adaptador de limpieza sanitario PVC 4"</t>
  </si>
  <si>
    <t>Adaptador de limpieza sanitario PVC 6"</t>
  </si>
  <si>
    <t>Adaptador hembra presión  PVC 1 1/2"</t>
  </si>
  <si>
    <t>Adaptador hembra presión  PVC 1"</t>
  </si>
  <si>
    <t>Adaptador hembra presión  PVC 1/2"</t>
  </si>
  <si>
    <t>Adaptador hembra presión  PVC 2"</t>
  </si>
  <si>
    <t>Adaptador hembra presión  PVC 3"</t>
  </si>
  <si>
    <t>Adaptador hembra presión  PVC 3/4"</t>
  </si>
  <si>
    <t>Adaptador hembra presión  PVC 4"</t>
  </si>
  <si>
    <t>Adaptador macho PF+UAD  1/2 "</t>
  </si>
  <si>
    <t>Adaptador macho PF+UAD  3/4 "</t>
  </si>
  <si>
    <t>Adaptador macho presión  PVC 1 1/2"</t>
  </si>
  <si>
    <t>Adaptador macho presión  PVC 1 1/4"</t>
  </si>
  <si>
    <t>Adaptador macho presión  PVC 1"</t>
  </si>
  <si>
    <t>Adaptador macho presión  PVC 1/2"</t>
  </si>
  <si>
    <t>Adaptador macho presión  PVC 2 1/2"</t>
  </si>
  <si>
    <t>Adaptador macho presión  PVC 2"</t>
  </si>
  <si>
    <t>Adaptador macho presión  PVC 3"</t>
  </si>
  <si>
    <t>Adaptador macho presión  PVC 3/4"</t>
  </si>
  <si>
    <t>Adaptador macho presión  PVC 4"</t>
  </si>
  <si>
    <t>Adaptador terminal conduit  1"</t>
  </si>
  <si>
    <t>Adaptador terminal conduit  3"</t>
  </si>
  <si>
    <t>Adaptador terminal conduit 1/2"</t>
  </si>
  <si>
    <t>Adaptador terminal conduit 3/4"</t>
  </si>
  <si>
    <t>Adaptador tope Brida 315 mm Ø=12"  para PVC</t>
  </si>
  <si>
    <t>Adercril - Adherente</t>
  </si>
  <si>
    <t>Aditivo retardante</t>
  </si>
  <si>
    <t>l</t>
  </si>
  <si>
    <t>Adoquin cuarto 26 (26 x 6 x 6)</t>
  </si>
  <si>
    <t>Adoquin de gres peatonal 10*20*5 cm corbatín</t>
  </si>
  <si>
    <t>m²</t>
  </si>
  <si>
    <t>Adoquin en concreto  peatonal 20 x 10 x 6</t>
  </si>
  <si>
    <t>Adoquin en concreto vehicular  20 x 10 x 8</t>
  </si>
  <si>
    <t>Adoquin gres 10 x 20 x 2.5</t>
  </si>
  <si>
    <t>Adoquin tipo Corbatin</t>
  </si>
  <si>
    <t>Adoquin tipo ladrillo 10*20*5 cm</t>
  </si>
  <si>
    <t>Agua para obra</t>
  </si>
  <si>
    <t>Aire acondicion. Split 18000 btu control filtro</t>
  </si>
  <si>
    <t>Aislante tubería 5/8"</t>
  </si>
  <si>
    <t>m</t>
  </si>
  <si>
    <t>Ajustador para dilución de pintura</t>
  </si>
  <si>
    <t>Alambre de cobre desnudo  AWG 12</t>
  </si>
  <si>
    <t>Alambre de cobre desnudo  AWG 14</t>
  </si>
  <si>
    <t>Alambre de cobre desnudo THW  # 8 AWG</t>
  </si>
  <si>
    <t>Alambre de cobre THW  8 AWG THHN/NN</t>
  </si>
  <si>
    <t>Alambre de cobre THW 10 AWG</t>
  </si>
  <si>
    <t>Alambre de cobre THW 10 AWG THHN/NN</t>
  </si>
  <si>
    <t>Alambre de cobre THW 12 AWG</t>
  </si>
  <si>
    <t>Alambre de cobre THW 12 AWG THHN/NN</t>
  </si>
  <si>
    <t>Alambre de cobre THW 14 AWG</t>
  </si>
  <si>
    <t>Alambre de cobre THW 14 AWG THHN/NN</t>
  </si>
  <si>
    <t>Alambre de cobre THW No. 8</t>
  </si>
  <si>
    <t>Alambre de puas galvanizado Cal. 12</t>
  </si>
  <si>
    <t>Alambre de puas galvanizado Cal. 14</t>
  </si>
  <si>
    <t>Alambre Galvanizado No. 12</t>
  </si>
  <si>
    <t>Alambre Galvanizado No. 13 Recubierto PVC</t>
  </si>
  <si>
    <t>Alambre Galvanizado No. 14</t>
  </si>
  <si>
    <t>Alambre Negro  No 18</t>
  </si>
  <si>
    <t>Alambre telefónico 2 x 22 trenzado</t>
  </si>
  <si>
    <t>Alambre telefónico N 22 estaño</t>
  </si>
  <si>
    <t>Aletas de aireacion extendida Airlift</t>
  </si>
  <si>
    <t xml:space="preserve">Alistado esmaltado impermeabilizado muros y placas e=3 mm    </t>
  </si>
  <si>
    <t>Alumol, recubrimiento de aluminio</t>
  </si>
  <si>
    <t>Amarre largo para teja 30 cms</t>
  </si>
  <si>
    <t>Amarre plástico</t>
  </si>
  <si>
    <t>Amarre plastico para mantos</t>
  </si>
  <si>
    <t>Analisis físico-químico</t>
  </si>
  <si>
    <t>Anclaje autoperforante 1/2"</t>
  </si>
  <si>
    <t>Anclaje chazo expansivo 1/2" x 2"</t>
  </si>
  <si>
    <t>andamios</t>
  </si>
  <si>
    <t>gl</t>
  </si>
  <si>
    <t>Andamio tubular día alquiler</t>
  </si>
  <si>
    <t>d</t>
  </si>
  <si>
    <t>Andamio tubular estandar con tijeras</t>
  </si>
  <si>
    <t>mes</t>
  </si>
  <si>
    <t>Andamio tubular stand. (inc. tijeras)</t>
  </si>
  <si>
    <t>Anden en concreto escobillado 2500 psi e=0.08 m con dilatación en ladrillo c/2m, incluye relleno y excavación</t>
  </si>
  <si>
    <t>Andenes en concreto de resistencia 2500 psi, espesor 8 cm</t>
  </si>
  <si>
    <t>Angulo 2" x 2" x 1/4". Suministro e Instal.</t>
  </si>
  <si>
    <t>Angulo 25 x 25 mm Cal 26 de 2.44 m</t>
  </si>
  <si>
    <t>Angulo cielo falso aluminio</t>
  </si>
  <si>
    <t>Angulo o perfil   4" x 4 " x 3/8"</t>
  </si>
  <si>
    <t>Angulo o perfil  1 1/4" x 1 1/4" x 1/8"</t>
  </si>
  <si>
    <t>Angulo o perfil  1" x 1" x  1/8"</t>
  </si>
  <si>
    <t>Angulo o perfil  1" x 1" x 3/16"</t>
  </si>
  <si>
    <t>Angulo o perfil  2 1/2" x 2 1/2" x 1/4"</t>
  </si>
  <si>
    <t>Angulo o perfil  2 1/2" x 2 1/2" x 3/16"</t>
  </si>
  <si>
    <t>Angulo o perfil  2" x 2" x 1/4"</t>
  </si>
  <si>
    <t>Angulo o perfil  2" x 2" x 1/8"</t>
  </si>
  <si>
    <t>Angulo o perfil  3" x 3" x 1/4"</t>
  </si>
  <si>
    <t>Angulo o perfil  3" x 3" x 3/16"</t>
  </si>
  <si>
    <t>Angulo o perfil  3" x 3" x 5/16"</t>
  </si>
  <si>
    <t>Angulo o perfil  3/4" x 3/4" x 1/8"</t>
  </si>
  <si>
    <t>Angulo o perfil  5" x 5" x 3/8"</t>
  </si>
  <si>
    <t>Angulo o perfil 1 1/2" x  1 1/2" x 1/8"</t>
  </si>
  <si>
    <t>Angulo o perfil 1 1/2" x  1 1/2" x 3/16"</t>
  </si>
  <si>
    <t>Angulo o perfil 1 1/2" x 1 1/2" x 1/4"</t>
  </si>
  <si>
    <t>Angulo o perfil 2" x 2 "x 3/16"</t>
  </si>
  <si>
    <t>Anticorrosivo Epóxico</t>
  </si>
  <si>
    <t>Anticorrosivo gris o rojo</t>
  </si>
  <si>
    <t>antisol blanco</t>
  </si>
  <si>
    <t>Apoyo cercha tipo con pasador SAE 1045 1 1/4"</t>
  </si>
  <si>
    <t>Arandela de presión de 1/2"</t>
  </si>
  <si>
    <t>Arandela de presion de 5/8"</t>
  </si>
  <si>
    <t>Arandela galvanizada  de 1/2"</t>
  </si>
  <si>
    <t>Arandela Ø=2"</t>
  </si>
  <si>
    <t>Arandela redonda de 1/2"</t>
  </si>
  <si>
    <t>Arandela redonda de 5/8"</t>
  </si>
  <si>
    <t>Arandela redonda de Ø 1 1/8"</t>
  </si>
  <si>
    <t>Arbol Floramarillo h=1.50 m</t>
  </si>
  <si>
    <t>arcilla</t>
  </si>
  <si>
    <t>m³</t>
  </si>
  <si>
    <t>Arena de 1/4"</t>
  </si>
  <si>
    <t>Arena de rio (sucia)</t>
  </si>
  <si>
    <t>Arena de trituracion (en planta)</t>
  </si>
  <si>
    <t>Arena lavada de rio</t>
  </si>
  <si>
    <t>Arena para San Blasting (G12 - 60)</t>
  </si>
  <si>
    <t>Arena silicice Cu 2 -3, malla 20 - 40</t>
  </si>
  <si>
    <t>bt</t>
  </si>
  <si>
    <t>Aro baloncesto</t>
  </si>
  <si>
    <t>Aro y Contra aro en HF para pozos de Insp.</t>
  </si>
  <si>
    <t>Aro-Tapa pozo en HF  D/0.60</t>
  </si>
  <si>
    <t>Asfalto  tipo 190/220 200 KG</t>
  </si>
  <si>
    <t>Asiento para sanitario acuacer</t>
  </si>
  <si>
    <t>Ayudante (A)</t>
  </si>
  <si>
    <t>h</t>
  </si>
  <si>
    <t>Ayudante (Electrico)</t>
  </si>
  <si>
    <t>Ayudante de construccion</t>
  </si>
  <si>
    <t>Ayudante de maquinaria</t>
  </si>
  <si>
    <t>Ayudantes (Ac-2)</t>
  </si>
  <si>
    <t>Bafles en PRFV de 0.60 x 1.80 m</t>
  </si>
  <si>
    <t>Bafles en PRFV de 0.80 x 0.90</t>
  </si>
  <si>
    <t>Bajante amazonas blanca</t>
  </si>
  <si>
    <t>Bajante blanca PVC para canales. Suministro e Instal.</t>
  </si>
  <si>
    <t>Bala fluorescente  D= 17.5 CM</t>
  </si>
  <si>
    <t>Bala incadescente 150 W</t>
  </si>
  <si>
    <t>Bala incadescente 9 cm especular prismática</t>
  </si>
  <si>
    <t>Balancín metálico 4 puestos</t>
  </si>
  <si>
    <t>Baldes (equipo de pilotaje)</t>
  </si>
  <si>
    <t>Baldosa granitex ext. Mediterráneo</t>
  </si>
  <si>
    <t>Baldosa grano de mármol 30*30 perlato claro o blan</t>
  </si>
  <si>
    <t>Baldosa grano de marmol 33x33 perlato o blanco hui</t>
  </si>
  <si>
    <t>Baldosa grano de mármol matiz negro san gil 30x30</t>
  </si>
  <si>
    <t>Banca en concreto modular tipo IDU  M-40</t>
  </si>
  <si>
    <t>Banca en concreto reforzado con espaldar en acero</t>
  </si>
  <si>
    <t>Banca en concreto tipo IDU  M-30 con espaldar</t>
  </si>
  <si>
    <t>Banca en concreto tipo IDU  M-31 sin espladar</t>
  </si>
  <si>
    <t>Banca en madera tipo IDU  M-50</t>
  </si>
  <si>
    <t>Banda de neopreno a= 0.15 m</t>
  </si>
  <si>
    <t>Bandeja  Rack C/16 toma ele</t>
  </si>
  <si>
    <t>Baranda  aluminio anodizado</t>
  </si>
  <si>
    <t>Baranda en A.I. cal 18 1 hilo 2" + 1 hilo 1"+ soportes H=0.30-0.50m</t>
  </si>
  <si>
    <t>Baranda en A.I.cal 18 1 hilo 2" + 2 hilos 1"+soportes H=0.70-0.90 m</t>
  </si>
  <si>
    <t>Baranda en perfil WF 8" x 18" (dos Tubos HG Ø=3") y (Un Tubo HG Ø=2"), Hu=0.90 m</t>
  </si>
  <si>
    <t>Barniz brillante exterior</t>
  </si>
  <si>
    <t>Barniz brillante exterior (muebles)</t>
  </si>
  <si>
    <t>Barniz madera interiores y exteriores Barnex</t>
  </si>
  <si>
    <t>Barra antipanico horizontal para puerta 1 hoja</t>
  </si>
  <si>
    <t>Barra Kelly</t>
  </si>
  <si>
    <t>Barredora mecanica de cepillo</t>
  </si>
  <si>
    <t>Barricada desmontable  2 x 1 x 0.55 con relfectivo</t>
  </si>
  <si>
    <t>Base  metálica para Unidad condensadora</t>
  </si>
  <si>
    <t>Base Triturada T.max 1 1/2"</t>
  </si>
  <si>
    <t>Bentonita x 50 Kg</t>
  </si>
  <si>
    <t>Biotecnologia para arranque</t>
  </si>
  <si>
    <t>Bisagra alum.  ext.  3"</t>
  </si>
  <si>
    <t>Bisagra alum. exter.  2"</t>
  </si>
  <si>
    <t>Bisagra común 3"</t>
  </si>
  <si>
    <t>Bisagra redonda 3/8"</t>
  </si>
  <si>
    <t>BISAGRA VAIVÉN 90º</t>
  </si>
  <si>
    <t>Bloque Concreto abusardado 15 x 20 x 40</t>
  </si>
  <si>
    <t>Bloque de cemento tipo ventilación</t>
  </si>
  <si>
    <t>Bloque de Concreto 12 x 20 x 40</t>
  </si>
  <si>
    <t>Bloque de Concreto 20 x 20 x 40</t>
  </si>
  <si>
    <t>Bloque de concreto abuzardado tipo split colores 20*20*40 cm</t>
  </si>
  <si>
    <t>Bloque No 5 Perforacion Vertical</t>
  </si>
  <si>
    <t>Bloque No. 4</t>
  </si>
  <si>
    <t>Bloque No. 5</t>
  </si>
  <si>
    <t>Bloquelon 80 x 23 x 8</t>
  </si>
  <si>
    <t>Bocel porcelana remate</t>
  </si>
  <si>
    <t>Bocel win plástico</t>
  </si>
  <si>
    <t>Bolsacreto 1101 de 1.20 x 2.40 (1 m3)</t>
  </si>
  <si>
    <t>Bomba autocebante 4.5 HP Db SM 230 V</t>
  </si>
  <si>
    <t>Bomba autocebante de 2 HP con descarga 3"</t>
  </si>
  <si>
    <t>Bomba de concreto L= 66 m  (horizontal-vertical)</t>
  </si>
  <si>
    <t>Bomba de inyeccion de lechada</t>
  </si>
  <si>
    <t>Bomba inyectora de Nitrogeno</t>
  </si>
  <si>
    <t>Bomba para concreto</t>
  </si>
  <si>
    <t>Bomba para gato tensionamiento</t>
  </si>
  <si>
    <t>Bomba Suflin</t>
  </si>
  <si>
    <t>Bombillo de 100 w/220v</t>
  </si>
  <si>
    <t>Bombillo de 250W/220v  tubular clara</t>
  </si>
  <si>
    <t>Boquilla lista</t>
  </si>
  <si>
    <t>Boquillera a presion en bronce entre 0 - 15°</t>
  </si>
  <si>
    <t>Bordillo 0.20 m x 0.80 m x 0.10 m</t>
  </si>
  <si>
    <t>Bordillo 0.30 m x 1.00 m x 0.10</t>
  </si>
  <si>
    <t>Bordillo prefabricado  A-80</t>
  </si>
  <si>
    <t>Bordillo prefabricado 0.10 x 0.25 x 0.80</t>
  </si>
  <si>
    <t>Bóveda traslapable 2.6*1.1 acrílico humo 4mm</t>
  </si>
  <si>
    <t>Breaker 2000 tripolar HQP 50 A</t>
  </si>
  <si>
    <t>Brida Acople Universal HD Ø 10"</t>
  </si>
  <si>
    <t>Brida Acople Universal HD Ø 12"</t>
  </si>
  <si>
    <t>Brida Acople Universal HD Ø 2"</t>
  </si>
  <si>
    <t>Brida Acople Universal HD Ø 3"</t>
  </si>
  <si>
    <t>Brida Acople Universal HD Ø 4"</t>
  </si>
  <si>
    <t>Brida Acople Universal HD Ø 6"</t>
  </si>
  <si>
    <t>Brida Acople Universal HD Ø 8"</t>
  </si>
  <si>
    <t>Brida en H.D. 110 mm Ø=4"</t>
  </si>
  <si>
    <t>Brida en H.D. 315 mm Ø=12"</t>
  </si>
  <si>
    <t>Brida en PVC Ø=2"</t>
  </si>
  <si>
    <t>Brida en PVC Ø=3"</t>
  </si>
  <si>
    <t>Brida en PVC Ø=6"</t>
  </si>
  <si>
    <t>Brida Slip On Ø=10" en A.C. 150 Psi</t>
  </si>
  <si>
    <t>Brida Slip On Ø=16" en A.C. 150 Psi</t>
  </si>
  <si>
    <t>Brida Slip On Ø=22" en A.C. 150 Psi</t>
  </si>
  <si>
    <t>Brida Slip On Ø=3" en A.C. 150 Psi</t>
  </si>
  <si>
    <t>Brida Slip On Ø=4" en A.C. 150 Psi</t>
  </si>
  <si>
    <t>Brida Slip On Ø=6" en A.C. 150 Psi</t>
  </si>
  <si>
    <t>Brida Slip On Ø=8" en A.C. 150 Psi</t>
  </si>
  <si>
    <t>Broca de 5/8" para concreto WELLDONE</t>
  </si>
  <si>
    <t>Broca tugsteno Ø 12 ½ ``</t>
  </si>
  <si>
    <t>Broca tugsteno Ø 36"</t>
  </si>
  <si>
    <t>Broca tugsteno Ø 8 ½ ``</t>
  </si>
  <si>
    <t>Brocha de Cerda 4"</t>
  </si>
  <si>
    <t>Buje soldado presion  PVC 1 x 1/2</t>
  </si>
  <si>
    <t>Buje soldado presion  PVC 1 x 3/4</t>
  </si>
  <si>
    <t>Buje soldado presion  PVC 1.1/2 x 1</t>
  </si>
  <si>
    <t>Buje soldado presion  PVC 1.1/2 x 1.1/4</t>
  </si>
  <si>
    <t>Buje soldado presion  PVC 1.1/2 x 1/2</t>
  </si>
  <si>
    <t>Buje soldado presion  PVC 1.1/2 x 3/4</t>
  </si>
  <si>
    <t>Buje soldado presion  PVC 2 x 1</t>
  </si>
  <si>
    <t>Buje soldado presion  PVC 2 x 1.1/2</t>
  </si>
  <si>
    <t>Buje soldado presion  PVC 2 x 1.1/4</t>
  </si>
  <si>
    <t>Buje soldado presion  PVC 2 x 1/2</t>
  </si>
  <si>
    <t>Buje soldado presion  PVC 2 x 3/4</t>
  </si>
  <si>
    <t>Buje soldado presion  PVC 2.1/2 x 1.1/2</t>
  </si>
  <si>
    <t>Buje soldado presion  PVC 2.1/2 x 2</t>
  </si>
  <si>
    <t>Buje soldado presion  PVC 3 x 2</t>
  </si>
  <si>
    <t>Buje soldado presion  PVC 3/4 x 1/2</t>
  </si>
  <si>
    <t>Buje soldado presion  PVC 4 x 2</t>
  </si>
  <si>
    <t>Buje soldado presion  PVC 4 x 2.1/2</t>
  </si>
  <si>
    <t>Buje soldado presion  PVC 4 x 3</t>
  </si>
  <si>
    <t>Buje soldado sanitario  PVC 2 x 1 1/2</t>
  </si>
  <si>
    <t>Buje soldado sanitario  PVC 4 x 3</t>
  </si>
  <si>
    <t>Buje soldado sanitario  PVC 6 x 4</t>
  </si>
  <si>
    <t>Bulldozer  Cat D6D o D6H</t>
  </si>
  <si>
    <t>Bulto de Favigel. Suelo artificial</t>
  </si>
  <si>
    <t>Bushing en H.G. Ø 1 1/2 x 1"</t>
  </si>
  <si>
    <t>Bushing en H.G. Ø 1 1/4 x 1/2"</t>
  </si>
  <si>
    <t>Caballete articulado española de fibrocemento</t>
  </si>
  <si>
    <t>Caballete canaleta 90 - 24 lamina galvanizada</t>
  </si>
  <si>
    <t>Caballete fijo teja ondulada asbesto 15, 20, 25</t>
  </si>
  <si>
    <t>Caballete galvanizado universal cal. 28</t>
  </si>
  <si>
    <t>Caballete supertermoacustico 0.70 x 2</t>
  </si>
  <si>
    <t>Caballete termoacústico * 2m</t>
  </si>
  <si>
    <t>Cable al. aisl. pvc 1/0 awg</t>
  </si>
  <si>
    <t>Cable al. aisl. pvc 4/0 awg</t>
  </si>
  <si>
    <t>Cable alma de acero (guaya)  1``</t>
  </si>
  <si>
    <t>Cable alma de acero (guaya)  5/8``</t>
  </si>
  <si>
    <t>Cable alma de acero (guaya)  7/8`` 6x26</t>
  </si>
  <si>
    <t>Cable coaxial RG-6</t>
  </si>
  <si>
    <t>Cable de cobre desnudo Nº 1/0, 7H</t>
  </si>
  <si>
    <t>Cable de cobre desnudo Nº 2</t>
  </si>
  <si>
    <t>Cable de cobre desnudo Nº 2/0 AWG</t>
  </si>
  <si>
    <t>Cable de cobre THW Nº 1/0  AWG</t>
  </si>
  <si>
    <t>Cable de cobre THW Nº 16 AWG</t>
  </si>
  <si>
    <t>Cable de cobre THW Nº 2</t>
  </si>
  <si>
    <t>Cable de cobre THW Nº 4</t>
  </si>
  <si>
    <t>Cable de cobre THW Nº 6</t>
  </si>
  <si>
    <t>Cable duplex 2x12</t>
  </si>
  <si>
    <t>Cable encauchetado 3 x 10 - 4 x 16</t>
  </si>
  <si>
    <t>Cable Encauchetado 3 x 12</t>
  </si>
  <si>
    <t>Cable encauchetado 3 x 8 AWG</t>
  </si>
  <si>
    <t>Cable Encauchetado 4 x 8 AWG</t>
  </si>
  <si>
    <t>Cable IPS-IWRC 6 x 19  AA Ø= 1"</t>
  </si>
  <si>
    <t>Cable IPS-IWRC 6 x 19  AA Ø= 1/2"</t>
  </si>
  <si>
    <t>Cable IPS-IWRC 6 x 19 AA  Ø= 2 1/4"</t>
  </si>
  <si>
    <t>Cable IPS-IWRC 6 x 19 AA  Ø= 3/4"</t>
  </si>
  <si>
    <t>Cable IPS-IWRC 6 x 19 AA Ø= 1 1/2"</t>
  </si>
  <si>
    <t>Cable IPS-IWRC 6 x 19 AA Ø= 1 1/4"</t>
  </si>
  <si>
    <t>Cable IPS-IWRC 6 x 19 AA Ø= 1 1/8"</t>
  </si>
  <si>
    <t>Cable IPS-IWRC 6 x 19 AA Ø= 1 3/4"</t>
  </si>
  <si>
    <t>Cable IPS-IWRC 6 x 19 AA Ø= 1 3/8"</t>
  </si>
  <si>
    <t>Cable IPS-IWRC 6 x 19 AA Ø= 1 5/8"</t>
  </si>
  <si>
    <t>Cable IPS-IWRC 6 x 19 AA Ø= 1 7/8"</t>
  </si>
  <si>
    <t>Cable IPS-IWRC 6 x 19 AA Ø= 1/4"</t>
  </si>
  <si>
    <t>Cable IPS-IWRC 6 x 19 AA Ø= 2 1/8"</t>
  </si>
  <si>
    <t>Cable IPS-IWRC 6 x 19 AA Ø= 2"</t>
  </si>
  <si>
    <t>Cable IPS-IWRC 6 x 19 AA Ø= 3/16"</t>
  </si>
  <si>
    <t>Cable IPS-IWRC 6 x 19 AA Ø= 3/8"</t>
  </si>
  <si>
    <t>Cable IPS-IWRC 6 x 19 AA Ø= 5/16"</t>
  </si>
  <si>
    <t>Cable IPS-IWRC 6 x 19 AA Ø= 5/8"</t>
  </si>
  <si>
    <t>Cable IPS-IWRC 6 x 19 AA Ø= 7/16"</t>
  </si>
  <si>
    <t>Cable IPS-IWRC 6 x 19 AA Ø= 7/8"</t>
  </si>
  <si>
    <t>Cable IPS-IWRC 6 x 19 AA Ø= 9/16"</t>
  </si>
  <si>
    <t>Cable IPS-IWRC 6 x 19 Galvanizado Ø= 1 5/8"</t>
  </si>
  <si>
    <t>Cable teléfonos 10 pares</t>
  </si>
  <si>
    <t>Cable teléfonos 2 pares</t>
  </si>
  <si>
    <t>Cadenero</t>
  </si>
  <si>
    <t>Caja  4 x 4 met. AK 2V</t>
  </si>
  <si>
    <t>Caja  40 x 45 x 12 cm</t>
  </si>
  <si>
    <t>Caja 30 x 30 x 10 cm</t>
  </si>
  <si>
    <t>Caja 60 x 60 x 12 cm</t>
  </si>
  <si>
    <t>Caja contador acueducto 77*28*14</t>
  </si>
  <si>
    <t>Caja de inspección fibrit profunda  70 x 70 x 97</t>
  </si>
  <si>
    <t>Caja de Inspeccion y distribucion gran.</t>
  </si>
  <si>
    <t>Caja de Inspeccion y distribucion peq.</t>
  </si>
  <si>
    <t>Caja de paso metálica 40 x 40 x 20</t>
  </si>
  <si>
    <t>Caja de paso metálica 60 x 80</t>
  </si>
  <si>
    <t>Caja de paso plastica conduit</t>
  </si>
  <si>
    <t>Caja doble conduit</t>
  </si>
  <si>
    <t>Caja en concreto con tapa para micromedidor agua</t>
  </si>
  <si>
    <t>Caja galvanizada  2400</t>
  </si>
  <si>
    <t>Caja galvanizada  doble fondo</t>
  </si>
  <si>
    <t>Caja galvanizada  octogonal</t>
  </si>
  <si>
    <t>Caja octogonal conduit</t>
  </si>
  <si>
    <t>Caja prefabricada 35 x 51 con tapa HD de seguridad</t>
  </si>
  <si>
    <t>Caja rectangular conduit</t>
  </si>
  <si>
    <t>Cal viva o Dolomita</t>
  </si>
  <si>
    <t>Camabaja</t>
  </si>
  <si>
    <t>Camara de aireacion profunda</t>
  </si>
  <si>
    <t>Camara de cloracion PRFV 1 x 1 x 8.0 m</t>
  </si>
  <si>
    <t>Camilla 0.7x1.4 con parales, cerchas y cruzetas</t>
  </si>
  <si>
    <t>Camion 350</t>
  </si>
  <si>
    <t>Camion de vacio (Vacum)</t>
  </si>
  <si>
    <t>Camion Irrigador asfalto</t>
  </si>
  <si>
    <t>Camion vactor</t>
  </si>
  <si>
    <t>Camisa metalica para pilotes H=10.50 M , DE=1.30 M (para 17 usos)</t>
  </si>
  <si>
    <t>Campana en PRFV para recoleccion de gases y acces.</t>
  </si>
  <si>
    <t>Campana extractora industrial cocina 200*80*50mm</t>
  </si>
  <si>
    <t>Campero 2000 cc-3000 cc</t>
  </si>
  <si>
    <t>Campero 3001 cc en adelante</t>
  </si>
  <si>
    <t>Canal amazonas blanca</t>
  </si>
  <si>
    <t>Canal o vigueta 38 x 20 cal. 16 de 2.44 m</t>
  </si>
  <si>
    <t>Canal Raingo L= 3.00 m</t>
  </si>
  <si>
    <t>Canaleta  43 asbesto cemento x 400</t>
  </si>
  <si>
    <t>Canaleta  43 asbesto cemento x 500</t>
  </si>
  <si>
    <t>Canaleta  43 asbesto cemento x 550</t>
  </si>
  <si>
    <t>Canaleta  43 asbesto cemento x 600</t>
  </si>
  <si>
    <t>Canaleta  90 asbesto cemento x 375</t>
  </si>
  <si>
    <t>Canaleta  90 asbesto cemento x 450</t>
  </si>
  <si>
    <t>Canaleta  90 asbesto cemento x 600</t>
  </si>
  <si>
    <t>Canaleta  90 asbesto cemento x 900</t>
  </si>
  <si>
    <t>Canaleta 90 x 5.0 - 24 (0.60 mm)</t>
  </si>
  <si>
    <t>Canaleta de 0.25 x 0.25 m en PRFV y con soporteria</t>
  </si>
  <si>
    <t>Canaleta matalica con division  10 x 4</t>
  </si>
  <si>
    <t>Canaleta parshall prfv w:6 "</t>
  </si>
  <si>
    <t>Canaleta Parshall w:2"</t>
  </si>
  <si>
    <t>Canaleta Parshall w:24". en PRFV.</t>
  </si>
  <si>
    <t>Canaleta Parshall w:3". en A.C revestida en PRFV.</t>
  </si>
  <si>
    <t>Cancha multifuncional tubo de 3" y 2" pintada</t>
  </si>
  <si>
    <t>Candado Ital. 25 mm</t>
  </si>
  <si>
    <t>Caneca basura basculante con pasador en A.I.</t>
  </si>
  <si>
    <t>Canoa</t>
  </si>
  <si>
    <t>Cañahuatico h=2.00 m</t>
  </si>
  <si>
    <t>Cañuela Prefabricada A-120</t>
  </si>
  <si>
    <t>Cañuela Prefabricada A-125</t>
  </si>
  <si>
    <t>Caolin</t>
  </si>
  <si>
    <t>Capacete de 1" galvanizado</t>
  </si>
  <si>
    <t>Capacete de 2" galvanizado</t>
  </si>
  <si>
    <t>Capacete de 3" galvanizado</t>
  </si>
  <si>
    <t>Capacete de 3/4" galvanizado</t>
  </si>
  <si>
    <t>Captafaro DVC</t>
  </si>
  <si>
    <t>Carcaza en PRFV espesador de lodos Ø=2.5 m, H=1.1</t>
  </si>
  <si>
    <t>Carcaza tipo Tas en PRFV para filtro percolador</t>
  </si>
  <si>
    <t>CARGA FULM.FUERTE 330</t>
  </si>
  <si>
    <t>Carga fulminante fuerte 330</t>
  </si>
  <si>
    <t>Cargador sobre llantas</t>
  </si>
  <si>
    <t>Cargue manual y retiro de material hasta 6 Km</t>
  </si>
  <si>
    <t>Carrotanque de Agua</t>
  </si>
  <si>
    <t>Cascarilla</t>
  </si>
  <si>
    <t>Caseton de guadua 0.80 x 0.90</t>
  </si>
  <si>
    <t>Caseton de lona 0.50 x 0.20</t>
  </si>
  <si>
    <t>Caseton de lona 0.50 x 0.25</t>
  </si>
  <si>
    <t>Caseton de lona 0.60 x 0.30</t>
  </si>
  <si>
    <t>Caseton de lona 0.60 x 0.35</t>
  </si>
  <si>
    <t>Caseton de lona 0.60 x 0.40</t>
  </si>
  <si>
    <t>Caseton de lona 0.60 x 0.45</t>
  </si>
  <si>
    <t>Caseton de lona 1.00 x 0.65</t>
  </si>
  <si>
    <t>Casquillo T- Crosby - Socket  1 7/8`` HF</t>
  </si>
  <si>
    <t>Casquillo T- Crosby - Socket  1/2`` HF</t>
  </si>
  <si>
    <t>Castan (Tanque de almacenamiento)</t>
  </si>
  <si>
    <t>Cayena h=0.50m</t>
  </si>
  <si>
    <t>Cedro Caquetá pieza</t>
  </si>
  <si>
    <t>Cedro macho pieza 3.0</t>
  </si>
  <si>
    <t>Celda triplex TSA</t>
  </si>
  <si>
    <t>Cemento blanco</t>
  </si>
  <si>
    <t>Cemento demoledor expansivo CRAS</t>
  </si>
  <si>
    <t>Cemento gris</t>
  </si>
  <si>
    <t>Cenefa ceramica corriente 8x25</t>
  </si>
  <si>
    <t>Ceramica  granilla blanca 30.5 x 30.5  tráfico 5</t>
  </si>
  <si>
    <t>Ceramica 30.5 x 20.5 cm blanco brillante milán</t>
  </si>
  <si>
    <t>Ceramica blanco brillante 20.3 x 20.3</t>
  </si>
  <si>
    <t>Ceramica duropiso 33 x 33</t>
  </si>
  <si>
    <t>Ceramica marmol travertino peruano (bogotá)</t>
  </si>
  <si>
    <t>Ceramica pared rectificada ártica 33x60 cm</t>
  </si>
  <si>
    <t>Ceramica piso-pared 20 x 20 blanca lisa</t>
  </si>
  <si>
    <t>Ceramica porcelanato 45 x 45</t>
  </si>
  <si>
    <t>Cerámica rectificada 30x60 1a calid brilla</t>
  </si>
  <si>
    <t>Ceramica retal de marmol blanco</t>
  </si>
  <si>
    <t>Cercha o viga metalica 3.0 m</t>
  </si>
  <si>
    <t>Cerco ordinario 2.5 m  0,08 x 0,08</t>
  </si>
  <si>
    <t>Cerradura alcoba classic madera</t>
  </si>
  <si>
    <t>Cerradura bancaria de seguridad yale de 1/4</t>
  </si>
  <si>
    <t>Cerradura baños madera - aluminio</t>
  </si>
  <si>
    <t>Cerradura entrada oficinas madera</t>
  </si>
  <si>
    <t>Cerradura Schlage Bellwood Baño o similar dorado/plata</t>
  </si>
  <si>
    <t>Cerradura Schlage O.G tipo C o interiores</t>
  </si>
  <si>
    <t>Cerradura seguridad doble cilindro</t>
  </si>
  <si>
    <t>Cerrojo doble cilindro Schlage</t>
  </si>
  <si>
    <t>Chazo para madera 10 x 10</t>
  </si>
  <si>
    <t>Chazo para tornillo  1/8"  x  1 1/4</t>
  </si>
  <si>
    <t>Chazo plástico - metálico 3/8" - 1/4"</t>
  </si>
  <si>
    <t>Cheque globo 1" sello en bronce</t>
  </si>
  <si>
    <t>Cheque globo 1/2" sello en bronce</t>
  </si>
  <si>
    <t>Cheque globo 2" sello en bronce</t>
  </si>
  <si>
    <t>Cheque globo 3/4" sello en bronce</t>
  </si>
  <si>
    <t>Cheque hidro 1 1/2"</t>
  </si>
  <si>
    <t>Cheque hidro 1"</t>
  </si>
  <si>
    <t>Cheque hidro 2"</t>
  </si>
  <si>
    <t>Cheque hidro 4"</t>
  </si>
  <si>
    <t>Cheque tipo compuerta de 1 1/2" Itap - italiano</t>
  </si>
  <si>
    <t>Chimenea carioca combinada</t>
  </si>
  <si>
    <t>Cielo raso aluminio acústico  84 R V5</t>
  </si>
  <si>
    <t>Cilindro</t>
  </si>
  <si>
    <t>Cilindro de gas 100 Lbs</t>
  </si>
  <si>
    <t>Cimbra metalica para Vigas Postensadas (Puentes)</t>
  </si>
  <si>
    <t>Cinta aislante  autofundente, 3 m</t>
  </si>
  <si>
    <t>rl</t>
  </si>
  <si>
    <t>Cinta aislante 3/4" x 5.0 m</t>
  </si>
  <si>
    <t>Cinta bandit de 5/8"</t>
  </si>
  <si>
    <t>Cinta de enmascarar  1"</t>
  </si>
  <si>
    <t>Cinta de papel rollo 5x75 m para juntas dry wall</t>
  </si>
  <si>
    <t>Cinta de Prevención</t>
  </si>
  <si>
    <t>Cinta de Señalizacion</t>
  </si>
  <si>
    <t>Cinta microperforada *35 mt</t>
  </si>
  <si>
    <t>Cinta multiseal rollo 10*0.15 m</t>
  </si>
  <si>
    <t>Cinta sika PVC 0-15</t>
  </si>
  <si>
    <t>Cinta sika PVC 0-22</t>
  </si>
  <si>
    <t>Cinta sika PVC V-10</t>
  </si>
  <si>
    <t>Cinta teflon 20 mm x 10 m</t>
  </si>
  <si>
    <t>Citofono un pulsador</t>
  </si>
  <si>
    <t>Clip tipo C de fijacion + tornillo</t>
  </si>
  <si>
    <t>Clorador en linea PP-R 1" con valvula reguladora</t>
  </si>
  <si>
    <t>Closet estructura en cedro + triplex estilo deko</t>
  </si>
  <si>
    <t>Codo 11.25° 10 " en HD. ext liso</t>
  </si>
  <si>
    <t>Codo 11.25° 10" en HD. J.H.</t>
  </si>
  <si>
    <t>Codo 11.25° 12" en HD. E.L.</t>
  </si>
  <si>
    <t>Codo 11.25° 14" en HD. E.L.</t>
  </si>
  <si>
    <t>Codo 11.25° 4" en HD. J.H.</t>
  </si>
  <si>
    <t>Codo 11.25° 6" en HD. J.H.</t>
  </si>
  <si>
    <t>Codo 11.25° 8" en HD. J.H.</t>
  </si>
  <si>
    <t>Codo 22.5° Ø=10 " en HD. E.L.</t>
  </si>
  <si>
    <t>Codo 22.5° Ø=10" en HD. J.H.</t>
  </si>
  <si>
    <t>Codo 22.5° Ø=12" en HD. E.L.</t>
  </si>
  <si>
    <t>Codo 22.5° Ø=14" en HD. E.L.</t>
  </si>
  <si>
    <t>Codo 22.5° Ø=14" en HD. J.H.</t>
  </si>
  <si>
    <t>Codo 22.5° Ø=16" en HD.J.H.</t>
  </si>
  <si>
    <t>Codo 22.5° Ø=4" en HD. J.H.</t>
  </si>
  <si>
    <t>Codo 22.5° Ø=6" en H.D. J.H.</t>
  </si>
  <si>
    <t>Codo 22.5° Ø=8" en H.D. J.H.</t>
  </si>
  <si>
    <t>Codo 45° 10 " en HD. E.L</t>
  </si>
  <si>
    <t>Codo 45° 12" en HD. E.L</t>
  </si>
  <si>
    <t>Codo 45° 14" en A.C. E.B</t>
  </si>
  <si>
    <t>Codo 45° 14" en HD. E.L</t>
  </si>
  <si>
    <t>Codo 45° 4 " en HD. J.H.</t>
  </si>
  <si>
    <t>Codo 45° 6 " en HD. J.H.</t>
  </si>
  <si>
    <t>Codo 45° 8 " en HD. E.L</t>
  </si>
  <si>
    <t>Codo 45° 8 " en HD. J.H.</t>
  </si>
  <si>
    <t>Codo 45° PE 100 - RDE 11 PN 16  160 mm Ø=6"</t>
  </si>
  <si>
    <t>Codo 45° presion  PVC 1</t>
  </si>
  <si>
    <t>Codo 45° presion  PVC 1 1/2</t>
  </si>
  <si>
    <t>Codo 45° presion  PVC 1 1/4</t>
  </si>
  <si>
    <t>Codo 45° presion  PVC 1/2</t>
  </si>
  <si>
    <t>Codo 45° presion  PVC 2 1/2</t>
  </si>
  <si>
    <t>Codo 45° presion  PVC 2"</t>
  </si>
  <si>
    <t>Codo 45° presion  PVC 3</t>
  </si>
  <si>
    <t>Codo 45° presion  PVC 3/4</t>
  </si>
  <si>
    <t>Codo 45° presion  PVC 4</t>
  </si>
  <si>
    <t>Codo 90° CPVC 1/2"</t>
  </si>
  <si>
    <t>Codo 90° CPVC 3/4"</t>
  </si>
  <si>
    <t>Codo 90° Ø=10" en HD. E.L.</t>
  </si>
  <si>
    <t>Codo 90° Ø=12" en A.C. E.B.</t>
  </si>
  <si>
    <t>Codo 90° Ø=12" en HD. E.L.</t>
  </si>
  <si>
    <t>Codo 90° Ø=14" en A.C. E.B.</t>
  </si>
  <si>
    <t>Codo 90° Ø=14" en HD. E.L.</t>
  </si>
  <si>
    <t>Codo 90° Ø=16" en A.C. E.B.</t>
  </si>
  <si>
    <t>Codo 90° Ø=18" en A.C. E.L.</t>
  </si>
  <si>
    <t>Codo 90° Ø=2" en A.C. E.B.</t>
  </si>
  <si>
    <t>Codo 90° Ø=2" en A.C. J.H.</t>
  </si>
  <si>
    <t>Codo 90° Ø=3" en A.C. E.B.</t>
  </si>
  <si>
    <t>Codo 90° Ø=3" en A.C. J.H.</t>
  </si>
  <si>
    <t>Codo 90° Ø=4" en H.D. J.H.</t>
  </si>
  <si>
    <t>Codo 90° Ø=6 " en HD. J.H.</t>
  </si>
  <si>
    <t>Codo 90° Ø=6" en A.C. E.B.</t>
  </si>
  <si>
    <t>Codo 90° Ø=6" en A.C. E.L.</t>
  </si>
  <si>
    <t>Codo 90° Ø=8" en A.C. E.B.</t>
  </si>
  <si>
    <t>Codo 90° Ø=8" en A.C. E.L.</t>
  </si>
  <si>
    <t>Codo 90° Ø=8" en H.D J.H.</t>
  </si>
  <si>
    <t>Codo 90° PE 100 - RDE 11 PN 16  160 mm Ø=6"</t>
  </si>
  <si>
    <t>Codo 90° PE 100 - RDE 11 PN 16  315 mm Ø=12"</t>
  </si>
  <si>
    <t>Codo 90° PE 100 - RDE 17 PN 10  110 mm Ø=4"</t>
  </si>
  <si>
    <t>Codo 90° PE 100 - RDE 17 PN 10  450 mm Ø=18"</t>
  </si>
  <si>
    <t>Codo 90° PE 100 - RDE 17 PN 10  90 mm Ø=3"</t>
  </si>
  <si>
    <t>Codo 90° presion  PVC 1 1/2"</t>
  </si>
  <si>
    <t>Codo 90° presion  PVC 1 1/4"</t>
  </si>
  <si>
    <t>Codo 90° presion  PVC 1"</t>
  </si>
  <si>
    <t>Codo 90° presion  PVC 1/2"</t>
  </si>
  <si>
    <t>Codo 90° presion  PVC 2 1/2"</t>
  </si>
  <si>
    <t>Codo 90° presion  PVC 2"</t>
  </si>
  <si>
    <t>Codo 90° presion  PVC 3"</t>
  </si>
  <si>
    <t>Codo 90° presion  PVC 3/4"</t>
  </si>
  <si>
    <t>Codo 90° presion  PVC 4"</t>
  </si>
  <si>
    <t>Codo bajante  45° blanco</t>
  </si>
  <si>
    <t>Codo C x E 40" + salida perpend. 3O" convencional</t>
  </si>
  <si>
    <t>Codo de pedestal 90° Ø=4" en H.D.</t>
  </si>
  <si>
    <t>Codo gran radio 11 1/4°  u.m RDE 21 PVC 10 "</t>
  </si>
  <si>
    <t>Codo gran radio 11 1/4°  u.m RDE 21 PVC 12 "</t>
  </si>
  <si>
    <t>Codo gran radio 11 1/4°  u.m RDE 21 PVC 2 "</t>
  </si>
  <si>
    <t>Codo gran radio 11 1/4°  u.m RDE 21 PVC 2 1/2 "</t>
  </si>
  <si>
    <t>Codo gran radio 11 1/4°  u.m RDE 21 PVC 3 "</t>
  </si>
  <si>
    <t>Codo gran radio 11 1/4°  u.m RDE 21 PVC 4 "</t>
  </si>
  <si>
    <t>Codo gran radio 11 1/4°  u.m RDE 21 PVC 6 "</t>
  </si>
  <si>
    <t>Codo gran radio 11 1/4°  u.m RDE 21 PVC 8 "</t>
  </si>
  <si>
    <t>Codo gran radio 22 1/2°  u.m RDE 21 PVC 10 "</t>
  </si>
  <si>
    <t>Codo gran radio 22 1/2°  u.m RDE 21 PVC 12 "</t>
  </si>
  <si>
    <t>Codo gran radio 22 1/2°  u.m RDE 21 PVC 2 "</t>
  </si>
  <si>
    <t>Codo gran radio 22 1/2°  u.m RDE 21 PVC 2 1/2 "</t>
  </si>
  <si>
    <t>Codo gran radio 22 1/2°  u.m RDE 21 PVC 3 "</t>
  </si>
  <si>
    <t>Codo gran radio 22 1/2°  u.m RDE 21 PVC 4 "</t>
  </si>
  <si>
    <t>Codo gran radio 22 1/2°  u.m RDE 21 PVC 6 "</t>
  </si>
  <si>
    <t>Codo gran radio 22 1/2°  u.m RDE 21 PVC 8 "</t>
  </si>
  <si>
    <t>Codo gran radio 45°  u.m RDE 21 PVC 10 "</t>
  </si>
  <si>
    <t>Codo gran radio 45°  u.m RDE 21 PVC 12 "</t>
  </si>
  <si>
    <t>Codo gran radio 45°  u.m RDE 21 PVC 18 "</t>
  </si>
  <si>
    <t>Codo gran radio 45°  u.m RDE 21 PVC 2 "</t>
  </si>
  <si>
    <t>Codo gran radio 45°  u.m RDE 21 PVC 2 1/2 "</t>
  </si>
  <si>
    <t>Codo gran radio 45°  u.m RDE 21 PVC 3 "</t>
  </si>
  <si>
    <t>Codo gran radio 45°  u.m RDE 21 PVC 4 "</t>
  </si>
  <si>
    <t>Codo gran radio 45°  u.m RDE 21 PVC 6 "</t>
  </si>
  <si>
    <t>Codo gran radio 45°  u.m RDE 21 PVC 8 "</t>
  </si>
  <si>
    <t>Codo gran radio 6°  u.m RDE 21 PVC 10 "</t>
  </si>
  <si>
    <t>Codo gran radio 6°  u.m RDE 21 PVC 12 "</t>
  </si>
  <si>
    <t>Codo gran radio 6°  u.m RDE 21 PVC 8 "</t>
  </si>
  <si>
    <t>Codo gran radio 90°  u.m RDE 21 PVC 10 "</t>
  </si>
  <si>
    <t>Codo gran radio 90°  u.m RDE 21 PVC 12 "</t>
  </si>
  <si>
    <t>Codo gran radio 90°  u.m RDE 21 PVC 18"</t>
  </si>
  <si>
    <t>Codo gran radio 90°  u.m RDE 21 PVC 2 "</t>
  </si>
  <si>
    <t>Codo gran radio 90°  u.m RDE 21 PVC 2 1/2 "</t>
  </si>
  <si>
    <t>Codo gran radio 90°  u.m RDE 21 PVC 3 "</t>
  </si>
  <si>
    <t>Codo gran radio 90°  u.m RDE 21 PVC 4 "</t>
  </si>
  <si>
    <t>Codo gran radio 90°  u.m RDE 21 PVC 6 "</t>
  </si>
  <si>
    <t>Codo gran radio 90°  u.m RDE 21 PVC 8 "</t>
  </si>
  <si>
    <t>Codo H.G. 45° Ø 1 1/2"</t>
  </si>
  <si>
    <t>Codo H.G. 45° Ø 1"</t>
  </si>
  <si>
    <t>Codo H.G. 45° Ø 2 1/2"</t>
  </si>
  <si>
    <t>Codo H.G. 45° Ø 2"</t>
  </si>
  <si>
    <t>Codo H.G. 90° Ø 1 1/2"</t>
  </si>
  <si>
    <t>Codo H.G. 90° Ø 1"</t>
  </si>
  <si>
    <t>Codo H.G. 90° Ø 1/2"</t>
  </si>
  <si>
    <t>Codo H.G. 90° Ø 2 1/2"</t>
  </si>
  <si>
    <t>Codo H.G. 90° Ø 2"</t>
  </si>
  <si>
    <t>Codo H.G. 90° Ø 3"</t>
  </si>
  <si>
    <t>Codo H.G. 90° Ø 3/4"</t>
  </si>
  <si>
    <t>Codo H.G. 90° Ø 4"</t>
  </si>
  <si>
    <t>Codo PRFV 90° Ø=10" E.L x E.B. con acce. conex.</t>
  </si>
  <si>
    <t>Codo PRFV 90° Ø=4" B x B. (Inc: empa, y torni.)</t>
  </si>
  <si>
    <t>Codo radio corto 90° PVC u.m Ø=4"</t>
  </si>
  <si>
    <t>Codo radio corto 90° PVC u.m Ø=6"</t>
  </si>
  <si>
    <t>Codo reventilado PVC 4 x 2  "</t>
  </si>
  <si>
    <t>Codo sanitario 45° PVC 6" 160 mm</t>
  </si>
  <si>
    <t>Codo sanitario 45° PVC 8" 200 mm</t>
  </si>
  <si>
    <t>Codo sanitario 45°-1/8 C x C PVC 1-1/2"</t>
  </si>
  <si>
    <t>Codo sanitario 45°-1/8 C x C PVC 2"</t>
  </si>
  <si>
    <t>Codo sanitario 45°-1/8 C x C PVC 3"</t>
  </si>
  <si>
    <t>Codo sanitario 45°-1/8 C x C PVC 4"</t>
  </si>
  <si>
    <t>Codo sanitario 45°-1/8 C x C PVC 6"</t>
  </si>
  <si>
    <t>Codo sanitario 90° 1/4 C x C PVC 1 1/2"</t>
  </si>
  <si>
    <t>Codo sanitario 90° 1/4 C x C PVC 10"</t>
  </si>
  <si>
    <t>Codo sanitario 90° 1/4 C x C PVC 2"</t>
  </si>
  <si>
    <t>Codo sanitario 90° 1/4 C x C PVC 3"</t>
  </si>
  <si>
    <t>Codo sanitario 90° 1/4 C x C PVC 4"</t>
  </si>
  <si>
    <t>Codo sanitario 90° 1/4 C x C PVC 6"</t>
  </si>
  <si>
    <t>Codo sanitario 90° 1/4 C x C PVC 8"</t>
  </si>
  <si>
    <t>Codo sanitario 90° PVC 6" 160 mm</t>
  </si>
  <si>
    <t>Codo sanitario 90°-1/4 C x E PVC 2"</t>
  </si>
  <si>
    <t>Codo sanitario 90°-1/4 C x E PVC 3"</t>
  </si>
  <si>
    <t>Cofre metalico y banco de relevos</t>
  </si>
  <si>
    <t>Collar de derivacion 2" x 1/2 " PP-R</t>
  </si>
  <si>
    <t>Collar de derivacion 20 mm x 1/2" PP-R</t>
  </si>
  <si>
    <t>Collar de derivacion 25 mm x 1/2" PP-R</t>
  </si>
  <si>
    <t>Collar de derivacion 3" x 3/4 " PP-R</t>
  </si>
  <si>
    <t>Collar de derivacion 32 mm x 1/2" PP-R</t>
  </si>
  <si>
    <t>Collar de derivacion 32 mm x 3/4" PP-R</t>
  </si>
  <si>
    <t>Collar de derivacion H.D./ PVC 12" x 1"</t>
  </si>
  <si>
    <t>Collar de derivacion H.D./ PVC 6" x 1/2"</t>
  </si>
  <si>
    <t>Collar de derivacion H.D./ PVC 6" x 2"</t>
  </si>
  <si>
    <t>Collar de derivacion H.D./ PVC 8" x 1/2"</t>
  </si>
  <si>
    <t>Collar de derivacion H.D/ PVC 2 1/2" x 1/2"</t>
  </si>
  <si>
    <t>Collar de derivacion H.D/ PVC 2" x 1"</t>
  </si>
  <si>
    <t>Collar de derivacion H.D/ PVC 3" x 1"</t>
  </si>
  <si>
    <t>Collar de derivacion H.D/ PVC 3" x 1/2"</t>
  </si>
  <si>
    <t>Collar de derivacion H.D/ PVC 4" x 1"</t>
  </si>
  <si>
    <t>Collar de derivacion RDE 21 PVC 2 1/2" x 1/2 "</t>
  </si>
  <si>
    <t>Collar de derivacion RDE 21 PVC 2 1/2" x 3/4 "</t>
  </si>
  <si>
    <t>Collar de derivacion RDE 21 PVC 2" x 1/2"</t>
  </si>
  <si>
    <t>Collar de derivacion RDE 21 PVC 2" x 3/4"</t>
  </si>
  <si>
    <t>Collar de derivacion RDE 21 PVC 3" x 1/2"</t>
  </si>
  <si>
    <t>Collar de derivacion RDE 21 PVC 3" x 3/4"</t>
  </si>
  <si>
    <t>Collar de derivacion RDE 21 PVC 4" x 1/2"</t>
  </si>
  <si>
    <t>Collar de derivacion RDE 21 PVC 4" x 3/4"</t>
  </si>
  <si>
    <t>Collar de derivacion RDE 21 PVC 6" x 1/2"</t>
  </si>
  <si>
    <t>Collar de derivacion RDE 21 PVC 6" x 3/4"</t>
  </si>
  <si>
    <t>Collar de derivacion RDE 21 PVC 8" x 1"</t>
  </si>
  <si>
    <t>Collar de derivacion RDE 21 PVC 8" x 2"</t>
  </si>
  <si>
    <t>Collar derivacion sencillo PN 10 de 32 mm x 20 mm</t>
  </si>
  <si>
    <t>Collar derivacion sencillo PN 10 de 63 mm x 20 mm</t>
  </si>
  <si>
    <t>Collar derivacion sencillo PN 10 de 63 mm x 32 mm</t>
  </si>
  <si>
    <t>Collar derivacion sencillo PN 10 de 90 mm x 20 mm</t>
  </si>
  <si>
    <t>Collar derivacion sencillo PN 10 de 90 mm x 32 mm</t>
  </si>
  <si>
    <t>Collarin para transformador</t>
  </si>
  <si>
    <t>Colombina no convencional (base en concreto 0.3 x 0.25 x 0.08) paral guadua 2.05 m</t>
  </si>
  <si>
    <t>Colombina o baliza de señalizacion H=1.30 m</t>
  </si>
  <si>
    <t>Columna de maniobra crm</t>
  </si>
  <si>
    <t>Columna en concreto de resistencia 3000 psi</t>
  </si>
  <si>
    <t>Compactador Neumatico o Llanta</t>
  </si>
  <si>
    <t>Compactador vibratorio o Benitin</t>
  </si>
  <si>
    <t>Compresor 150 Lb cpm (2 martillos Neum.)</t>
  </si>
  <si>
    <t>Compresor de capacidad 150 lb</t>
  </si>
  <si>
    <t>Compresor pintura 1 a 2 HP</t>
  </si>
  <si>
    <t>Compuerta circular Ø=2" Vastago ascendente L=1.28</t>
  </si>
  <si>
    <t>Compuerta circular Ø=2" Vastago ascendente L=1.38</t>
  </si>
  <si>
    <t>Compuerta circular Ø=2" Vastago ascendente L=1.7 m</t>
  </si>
  <si>
    <t>Compuerta desliz. PRFV 0.25 x 0.25</t>
  </si>
  <si>
    <t>Compuerta deslizable manual en PRFV 0.42 x 0.65 m</t>
  </si>
  <si>
    <t>Compuerta deslizable manual en PRFV 0.45 x 0.60 m</t>
  </si>
  <si>
    <t>Compuerta lateral deslizante s.b. circular Ø=6"</t>
  </si>
  <si>
    <t>Compuerta lateral deslizante s.b. circular Ø=60"</t>
  </si>
  <si>
    <t>Compuerta lateral deslizante s.b. circular Ø=8"</t>
  </si>
  <si>
    <t>Compuerta lateral deslizante s.b. rectan. 88"x72"</t>
  </si>
  <si>
    <t>Compuerta lateral deslizante s.b. rectan. Ø=10"</t>
  </si>
  <si>
    <t>Compuerta lateral deslizante s.b. rectan. Ø=4"</t>
  </si>
  <si>
    <t>Compuerta lateral deslizante s.b. rectan. Ø=56"</t>
  </si>
  <si>
    <t>Compuerta lateral deslizante s.b. rectan. Ø=8"</t>
  </si>
  <si>
    <t>Compuerta lateral deslizante s.b. rectan. Ø=88"</t>
  </si>
  <si>
    <t>Concertina doble en acero inoxidable</t>
  </si>
  <si>
    <t>Concertina sencilla de 18" en acero inoxidable</t>
  </si>
  <si>
    <t>Concolor boquilla lista para porcelanato</t>
  </si>
  <si>
    <t xml:space="preserve">Concreto  1:2:3 o 3000 Psi (Basico, 5% desperdicio)    </t>
  </si>
  <si>
    <t>Concreto  1:2:4 o 2500 Psi (Basico, 5% desperdicio)</t>
  </si>
  <si>
    <t>Concreto  1:3:3 o 2000 Psi (Basico, 5% Desperdicio)</t>
  </si>
  <si>
    <t>Concreto  1:3:6 o 1500 Psi (Basico, 5% desperdicio)</t>
  </si>
  <si>
    <t>Concreto  4000 Psi (Basico, 5% desperdicio)</t>
  </si>
  <si>
    <t>Concreto  5000 Psi (Basico, 5% desperdicio)</t>
  </si>
  <si>
    <t>Concreto 1:2:2 o 3500 Psi (Basico, 5% desperdicio)</t>
  </si>
  <si>
    <t>Concreto ciclopeo de  resistencia 2500 psi</t>
  </si>
  <si>
    <t>Concreto ciclopeo de  resistencia 3000 psi</t>
  </si>
  <si>
    <t>Concreto Ciclopeo para alcantarillas de resistencia 3000 Psi o 210 Kg/cm²</t>
  </si>
  <si>
    <t>Concreto impermeabilizado 1:2:2 o 3500 Psi (Basico, 5% desperdicio)</t>
  </si>
  <si>
    <t>Concreto impermeabilizado 1:2:3 o 3000 Psi (Basico, 5% desperdicio)</t>
  </si>
  <si>
    <t>Concreto impermeabilizado 1:2:4 o 2500 Psi (Basico, 5% desperdicio)</t>
  </si>
  <si>
    <t>Concreto impermeabilizado 4000 Psi (Basico, 5% desperdicio)</t>
  </si>
  <si>
    <t>Concreto MR 36 kg/cm2 o 3.6 Mpa (Basico, 5% desperdicio)</t>
  </si>
  <si>
    <t>Concreto MR 38 kg/cm2 o 3.8 Mpa (Basico, 5% desperdicio)</t>
  </si>
  <si>
    <t>Concreto para alcantarilla, resistencia 210 kg/cm2 - 3000 psi</t>
  </si>
  <si>
    <t>Concreto para solado resistencia 140 kg/cm2 - 2000 psi</t>
  </si>
  <si>
    <t>Conductor</t>
  </si>
  <si>
    <t>Conector bimetálico 2 pernos</t>
  </si>
  <si>
    <t>Conector estruct 5.9 mt para lámina policarbonato</t>
  </si>
  <si>
    <t>Conector resorte rojo</t>
  </si>
  <si>
    <t>Conector terminal tipo resorte No.  12</t>
  </si>
  <si>
    <t>Conectores de aire Airlift</t>
  </si>
  <si>
    <t>Conexion y distribucion tanque elevado PVC de 1/2" y 1", accesorios completos</t>
  </si>
  <si>
    <t>Conjunto brida Ø=10"</t>
  </si>
  <si>
    <t>Conjunto brida Ø=16"</t>
  </si>
  <si>
    <t>Conjunto brida Ø=18"</t>
  </si>
  <si>
    <t>Conjunto brida Ø=2"</t>
  </si>
  <si>
    <t>Conjunto brida Ø=3"</t>
  </si>
  <si>
    <t>Conjunto brida Ø=4"</t>
  </si>
  <si>
    <t>Conjunto brida Ø=6"</t>
  </si>
  <si>
    <t>Conjunto brida Ø=8"</t>
  </si>
  <si>
    <t>Conjunto individual ducha prysma</t>
  </si>
  <si>
    <t>Conjunto mezclador lavam 8" prysma</t>
  </si>
  <si>
    <t>Conjunto mezclador lavaplatos 8" accesorios</t>
  </si>
  <si>
    <t>Conjunto mezclador lavaplatos 8" cromo</t>
  </si>
  <si>
    <t>CONMUTABLE SENCILLO</t>
  </si>
  <si>
    <t>Cono en teflon H=90 cm, reflectivos 15 y 10 cm AI</t>
  </si>
  <si>
    <t>Control de nivel para pozo profundo</t>
  </si>
  <si>
    <t>Controlador de riego</t>
  </si>
  <si>
    <t>Coralito h=0.50 m</t>
  </si>
  <si>
    <t>Cordon de respaldo Sika road 10  mm</t>
  </si>
  <si>
    <t>Cordon de respaldo Sika road 16  mm</t>
  </si>
  <si>
    <t>Cordon de respaldo Sika road 32  mm</t>
  </si>
  <si>
    <t>Cordon detonante 6 gr. * mt.</t>
  </si>
  <si>
    <t>Corian traslucido 0.02 m</t>
  </si>
  <si>
    <t>Cornisa de yeso</t>
  </si>
  <si>
    <t>Corpalosa 1.5" cal. 22</t>
  </si>
  <si>
    <t>Cortacircuito de 15 KV, 10 A</t>
  </si>
  <si>
    <t>Cortacircuito termomagnetico 10-60A 120/240 V, 10K</t>
  </si>
  <si>
    <t>Cortadora concreto sin disco</t>
  </si>
  <si>
    <t>Cortadora ladrillo sin disco</t>
  </si>
  <si>
    <t>Cortasol 84R estructura SL5 liso</t>
  </si>
  <si>
    <t>Cortasol celoscreen paso 150 perf 4 mm 100-M1</t>
  </si>
  <si>
    <t>Corte en lámina HR 1/2"</t>
  </si>
  <si>
    <t>Corte en lámina HR 1/4"</t>
  </si>
  <si>
    <t>Croto h=0.50 m</t>
  </si>
  <si>
    <t>Cruceta metálica de 2 1/2" x 3/16" x 2 m</t>
  </si>
  <si>
    <t>Crudo de Castilla</t>
  </si>
  <si>
    <t>Crudo de rio clasificado T.m. 3"</t>
  </si>
  <si>
    <t>Crudo de rio clasificado T.m. 4"</t>
  </si>
  <si>
    <t>Crudo de rio clasificado T.m. 6"</t>
  </si>
  <si>
    <t>Crudo de rio sin clasificar</t>
  </si>
  <si>
    <t>Cruz  H.D. 2" x  2" jh</t>
  </si>
  <si>
    <t>Cruz  H.D. 3" x  3" el</t>
  </si>
  <si>
    <t>Cruz  H.D. 4" x  4" jh</t>
  </si>
  <si>
    <t>Cruz  H.D. 4" x  4" x 3" x 2" jh</t>
  </si>
  <si>
    <t>Cruz  H.D. 6" x 6" E.L.</t>
  </si>
  <si>
    <t>Cruz  H.D. 8" x  8" E.L.</t>
  </si>
  <si>
    <t>Cruz en H.D. 2" x 2" J.H. Suministro e Instal.</t>
  </si>
  <si>
    <t>Cruz PE 100 RDE 17 PN 10 110 mm Ø 4"</t>
  </si>
  <si>
    <t>Cruz PE 100 RDE 17 PN 10 160 mm Ø 6"</t>
  </si>
  <si>
    <t>Cruz PE 100 RDE 17 PN 10 90 mm Ø 3"</t>
  </si>
  <si>
    <t>Cuadrilla  AA (Albañileria)</t>
  </si>
  <si>
    <t>Cuadrilla  AA (Electrica)</t>
  </si>
  <si>
    <t>Cuadrilla  Ac-4</t>
  </si>
  <si>
    <t>Cuadrilla  EE (Cableado estruct.)</t>
  </si>
  <si>
    <t>Cuadrilla AA-2</t>
  </si>
  <si>
    <t>Cuadrilla AA-2 (Electrica)</t>
  </si>
  <si>
    <t>Cuadrilla AA-3</t>
  </si>
  <si>
    <t>Cuadrilla AA-4</t>
  </si>
  <si>
    <t>Cuadrilla AA-5</t>
  </si>
  <si>
    <t>Cuadrilla AA-9 (Asfalto)</t>
  </si>
  <si>
    <t>Cuadrilla ASA-3 (Puentes Tuberia Petrolera)</t>
  </si>
  <si>
    <t>Cuadrilla ASA-4(Puentes metalicos)</t>
  </si>
  <si>
    <t>Cuadrilla BB  (Instalaciones)</t>
  </si>
  <si>
    <t>Cuadrilla CC -1 (Pintura)</t>
  </si>
  <si>
    <t>Cuadrilla DD (Carpinteria)</t>
  </si>
  <si>
    <t>Cuadrilla HH (Metalicas)</t>
  </si>
  <si>
    <t>Cuadrilla IMOPA-13 (Piloteadora)</t>
  </si>
  <si>
    <t>Cuadrilla PAm-3 (Pozos profundos)</t>
  </si>
  <si>
    <t>Cuadrilla PhAcA-2 (Perforacion horizontal)</t>
  </si>
  <si>
    <t>Cuadrilla SA-1 (Metalisteria)</t>
  </si>
  <si>
    <t>Cuadrilla TgAc-4 (Limpieza ambiental)</t>
  </si>
  <si>
    <t>Cubierta arquitectónica TZA pintada e=0.30 mm</t>
  </si>
  <si>
    <t>t</t>
  </si>
  <si>
    <t>Cubierta tipo HUNTER DOUGLAS Ref:333C aluzinc 26</t>
  </si>
  <si>
    <t>Cuchilla en pizarra  3 x 60</t>
  </si>
  <si>
    <t>Cuerda de nylon</t>
  </si>
  <si>
    <t>Cuña metalica de 0.06 m (0.06 x 0.13)</t>
  </si>
  <si>
    <t>Cupula tragante 6" x 4" sin sosco</t>
  </si>
  <si>
    <t>Curva 90° C x E 1" conduit</t>
  </si>
  <si>
    <t>Curva 90° C x E 1/2" conduit</t>
  </si>
  <si>
    <t>Dado de anclaje Acero SAE 1045 e=0.15 m (0.37x0.16)</t>
  </si>
  <si>
    <t>Dap (fertilizantes)</t>
  </si>
  <si>
    <t>Deck o plataforma en madera tratada para exterior</t>
  </si>
  <si>
    <t>Delineador de curva Horizontal</t>
  </si>
  <si>
    <t>144015.00</t>
  </si>
  <si>
    <t>Desdoblado y corte de tuberia petrolera 2"</t>
  </si>
  <si>
    <t xml:space="preserve">3540.00 </t>
  </si>
  <si>
    <t>Detonadores</t>
  </si>
  <si>
    <t>cj</t>
  </si>
  <si>
    <t>Diagonal angulo tipo recta 1 1/2"x 1 1/2" x 3/16"</t>
  </si>
  <si>
    <t>Diferencial 3 Tn con cadena crosby 10 m</t>
  </si>
  <si>
    <t>Difusores Airlift</t>
  </si>
  <si>
    <t>Dilatación en bronce  PC 09</t>
  </si>
  <si>
    <t>Dilatacion en ladrillo tipo rejilla vitrificado A=0.07 m</t>
  </si>
  <si>
    <t>Dilatacion plastica (canchas deportivas)</t>
  </si>
  <si>
    <t>Dilatacion plástica blanca x 2 mts</t>
  </si>
  <si>
    <t>Dinamitero</t>
  </si>
  <si>
    <t>Disco de corte 14"x 3/32"x1"</t>
  </si>
  <si>
    <t>Disco Diamantado  7"</t>
  </si>
  <si>
    <t>Disco Diamantado 14" corte concreto</t>
  </si>
  <si>
    <t>Disco Diamantado 14" corte ladrillo o baldosa</t>
  </si>
  <si>
    <t>Disco diamantado segmentado 9" corte ladrillo</t>
  </si>
  <si>
    <t>Disco pulidora LT W 7 x 1/4"</t>
  </si>
  <si>
    <t>Distribuidor superior con moto reductor y tanque</t>
  </si>
  <si>
    <t>División aluminio y lámina acrílica para baño</t>
  </si>
  <si>
    <t>División para ducha en acrílico y aluminio</t>
  </si>
  <si>
    <t>Doble manifold 3 campanas x 1 espigo 40" en PEAD</t>
  </si>
  <si>
    <t>Doble manifold 3 campanas x 1 espigo 48" en PEAD</t>
  </si>
  <si>
    <t>Domo en PRFV tipo Tas 0.85 x 5.0 m</t>
  </si>
  <si>
    <t>Domo individual en acrílico 3 mm opal</t>
  </si>
  <si>
    <t>Dosificador  blue &amp;white q:150 l/h</t>
  </si>
  <si>
    <t>Ducha 8"conjunto mezclador galaxia de corona</t>
  </si>
  <si>
    <t>Ducto Electrico liviano EB  4"</t>
  </si>
  <si>
    <t>Ducto lámina galvanizada cal. 18</t>
  </si>
  <si>
    <t>Ducto metalico sin división .30</t>
  </si>
  <si>
    <t>Ducto para tensionamiento</t>
  </si>
  <si>
    <t>Ducto vertical  80" para manejo de cables</t>
  </si>
  <si>
    <t>Durmiente - abarco 4 x 4</t>
  </si>
  <si>
    <t>Durmiente - ordinario 5 x 5</t>
  </si>
  <si>
    <t>Durmiente ordinario 4 x 4 x 3.0 m</t>
  </si>
  <si>
    <t>Eje 3/4" 1045 (SAE 1020) 400 mm</t>
  </si>
  <si>
    <t>cm</t>
  </si>
  <si>
    <t>Eje 4" 1045 (SAE 1020)</t>
  </si>
  <si>
    <t>Eje cabeza y rosca 1" 1045 (SAE 1020) 1000 mm</t>
  </si>
  <si>
    <t>Electrobomba 1 HP 110 v descarga 1"</t>
  </si>
  <si>
    <t>Electrobomba 10 HP, 220 V, 2" de salida</t>
  </si>
  <si>
    <t>Electrobomba doble diafragma 2.0 hp</t>
  </si>
  <si>
    <t>Electrobomba multietapas 7.5 H.P.220/440 V.Q=60gpm</t>
  </si>
  <si>
    <t>Electrobomba sumerg. 10 HP, 220 V, Ø=3", Q=80 gpm</t>
  </si>
  <si>
    <t>Electrobomba sumerg. 5 HP, 220 V Ø=2", Q=75 gpm</t>
  </si>
  <si>
    <t>Electrobomba sumerg. 5 HP. 220V. Q=90 gpm</t>
  </si>
  <si>
    <t>Electrobomba sumerg. 7.5 HP tipo lapicero Ø=2"</t>
  </si>
  <si>
    <t>Electrodos control de nivel</t>
  </si>
  <si>
    <t>Elemento filtrante en Y de Ø 12" E.B x E.B.</t>
  </si>
  <si>
    <t>Elevador para gas de 1/2"</t>
  </si>
  <si>
    <t>Empaque para zócalo de aluminio</t>
  </si>
  <si>
    <t>Empaquetadura para brida Ø=10"</t>
  </si>
  <si>
    <t>Empaquetadura para brida Ø=3"</t>
  </si>
  <si>
    <t>Empaquetadura para brida Ø=4"</t>
  </si>
  <si>
    <t>Empaquetadura para brida Ø=6"</t>
  </si>
  <si>
    <t>Empaquetadura para brida Ø=8"</t>
  </si>
  <si>
    <t>Empaquetadura para valvula Ø=22"</t>
  </si>
  <si>
    <t>Emulsion asfaltica CRL-1 o CRR-1</t>
  </si>
  <si>
    <t>Emulsion asfaltica CRL-1HM</t>
  </si>
  <si>
    <t>Emulsion CRR-2</t>
  </si>
  <si>
    <t>Encastre en aleacion saman para cable Ø 1 1/2"</t>
  </si>
  <si>
    <t>Encastre en aleacion saman para cable Ø 1 1/4"</t>
  </si>
  <si>
    <t>Encastre en aleacion saman para cable Ø 1 1/8"</t>
  </si>
  <si>
    <t>Encastre en aleacion saman para cable Ø 1 3/8"</t>
  </si>
  <si>
    <t>Enchape bordillo ducha en ceramica lisa h=20</t>
  </si>
  <si>
    <t>Endurecedor silíceo para pisos ref. gris claro</t>
  </si>
  <si>
    <t>Epotoc 1 - 1</t>
  </si>
  <si>
    <t>Equipo compacto Bomba y Tanque 1J2366</t>
  </si>
  <si>
    <t>Equipo de Bentonita</t>
  </si>
  <si>
    <t>Equipo de laboratorio para Mezcla</t>
  </si>
  <si>
    <t>Equipo de medida elec trif  3x208/120 5(10) A</t>
  </si>
  <si>
    <t>Equipo de Oxicorte</t>
  </si>
  <si>
    <t>Equipo de perforacion horizontal</t>
  </si>
  <si>
    <t>Equipo de perforacion y rotacion</t>
  </si>
  <si>
    <t>Equipo de resistividad</t>
  </si>
  <si>
    <t>Equipo de soldadura Marca Linconl 250 A</t>
  </si>
  <si>
    <t>Equipo de soldadura Marca Linconl 400 A</t>
  </si>
  <si>
    <t>Equipo de soldadura Marca Linconl 600 A</t>
  </si>
  <si>
    <t>Equipo de Termofusion Ø &lt; 110 mm</t>
  </si>
  <si>
    <t>Equipo de Termofusion Ø &gt; 110 mm</t>
  </si>
  <si>
    <t>Equipo Delineador de Pintura</t>
  </si>
  <si>
    <t>Equipo manual aplicador de bandas</t>
  </si>
  <si>
    <t>Equipo para sistema contra incendio, dos motobomba</t>
  </si>
  <si>
    <t>Equipo Pintura con compresor</t>
  </si>
  <si>
    <t>Equipo presion 5 hp 50-70 psi, 90 gpm</t>
  </si>
  <si>
    <t>Equipo Rotativo</t>
  </si>
  <si>
    <t>Escalera aluminio plegable articulada pasaman</t>
  </si>
  <si>
    <t>Escalgres 30*30 alfa</t>
  </si>
  <si>
    <t>Escultura Doble en hierro-cubito concreto h=1.70 m</t>
  </si>
  <si>
    <t>Escultura enhierro-cubito concreto h=1.70m 1 Figur</t>
  </si>
  <si>
    <t>Esgrafiado graniplast fachadas</t>
  </si>
  <si>
    <t>Esmalte  mate supersintético</t>
  </si>
  <si>
    <t>Esmalte Sintetico tipo pintulux Pintuco</t>
  </si>
  <si>
    <t>Esmalte sobre lamina lineal</t>
  </si>
  <si>
    <t>Esmalte sobre lamina llena (incluye anticorrosivo)</t>
  </si>
  <si>
    <t>Esmalte sobre ventanas en lamina (incluye anticorrosivo)</t>
  </si>
  <si>
    <t>Esparcidora de agregado</t>
  </si>
  <si>
    <t>Esparrago galvanizado de 5/8" x 10"</t>
  </si>
  <si>
    <t>Espejo cristal  4 mm instalado</t>
  </si>
  <si>
    <t>Espejo cristal  5 mm</t>
  </si>
  <si>
    <t>Espejo cristal flotado 3 mm</t>
  </si>
  <si>
    <t>Espigo bridado en PRFV de 8"</t>
  </si>
  <si>
    <t>Esquinero plastico</t>
  </si>
  <si>
    <t>Estacas de Madera Ø=0.05 L=0.60 m</t>
  </si>
  <si>
    <t>Estacion Total</t>
  </si>
  <si>
    <t>Esterilla de guadua</t>
  </si>
  <si>
    <t>Estocon de Madera Ø=4" o Vara rolliza</t>
  </si>
  <si>
    <t>Estolon</t>
  </si>
  <si>
    <t>Estoperol metalico 14 x 4 cm</t>
  </si>
  <si>
    <t>Estructura aluminio para marquesina</t>
  </si>
  <si>
    <t>Estructura metalica en Acero ASTM A-1011 (incluye: suministro - fabricacion - pintura - montaje)</t>
  </si>
  <si>
    <t>Estuco plastico</t>
  </si>
  <si>
    <t>Estufa industrial 4 puestos en A.I.</t>
  </si>
  <si>
    <t>Excavacion a mano en material comun</t>
  </si>
  <si>
    <t xml:space="preserve">Excavacion a mano en material comun, con transporte.  </t>
  </si>
  <si>
    <t>Excavacion manual en conglomerado</t>
  </si>
  <si>
    <t>Exor 1</t>
  </si>
  <si>
    <t>Extractor de aire 12"</t>
  </si>
  <si>
    <t>Farol colonial 70 W. sodio  208 V</t>
  </si>
  <si>
    <t>Farol de pedestal  70 W  208 V sodio</t>
  </si>
  <si>
    <t>Favigel. Suelo artificial</t>
  </si>
  <si>
    <t>Fibra de vidrio Mat  atv</t>
  </si>
  <si>
    <t>Fibra de vidrio PRFV. Preparacion e instalacion</t>
  </si>
  <si>
    <t>Filos y dilataciones 1:4</t>
  </si>
  <si>
    <t>Filos y dilataciones Mortero 1:3</t>
  </si>
  <si>
    <t>Filtro 1 1/2" anillo</t>
  </si>
  <si>
    <t>Filtro acampanado Tuberia PVC RDE 17 Ø=6" 0.125"</t>
  </si>
  <si>
    <t>Filtro acampanado tuberia PVC RDE 21 Ø=4" 0.030"</t>
  </si>
  <si>
    <t>Filtro acampanado Tuberia PVC RDE 21 Ø=6" 0.030"</t>
  </si>
  <si>
    <t>Filtro con rosca Tuberia PVC RDE 21 Ø=4" 0.030"</t>
  </si>
  <si>
    <t>Filtro en A.C. Inoxidable SCH 40 Ø 6" Ran 20 mm</t>
  </si>
  <si>
    <t>Filtro en Y de Ø=12". E.B. x E.B.</t>
  </si>
  <si>
    <t>Filtro en Y de Ø=3". E.B. x E.B.</t>
  </si>
  <si>
    <t>Filtro en Y de Ø=4". E.B. x E.B.</t>
  </si>
  <si>
    <t>Filtro en Y de Ø=6". E.B. x E.B.</t>
  </si>
  <si>
    <t>Filtro en Y de Ø=8". E.B. x E.B.</t>
  </si>
  <si>
    <t>Filtro en Yee flanchado Ø=2"</t>
  </si>
  <si>
    <t>Filtro en Yee flanchado Ø=3"</t>
  </si>
  <si>
    <t>Flexocreto pavco 6000  h = 0.10 m</t>
  </si>
  <si>
    <t>Flor metálica de 5 puntas</t>
  </si>
  <si>
    <t>Flotador automático de mercurio</t>
  </si>
  <si>
    <t>Flotador completo (bola de cobre) 1 1/2"</t>
  </si>
  <si>
    <t>Flotador completo (bola de cobre) 2"</t>
  </si>
  <si>
    <t>Flotador completo (bola plastica) 1/2"</t>
  </si>
  <si>
    <t>Fluxometro sanit/orinal de flujo ajustable grival</t>
  </si>
  <si>
    <t>Formaleta (1 uso)</t>
  </si>
  <si>
    <t>Formaleta entrepiso (incluye: camilla, parales, cerchas y cruzetas)</t>
  </si>
  <si>
    <t>Formaleta malla screen 5 mm</t>
  </si>
  <si>
    <t>Formaleta metalica panel monoportable</t>
  </si>
  <si>
    <t>m²/d</t>
  </si>
  <si>
    <t>Formaleta metalica Para Vigas Postensadas Hp=1.3 - 3.00</t>
  </si>
  <si>
    <t>Formaleta metalica Tipo Caisson H=1.00 M  DI=1.00 M, DE=1.10 M (para 20 usos)</t>
  </si>
  <si>
    <t>Formaleta para Poste de referencia</t>
  </si>
  <si>
    <t>Formaleta sardinel</t>
  </si>
  <si>
    <t>Fresadora y recicladora de Pavimento</t>
  </si>
  <si>
    <t>Frescasa 3 1/2"  de 1.22 x 15.24 m</t>
  </si>
  <si>
    <t>Fusible de 15 KV, 1 - 5 A, tipo H</t>
  </si>
  <si>
    <t>Fusible HH 25 Amp</t>
  </si>
  <si>
    <t>Gabinete contra incendios (0.99 x 0.77 x 0.24)</t>
  </si>
  <si>
    <t>Gabinete pared 19" 5 rms</t>
  </si>
  <si>
    <t>Gabinete tablero metálico 70x40x2 mts</t>
  </si>
  <si>
    <t>Gancho blanco</t>
  </si>
  <si>
    <t>Gárgola prefabricada en concreto 3000 psi reforzad</t>
  </si>
  <si>
    <t>Gas natural 40 lb</t>
  </si>
  <si>
    <t>Gasolina</t>
  </si>
  <si>
    <t>Gato para tensionamiento</t>
  </si>
  <si>
    <t>Geodren Planar A=2.00 m</t>
  </si>
  <si>
    <t>Geodren vial Ø 100 mm h=0.5 m</t>
  </si>
  <si>
    <t>Geodren vial Ø 100 mm h=1.00 m</t>
  </si>
  <si>
    <t>Geodren vial Ø 100 mm h=2.00 m</t>
  </si>
  <si>
    <t>Geodren vial Ø 65 mm h=1.05 m</t>
  </si>
  <si>
    <t>Geo-estructura H=1.25 m W=3.07m</t>
  </si>
  <si>
    <t>Geo-estructura H=1.4 m W=3.90m</t>
  </si>
  <si>
    <t>Geomalla de refuerzo</t>
  </si>
  <si>
    <t>Geomalla LBO 302</t>
  </si>
  <si>
    <t>Geomembrana 20 mil 0.5 mm HDPE</t>
  </si>
  <si>
    <t>Geomembrana 30 mil 0.75 mm HDPE</t>
  </si>
  <si>
    <t>Geomembrana 40 mil 1.00 mm HDPE</t>
  </si>
  <si>
    <t>Geostab</t>
  </si>
  <si>
    <t>Geotextil No Tejido 1600</t>
  </si>
  <si>
    <t>Geotextil No Tejido 2000</t>
  </si>
  <si>
    <t>Geotextil No Tejido 2500</t>
  </si>
  <si>
    <t>Geotextil No Tejido 4000</t>
  </si>
  <si>
    <t>Geotextil No Tejido 7000</t>
  </si>
  <si>
    <t>Geotextil Tejido 1700</t>
  </si>
  <si>
    <t>Geotextil Tejido 2100</t>
  </si>
  <si>
    <t>Geotextil Tejido 2400</t>
  </si>
  <si>
    <t>Grama  (Semilla)</t>
  </si>
  <si>
    <t>Graniplast color</t>
  </si>
  <si>
    <t>Granito natural e = 0.02 m</t>
  </si>
  <si>
    <t>Granito No.2</t>
  </si>
  <si>
    <t>Granito pulido travertino peruano No 2, para enchape mesón</t>
  </si>
  <si>
    <t>Granito travertino peruano No.2</t>
  </si>
  <si>
    <t>Granito travertino peruano No.2 y 3</t>
  </si>
  <si>
    <t>Grapa  3/8"</t>
  </si>
  <si>
    <t>Grapa  de 1/2"  roscada  a=0.13 m l=0.25 m</t>
  </si>
  <si>
    <t>Grapa 1/4"</t>
  </si>
  <si>
    <t>Grapa externa 3/8 pulg</t>
  </si>
  <si>
    <t>Grapa galvanizada para Cerca 1 x 9</t>
  </si>
  <si>
    <t>Grapa industrial</t>
  </si>
  <si>
    <t>lb</t>
  </si>
  <si>
    <t>Grapa Ø=1"  372 mm x 103 mm</t>
  </si>
  <si>
    <t>Grapa Ø=1"  440 mm x 103 mm</t>
  </si>
  <si>
    <t>Grapa Ø=1"  565 mm x 103 mm</t>
  </si>
  <si>
    <t>Grapa Ø=1"  565 mm x 128 mm</t>
  </si>
  <si>
    <t>Grava 1/2" - 1/4"</t>
  </si>
  <si>
    <t>Grava fina libre de calcareos Ø 1/32" a 1"</t>
  </si>
  <si>
    <t>Gravilla para piso</t>
  </si>
  <si>
    <t>Grifería lavamanos mezclador 4" conjunto</t>
  </si>
  <si>
    <t>Grifería lavamanos mezclador 8" cromada tipo palanca</t>
  </si>
  <si>
    <t>Grifería orinal de pared tipo push cromo</t>
  </si>
  <si>
    <t>Grifería para tanque de sanitario</t>
  </si>
  <si>
    <t>Grua 5.0 Tn</t>
  </si>
  <si>
    <t>Grua Telescopica 40 Tn</t>
  </si>
  <si>
    <t>Guadañadora</t>
  </si>
  <si>
    <t>Guadua 6 m</t>
  </si>
  <si>
    <t>Guardacable de 1 1/2" o Portacable T.P.</t>
  </si>
  <si>
    <t>Guardacable de 1 1/4" o Portacable T.P.</t>
  </si>
  <si>
    <t>Guardacable de 1 5/8" o Portacable T.P.</t>
  </si>
  <si>
    <t>Guardacable de 1" o Portacable T.P.</t>
  </si>
  <si>
    <t>Guardacable de 1/2" o Portacable T.P.</t>
  </si>
  <si>
    <t>Guardacable de 1/4" o Portacable T.P.</t>
  </si>
  <si>
    <t>Guardacable de 3/4" o Portacable T.P.</t>
  </si>
  <si>
    <t>Guardacable de 3/8" o Portacable T.P.</t>
  </si>
  <si>
    <t>Guardacable de 5/16" o Portacable T.P.</t>
  </si>
  <si>
    <t>Guardacable de 5/8" o Portacable T.P.</t>
  </si>
  <si>
    <t>Guardacable de 7/8" o Portacable T.P.</t>
  </si>
  <si>
    <t>Guardacamilla, sistema clip alto impacto 0.15 m</t>
  </si>
  <si>
    <t>Guardaescoba grano de marmol 7.2 x 30</t>
  </si>
  <si>
    <t>Guardaescoba grano de marmol 7.2 x 30 cm</t>
  </si>
  <si>
    <t>Guardavia o tramo curvo de 4.13 m (0.08 x 0.31)</t>
  </si>
  <si>
    <t>Guardavia o tramo recto de 4.13 m (0.08 x 0.31)</t>
  </si>
  <si>
    <t>Guaya galvanizada 5/16"</t>
  </si>
  <si>
    <t>Guia No 1</t>
  </si>
  <si>
    <t>Hebilla cinta bandit 5/8"</t>
  </si>
  <si>
    <t>Herramienta Menor</t>
  </si>
  <si>
    <t xml:space="preserve">  % </t>
  </si>
  <si>
    <t>Herramienta Menor 10% M.O. AA</t>
  </si>
  <si>
    <t>hr</t>
  </si>
  <si>
    <t>Herramienta menor 10% M.O P-L-O-2T-8T3</t>
  </si>
  <si>
    <t>Herramienta Menor 10% M.O. AA Elec</t>
  </si>
  <si>
    <t>Herramienta Menor 10% M.O. AA-2</t>
  </si>
  <si>
    <t>Herramienta Menor 10% M.O. AA-2 Elc</t>
  </si>
  <si>
    <t>Herramienta menor 10% M.O. AA-3</t>
  </si>
  <si>
    <t>Herramienta menor 10% M.O. AA-4</t>
  </si>
  <si>
    <t>Herramienta menor 10% M.O. AA-5</t>
  </si>
  <si>
    <t>Herramienta menor 10% M.O. AA-9</t>
  </si>
  <si>
    <t>Herramienta Menor 10% M.O. Ac-2</t>
  </si>
  <si>
    <t>Herramienta menor 10% M.O. Ac-4</t>
  </si>
  <si>
    <t>Herramienta menor 10% M.O. ASA-3</t>
  </si>
  <si>
    <t>Herramienta Menor 10% M.O. ASA-4</t>
  </si>
  <si>
    <t>Herramienta menor 10% M.O. Ayud. const</t>
  </si>
  <si>
    <t>Herramienta menor 10% M.O. Ayudante (A)</t>
  </si>
  <si>
    <t>Herramienta Menor 10% M.O. BB</t>
  </si>
  <si>
    <t>Herramienta menor 10% M.O. CC</t>
  </si>
  <si>
    <t>Herramienta Menor 10% M.O. DD</t>
  </si>
  <si>
    <t>Herramienta Menor 10% M.O. IMOPA-13</t>
  </si>
  <si>
    <t>Herramienta Menor 10% M.O. PAm-3</t>
  </si>
  <si>
    <t>Herramienta Menor 10% M.O. PhAcA-2</t>
  </si>
  <si>
    <t>Herramienta Menor 10% M.O. SA-1</t>
  </si>
  <si>
    <t>Herramienta Menor 10% M.O. TgAc-4</t>
  </si>
  <si>
    <t>Herramienta menor 5% M.O. AA</t>
  </si>
  <si>
    <t>Herramienta menor 5% M.O. AA-2</t>
  </si>
  <si>
    <t>Herramienta menor 5% M.O. Ayudante (A)</t>
  </si>
  <si>
    <t>Herramienta Menor 5% M.O. BB</t>
  </si>
  <si>
    <t>Herramienta menor 5% M.O. DD</t>
  </si>
  <si>
    <t>Herramienta menor linieros</t>
  </si>
  <si>
    <t>Herramientas Electricas</t>
  </si>
  <si>
    <t>Hidrante tipo Milan Ø=3" en ext. liso</t>
  </si>
  <si>
    <t>Hidrante tipo Milan Ø=4" en ext. liso</t>
  </si>
  <si>
    <t>Hidrante tipo Milan Ø=6" en ext. liso</t>
  </si>
  <si>
    <t>Hidrosello 6" (152 - 160 mm)</t>
  </si>
  <si>
    <t>Hidrosello 8" (200 mm)</t>
  </si>
  <si>
    <t>Hidrosolta</t>
  </si>
  <si>
    <t>Hipoclorito de Calcio x 45 Kg</t>
  </si>
  <si>
    <t>Hoja puerta  F2 Triplex 1.01</t>
  </si>
  <si>
    <t>Hoja puerta de paso entamborada en triplex 0.80</t>
  </si>
  <si>
    <t>Hoja puerta fortec providenza 0.71 - 0.80</t>
  </si>
  <si>
    <t>Hoja puerta fortec providenza 0.81 - 0.90</t>
  </si>
  <si>
    <t>HOJA PUERTA TABLEX  0.30 - 0.50</t>
  </si>
  <si>
    <t>Hoja puerta tablex  0.51 - 0.75</t>
  </si>
  <si>
    <t>HOJA PUERTA TABLEX  0.76 - 1.00</t>
  </si>
  <si>
    <t>Igas gris - masilla plástica 30 kg</t>
  </si>
  <si>
    <t>Igasol cubierta * 3.5 kg</t>
  </si>
  <si>
    <t>Igol denso sika</t>
  </si>
  <si>
    <t>Imprimacion con Emulsion Asfaltica</t>
  </si>
  <si>
    <t>Impuesto IDURY corte Pavimento flexible</t>
  </si>
  <si>
    <t>Impuesto IDURY corte Pavimento Rigido</t>
  </si>
  <si>
    <t>Indugel caja d=25 kg</t>
  </si>
  <si>
    <t>Insecticida tipio roxión</t>
  </si>
  <si>
    <t>Instalacion carpinteria metalica con mortero 1:3</t>
  </si>
  <si>
    <t>Instalacion carpinteria metalica ventanas</t>
  </si>
  <si>
    <t>Instalacion de aparatos sanitarios</t>
  </si>
  <si>
    <t>Instalación eléctrica Aula Tipo 25 alumnos</t>
  </si>
  <si>
    <t>glb</t>
  </si>
  <si>
    <t>Instalación eléctrica unidad sanitaria tipo</t>
  </si>
  <si>
    <t>Instalacion hoja puerta</t>
  </si>
  <si>
    <t>Instalación piso vinilo con pegante</t>
  </si>
  <si>
    <t>Interruptor conmutable doble</t>
  </si>
  <si>
    <t>Interruptor doble de incrustar galica luminex</t>
  </si>
  <si>
    <t>Interruptor doble línea decorativa</t>
  </si>
  <si>
    <t>Interruptor sencillo ave 601</t>
  </si>
  <si>
    <t>Interruptor sencillo línea decorativa</t>
  </si>
  <si>
    <t>Intervinil</t>
  </si>
  <si>
    <t>Inyector para pozo Ø=4"</t>
  </si>
  <si>
    <t>Ixora de 0.50 m</t>
  </si>
  <si>
    <t>Jabonera blanca</t>
  </si>
  <si>
    <t>Jamba 3831</t>
  </si>
  <si>
    <t>Juego accesorios baño porcelana blanca</t>
  </si>
  <si>
    <t>Juego accesorios baño porcelana tipo royal</t>
  </si>
  <si>
    <t>Juego Bisagra tipo muñeca para tubo galvanizado 2"</t>
  </si>
  <si>
    <t>Juego bisagras tipo muñeca para tubo galv 1 1/2"</t>
  </si>
  <si>
    <t>Juego de Incrustaciones economico</t>
  </si>
  <si>
    <t>Junta de dilatacion de 10 mm x 10 mm (Cortada, inducida y sellada)</t>
  </si>
  <si>
    <t>Kit de accesorios con instalacion de reja Q:2400</t>
  </si>
  <si>
    <t>Kit Silla Tee 8*6 (200 x 160)</t>
  </si>
  <si>
    <t>Kit Silla Yee 10*6 (Incl. Hidros. y Abrazaderas)</t>
  </si>
  <si>
    <t>Kit Silla Yee 12*6 (Inc Hidrosello y abrazaderas)</t>
  </si>
  <si>
    <t>Kit Silla Yee 8*6 (Incl. Hidros. y Abrazaderas)</t>
  </si>
  <si>
    <t>Koraza Vinilo exterior</t>
  </si>
  <si>
    <t>Laca brillante para madera</t>
  </si>
  <si>
    <t>Ladrillo  10 x 10</t>
  </si>
  <si>
    <t>Ladrillo estructural</t>
  </si>
  <si>
    <t>Ladrillo prensado macizo</t>
  </si>
  <si>
    <t>Ladrillo rejilla vitrificado</t>
  </si>
  <si>
    <t>Ladrillo tolete comun</t>
  </si>
  <si>
    <t>Ladrillo tolete recocido</t>
  </si>
  <si>
    <t>Lamina 3/16" 24*24 cm 4 perforaciones 1/2"</t>
  </si>
  <si>
    <t>Lamina alfajor 1/4" (6 mm)</t>
  </si>
  <si>
    <t>Lamina alfajor 1/8" (3 mm)</t>
  </si>
  <si>
    <t>Lamina cielo raso supercel de eternit 1.22*0.61*4</t>
  </si>
  <si>
    <t>Lamina cold rolled cal 16  (2.40 mt  x 1.20 mt)</t>
  </si>
  <si>
    <t>Lamina cold rolled cal 18  (2.40 mt  x 1.20 mt)</t>
  </si>
  <si>
    <t>Lamina cold rolled cal 20 (2.40 mt x 1.20 mt)</t>
  </si>
  <si>
    <t>Lamina de cobre (25 x 2 mm)</t>
  </si>
  <si>
    <t>Lamina de triplex 4mm</t>
  </si>
  <si>
    <t>Lamina de triplex estructural 7mm</t>
  </si>
  <si>
    <t>Lamina duracústic  5/8</t>
  </si>
  <si>
    <t>Lamina en acero inoxidable C-18</t>
  </si>
  <si>
    <t>Lamina en fibra mineral 60*60 para cielo raso</t>
  </si>
  <si>
    <t>Lamina en PRFV e= 5 mm</t>
  </si>
  <si>
    <t>Lamina galvanizada cal 18 de 1.2*2.4 m</t>
  </si>
  <si>
    <t>Lamina galvanizada cal 20 de 1.2*2.4 m</t>
  </si>
  <si>
    <t>Lamina galvanizada cal 22 de 1.2m*2.4m</t>
  </si>
  <si>
    <t>Lamina HR 1 1/2"</t>
  </si>
  <si>
    <t>Lamina HR 1 1/4"</t>
  </si>
  <si>
    <t>Lamina HR 1"</t>
  </si>
  <si>
    <t>Lamina HR 1/2"</t>
  </si>
  <si>
    <t>Lamina HR 1/4"</t>
  </si>
  <si>
    <t>Lamina HR 1/8"</t>
  </si>
  <si>
    <t>Lamina HR 3/16"</t>
  </si>
  <si>
    <t>Lamina HR 3/4"</t>
  </si>
  <si>
    <t>Lamina HR 3/8"</t>
  </si>
  <si>
    <t>Lamina HR 5/16"</t>
  </si>
  <si>
    <t>Lamina HR 5/8"</t>
  </si>
  <si>
    <t>Lamina HR de 1/2". Suministro e Instal.</t>
  </si>
  <si>
    <t>Lamina HR de 5/8". Suministro e Instal.</t>
  </si>
  <si>
    <t>Lamina icopor texturizado 18mm</t>
  </si>
  <si>
    <t>Lamina metaldeck 2" Cal. 16 1.5 mm</t>
  </si>
  <si>
    <t>Lamina policarbonato alveolar 6 mm azul 5.9*2.1 mt</t>
  </si>
  <si>
    <t>Lamina policarbonato alveolar 6 mm humo o bronce</t>
  </si>
  <si>
    <t>Lamina sonocor</t>
  </si>
  <si>
    <t>Lámina superboard de 6 mm 1.22*2.44m</t>
  </si>
  <si>
    <t>Lamina yeso-carton 1/2" dry wall nacional gyplac</t>
  </si>
  <si>
    <t>Lampara de incrustar 2 x 32 T8</t>
  </si>
  <si>
    <t>Lampara fluorescente 2 x 48" de incrustar</t>
  </si>
  <si>
    <t>Lampara Hayward 6" anillo en A.I. con 3 led 400 W</t>
  </si>
  <si>
    <t>Lampara Slim 2 x 96 x-20 KM</t>
  </si>
  <si>
    <t>Lampara tipo aplique  100 W</t>
  </si>
  <si>
    <t>LAVADERO POLIESTER L= 47 x 60</t>
  </si>
  <si>
    <t>Lavadero prefabricado 60 x 80</t>
  </si>
  <si>
    <t>Lavamanos avanti blanco pedestal</t>
  </si>
  <si>
    <t>Lavamanos blanco acuacer de corona</t>
  </si>
  <si>
    <t>Lavamanos de incrustar Ref San Lorenzo de corona</t>
  </si>
  <si>
    <t>Lavamanos milenium S.P. blanco</t>
  </si>
  <si>
    <t>Lavamanos pedestal porcelana</t>
  </si>
  <si>
    <t>Lavamanos sobreponer blanco marsella</t>
  </si>
  <si>
    <t>Lavamanos sobreponer mezc. línea media</t>
  </si>
  <si>
    <t>Lavaplatos  acero inoxidable 1.4 mts</t>
  </si>
  <si>
    <t>Lavaplatos  acero inoxidable doble poceta</t>
  </si>
  <si>
    <t>Lavaplatos sencilla acero inoxidable 80 x 50</t>
  </si>
  <si>
    <t>Lechada de Inyeccion Mortero 1:2 (desperdicio 5%)</t>
  </si>
  <si>
    <t>Libro etiquet .190 datos</t>
  </si>
  <si>
    <t>Lija para madera x pliego</t>
  </si>
  <si>
    <t>Limpiador 7070</t>
  </si>
  <si>
    <t>Limpiador liquido PVC 1/4 gl  o 760 gr</t>
  </si>
  <si>
    <t>Liston de piso 0.03 x 0.07</t>
  </si>
  <si>
    <t>Liston m.h pino cipres</t>
  </si>
  <si>
    <t>Liston m.h zapán 0.08 cm</t>
  </si>
  <si>
    <t>Liston ordinario 0.05 x 0.05</t>
  </si>
  <si>
    <t>Liston piso ordinario</t>
  </si>
  <si>
    <t>LLantas en desuso</t>
  </si>
  <si>
    <t>Llave individual cruceta Balta de corona</t>
  </si>
  <si>
    <t>Llave jardin liviana 1/2" cobre</t>
  </si>
  <si>
    <t>Llave lavamanos individual cromada incl manguera</t>
  </si>
  <si>
    <t>Llave manguera metal cromo 1/2"</t>
  </si>
  <si>
    <t>Locker en lamina metalica calibre 16, prof 30 cm</t>
  </si>
  <si>
    <t>Loctigas F/media 36 ml</t>
  </si>
  <si>
    <t>Lona plastica para caseton</t>
  </si>
  <si>
    <t xml:space="preserve">Losa maciza elevada en concreto de 3000 psi, e= 0.15 m.   </t>
  </si>
  <si>
    <t>Loseta prefabricada  40 x 40 x 6</t>
  </si>
  <si>
    <t>Loseta prefabricada  A-50 (40x40x6)</t>
  </si>
  <si>
    <t>Loseta prefabricada  A-60 (40x20x6)</t>
  </si>
  <si>
    <t>Loseta prepulida 0.30 m x 0.30 m</t>
  </si>
  <si>
    <t>Lubricante 500 gr</t>
  </si>
  <si>
    <t>Luminaria de 70 W, 208 V</t>
  </si>
  <si>
    <t>Macromedidor Helix E.B. Ø 8"</t>
  </si>
  <si>
    <t>Macromedidor mecanico de turbina 3"</t>
  </si>
  <si>
    <t>Macromedidor Ø=2"</t>
  </si>
  <si>
    <t>Macromedidor Ø=3"</t>
  </si>
  <si>
    <t>Macromedidor Ø=4"</t>
  </si>
  <si>
    <t>Madera de 0.03 x 0.20 x 1</t>
  </si>
  <si>
    <t>Madera de 0.04 x 0.07 x 1</t>
  </si>
  <si>
    <t>Madera de 0.04 x 0.20 x 1</t>
  </si>
  <si>
    <t>Madera de 0.05 x 0.10 x 1</t>
  </si>
  <si>
    <t>Madera de 0.06 x 0.10 x 1</t>
  </si>
  <si>
    <t>Madera de 0.10 x 0.08 x 1</t>
  </si>
  <si>
    <t>Madera de 0.10 x 0.10 x 1 Polin</t>
  </si>
  <si>
    <t>Madera de 0.10 x 0.15 x 1</t>
  </si>
  <si>
    <t>Madera de 0.10 x 0.20 x 1 Polin</t>
  </si>
  <si>
    <t>Madera de 0.12 x 0.15 x 1 Polin</t>
  </si>
  <si>
    <t>Madera de 0.20 x 0.30 x 1</t>
  </si>
  <si>
    <t>Madera flormorado pieza</t>
  </si>
  <si>
    <t>Madera o Cuarton  de 0.05 x 0.10 x 1.0</t>
  </si>
  <si>
    <t>Madera o cuarton de 0.05 x 0.12 x 1.0</t>
  </si>
  <si>
    <t>Madera tipo pardillo 0.04 x 0.08 x 3.00</t>
  </si>
  <si>
    <t>Malla baloncesto</t>
  </si>
  <si>
    <t>Malla con vena 0.60 x 2.00</t>
  </si>
  <si>
    <t>Malla de cribado en lamina PRFV de 3/4"</t>
  </si>
  <si>
    <t>Malla doble torsion 6 x 8 (C. reno)</t>
  </si>
  <si>
    <t>Malla electrosoldada Q-10 o M-567 (2.35 x 6 m)</t>
  </si>
  <si>
    <t>Malla electrosoldada Q-2 o M-084 (2.35 x 6m)</t>
  </si>
  <si>
    <t>Malla electrosoldada Q-3 o M-106 (2.35 x 6m)</t>
  </si>
  <si>
    <t>Malla electrosoldada Q-3 o M-131(2.35 x 6 m )</t>
  </si>
  <si>
    <t>Malla electrosoldada Q-4 o M-159 (2.35 x 6m)</t>
  </si>
  <si>
    <t>Malla electrosoldada Q-5 o M-188 (2.35 x 6m)</t>
  </si>
  <si>
    <t>Malla electrosoldada Q-6 o M-221 (2.35 x 6 m)</t>
  </si>
  <si>
    <t>Malla electrosoldada Q-7 o M-295 (2.35 x 6 m)</t>
  </si>
  <si>
    <t>Malla electrosoldada Q-8 o M-378 (2.35 x 6 m)</t>
  </si>
  <si>
    <t>Malla eslabonada Cal. 10 de 2"</t>
  </si>
  <si>
    <t>Malla eslabonada Cal. 10.5 de 2 1/4"</t>
  </si>
  <si>
    <t>Malla IMT 40 c/12</t>
  </si>
  <si>
    <t>Malla microfutbol</t>
  </si>
  <si>
    <t>Malla para Gavion t. torsion 2 x 1 x 1</t>
  </si>
  <si>
    <t>Malla sin vena  0.53 x 2.40</t>
  </si>
  <si>
    <t>Malla t. tor. Cal. 12 7.5 x 7.5 rec. PVC 2 x 1 x 1</t>
  </si>
  <si>
    <t>Malla trip. tor. Cal. 12 7.5 x 7.5 rec. PVC e=0.3</t>
  </si>
  <si>
    <t>Manguera de politileno 1 1/2"</t>
  </si>
  <si>
    <t>Manguera en polipropileno Ø=1"</t>
  </si>
  <si>
    <t>Manguera plástica 3/4"</t>
  </si>
  <si>
    <t>Manguera plástica conexión 1/2"</t>
  </si>
  <si>
    <t>Manhole para inspeccion Ø=24" en PRFV</t>
  </si>
  <si>
    <t>Mani forrajero</t>
  </si>
  <si>
    <t>Manija para ventana</t>
  </si>
  <si>
    <t>Manija tubo aluminio x 2 mts</t>
  </si>
  <si>
    <t>Manilla y cilindro exterior sencillo</t>
  </si>
  <si>
    <t>Manometro 0 - 80 Psi</t>
  </si>
  <si>
    <t>Manometro Ø=2" de glicerina</t>
  </si>
  <si>
    <t>Manto Antisocavacion Le=6.90 m</t>
  </si>
  <si>
    <t>Manto asfáltico 3 mm con foil de aluminio</t>
  </si>
  <si>
    <t>Manto asfáltico 3 mm transitable ref poliester</t>
  </si>
  <si>
    <t>Manto fiberglas 400 X</t>
  </si>
  <si>
    <t>Manto fiberglass 2.5 mm</t>
  </si>
  <si>
    <t>Manto fiberglass 600 XT</t>
  </si>
  <si>
    <t>Manto permanente TRM P300LW</t>
  </si>
  <si>
    <t>Maquina de Pilotaje</t>
  </si>
  <si>
    <t>Maquina de Pulir</t>
  </si>
  <si>
    <t>Marco para caja de inspección 1.125x1.125 m en ángulo y platina de 2 1/2"*3/16"</t>
  </si>
  <si>
    <t>Marco para tapa de camara de inspeccion 0.69 x 0.82</t>
  </si>
  <si>
    <t>Marco puerta en lamina cold rolled cal. 18, de 0.80 x 2.10. Suministro e instal.</t>
  </si>
  <si>
    <t>Marco tapa en ángulo cámara CS-274</t>
  </si>
  <si>
    <t>Marco tapa en ángulo cámara CS-275</t>
  </si>
  <si>
    <t>Marmolina 20 kg</t>
  </si>
  <si>
    <t>Masilla para juntas de gyplac dry wall X 5 GAL</t>
  </si>
  <si>
    <t>Matapalo h=0.50 m</t>
  </si>
  <si>
    <t>Material de préstamo (Conglomerado)</t>
  </si>
  <si>
    <t>Material de prestamo (tierra-arena-arcilla-limo)</t>
  </si>
  <si>
    <t>Material triturado T. max. 3" - 4"</t>
  </si>
  <si>
    <t>Mecha de seguridad</t>
  </si>
  <si>
    <t>Meck peroxido Ex1</t>
  </si>
  <si>
    <t>Media caña chingale lisa</t>
  </si>
  <si>
    <t>Medidor de  gas 2.5</t>
  </si>
  <si>
    <t>Medidor de agua volumetrico Ø 1"</t>
  </si>
  <si>
    <t>Medidor de agua volumetrico Ø 1/2"</t>
  </si>
  <si>
    <t>Membrana Arquitectonica. Inc estructura</t>
  </si>
  <si>
    <t>Merulex IFA Transparente (20 kg)</t>
  </si>
  <si>
    <t>Merulex IFS Transparente (inmunizante madera)</t>
  </si>
  <si>
    <t>Metaldeck 2" cal 22 x m</t>
  </si>
  <si>
    <t>Mezcla asfaltica MDC-1</t>
  </si>
  <si>
    <t>Mezcla asfaltica MDC-2</t>
  </si>
  <si>
    <t>Mezclador lavap 8" cuello oscilante llaves cromo</t>
  </si>
  <si>
    <t>Mezcladora de 9 ft</t>
  </si>
  <si>
    <t>Micromedidor de agua 1/2"</t>
  </si>
  <si>
    <t>Micropavimentadora  sobre Camion S-M210</t>
  </si>
  <si>
    <t>Mineral rojo</t>
  </si>
  <si>
    <t>Mini-cargador Bobcat</t>
  </si>
  <si>
    <t>Modulo de sedimentacion acelerada tipo Tas H=1.05</t>
  </si>
  <si>
    <t>Modulo de venta en Acero inoxidable</t>
  </si>
  <si>
    <t>Molde para soldadura</t>
  </si>
  <si>
    <t>Moriche h= 2.00 m</t>
  </si>
  <si>
    <t>Mortero  1:2 (desperdicio 5%)</t>
  </si>
  <si>
    <t>Mortero  1:3 (desperdicio 5%)</t>
  </si>
  <si>
    <t>Mortero  1:4 (desperdicio 5%)</t>
  </si>
  <si>
    <t>Mortero  1:5  (desperdicio 5 %)</t>
  </si>
  <si>
    <t>Mortero Impermeabilizado 1:2 (desperdicio 5%)</t>
  </si>
  <si>
    <t>Mortero Impermeabilizado 1:3 (desperdicio 5%)</t>
  </si>
  <si>
    <t>Mortero Impermeabilizado 1:4 (desperdicio 5%)</t>
  </si>
  <si>
    <t>Mortero Impermeabilizado 1:5 (desperdicio 5%)</t>
  </si>
  <si>
    <t>Motobomba 3/4 HP 2 x 1 1/2"</t>
  </si>
  <si>
    <t>Motobomba a gasolina  3.5 H.P. Ø=1 1/4" x 1"</t>
  </si>
  <si>
    <t>Motobomba autocebante 2.2 H.P. 4 T. Ø=1 1/2"</t>
  </si>
  <si>
    <t>Motobomba de 3"</t>
  </si>
  <si>
    <t>Motobomba de 4" o 6"</t>
  </si>
  <si>
    <t>Motoniveladora</t>
  </si>
  <si>
    <t>Motosierra</t>
  </si>
  <si>
    <t>Motosoldador Diesel</t>
  </si>
  <si>
    <t>Mueble en madera lavamanos 60x50x80</t>
  </si>
  <si>
    <t>Muro en ladrillo prensado macizo 0.12 m fachada</t>
  </si>
  <si>
    <t>Muro en ladrillo tolete comun 0.12 m (12 x 24.5 x 6)</t>
  </si>
  <si>
    <t>Nebulizador con valvula antigoteo</t>
  </si>
  <si>
    <t>Neopreno (0.25 x 0.15) m D=60 E=1/2"</t>
  </si>
  <si>
    <t>Neopreno (0.30 x 0.20) m D=60 E= 4 3/4"</t>
  </si>
  <si>
    <t>Neopreno (0.34 x 0.25) m D=60 E=4.23 cm</t>
  </si>
  <si>
    <t>Neopreno (0.35 x 0.35) m D=60 E=1.75"</t>
  </si>
  <si>
    <t>Neopreno (0.38 x 0.25) m D=60 E=3/8"</t>
  </si>
  <si>
    <t>Neopreno (0.40 x 0.35) m D=60 E=1/2"</t>
  </si>
  <si>
    <t>Neopreno (0.50 x 0.31) m D=60 E=1"</t>
  </si>
  <si>
    <t>Neopreno (0.50 x 0.56) m D=60  E=1 1/2"</t>
  </si>
  <si>
    <t>Neopreno (0.60 x 0.15) m D=60 E=1/2"</t>
  </si>
  <si>
    <t>Neopreno (1.80 x 0.30) m D=60 E= 4 3/4"</t>
  </si>
  <si>
    <t>Neopreno WD 1625 (40 mm x 1") D=70</t>
  </si>
  <si>
    <t>Niple espec. Ø= 3" en A.C. con E.L x E.B. L=0.38 m</t>
  </si>
  <si>
    <t>Niple espec. Ø= 4" en A.C. con E.L x E.B. L=0.51 m</t>
  </si>
  <si>
    <t>Niple espec. Ø= 6" en A.C. con E.L x E.B. L=0.76 m</t>
  </si>
  <si>
    <t>Niple espec. Ø= 8" en A.C. con E.L x E.B. L=1.00 m</t>
  </si>
  <si>
    <t>Niple Ø 1/2" en H.G. L=0.05 m</t>
  </si>
  <si>
    <t>Niple Ø 2" en H.G. L=0.35 m</t>
  </si>
  <si>
    <t>Niple Ø= 10" en A.C. con E.B x E.B. L=0.50 m</t>
  </si>
  <si>
    <t>Niple Ø= 12" en A.C. con E.B x E.B. L=0.80 m</t>
  </si>
  <si>
    <t>Niple Ø= 16" en H.D. con E.B x E.B. L=0.80 m</t>
  </si>
  <si>
    <t>Niple Ø= 2" en A.C. con E.B x E.B. L=1.10 m.</t>
  </si>
  <si>
    <t>Niple Ø= 2" en A.C. con E.L x E.B. L=0.18 m</t>
  </si>
  <si>
    <t>Niple Ø= 2" en A.C. con E.L x E.B. L=0.18 m. Suministro e Instal.</t>
  </si>
  <si>
    <t>Niple Ø= 2" en A.C. con E.L x E.B. L=0.40 m</t>
  </si>
  <si>
    <t>Niple Ø= 2" en A.C. con E.L x E.B. L=0.60 m</t>
  </si>
  <si>
    <t>Niple Ø= 2" en A.C. con E.L x E.B. L=3.20 m</t>
  </si>
  <si>
    <t>Niple Ø= 3" en A.C. con E.B x E.B. L=1.00 m.</t>
  </si>
  <si>
    <t>Niple Ø= 3" en A.C. con E.L x E.B. L=0.23 m</t>
  </si>
  <si>
    <t>Niple Ø= 3" en A.C. con E.L x E.B. L=0.30 m</t>
  </si>
  <si>
    <t>Niple Ø= 4" en H.D. con E.B x E.B. L=0.50 m</t>
  </si>
  <si>
    <t>Niple Ø= 4" en H.D. con E.L x E.B. L=1.50 m.</t>
  </si>
  <si>
    <t>Niple Ø= 4" en H.D. con E.L x E.B. L=2.20 m</t>
  </si>
  <si>
    <t>Niple Ø= 4" en H.D. con E.L x E.B. L=3.20 m.</t>
  </si>
  <si>
    <t>Niple Ø= 6" en A.C. con E.B x E.B. L=0.50 m</t>
  </si>
  <si>
    <t>Niple pasamuro 2" L=0.25 m rosca 1 extremo</t>
  </si>
  <si>
    <t>Nylon Calibre 9 o 9 mm</t>
  </si>
  <si>
    <t>Octoato de Cobalto 709</t>
  </si>
  <si>
    <t>btl</t>
  </si>
  <si>
    <t>Oficial de Construccion</t>
  </si>
  <si>
    <t>Oity 1.50 m</t>
  </si>
  <si>
    <t>Oity 1.70 m</t>
  </si>
  <si>
    <t>Oity 2.0 m</t>
  </si>
  <si>
    <t>Operador de maquinaria</t>
  </si>
  <si>
    <t>Orinal infantil</t>
  </si>
  <si>
    <t>Orinal institucional fluxómetro grif Quik</t>
  </si>
  <si>
    <t>Orinal mediano con grif. Tradicional</t>
  </si>
  <si>
    <t>Orinal mediano fluxómetro</t>
  </si>
  <si>
    <t>Orinal mediano santafé de corona</t>
  </si>
  <si>
    <t>Oxigeno Industrial</t>
  </si>
  <si>
    <t>Pabmeril  Pliego  9" x 11" No 100</t>
  </si>
  <si>
    <t>Pala Principal para excavaciones</t>
  </si>
  <si>
    <t>Paleta PARE y SIGA 30 x 30</t>
  </si>
  <si>
    <t>Paleteros (2)</t>
  </si>
  <si>
    <t>Palma botella h = 1.00 m</t>
  </si>
  <si>
    <t xml:space="preserve">Pabmeril  Pliego  9" x 11" No 100 </t>
  </si>
  <si>
    <t>Palma Fenix h=2.50 m</t>
  </si>
  <si>
    <t>Panel prefabricado hexagonal en concreto 4000 Psi para muros de acompañamiento.</t>
  </si>
  <si>
    <t>Pañete impermeabilizado muros 1:3 espesor de 2 cm</t>
  </si>
  <si>
    <t>Pañete interior allanado 1:4 espesor 1.5 cm</t>
  </si>
  <si>
    <t>Pañete interior allanado 1:4 espesor 2 cm</t>
  </si>
  <si>
    <t>Pañete liso (allanado) muros 1:4, incluye filos y dilataciones</t>
  </si>
  <si>
    <t>Paño escorial</t>
  </si>
  <si>
    <t>Papel para polarizar</t>
  </si>
  <si>
    <t>Papelera  blanca</t>
  </si>
  <si>
    <t>Paral  telescopico a 3.70 m</t>
  </si>
  <si>
    <t>Paral telescopico 2 a 4 ml</t>
  </si>
  <si>
    <t>Pararrayos de ZnO, 12 KV, 10 KA, tipo línea</t>
  </si>
  <si>
    <t>Pared valencia/stone/alejandria 20.5*30.5</t>
  </si>
  <si>
    <t>Parlante portero eléctrico 1 pulso</t>
  </si>
  <si>
    <t>Parque infantil metálico capacidad 20 Niños</t>
  </si>
  <si>
    <t>Pasacalle en tela 6.0 x 0.75 m</t>
  </si>
  <si>
    <t>Pasador con pin Ø= 1 1/2"  SAE 1045 de 75 mm</t>
  </si>
  <si>
    <t>Pasador con pin Ø= 76 mm SAE 1045 L=110mm</t>
  </si>
  <si>
    <t>Pasador con pin Ø=2"  SAE 1045 de 100 mm</t>
  </si>
  <si>
    <t>Pasador Ø= 3 1/2"  SAE 1045 de 200 mm</t>
  </si>
  <si>
    <t>Pasamanos en acero inoxidable cal 18 2" con soportes  instalada</t>
  </si>
  <si>
    <t>Pasamuro AC 1/4" ELxER L:0.50 M</t>
  </si>
  <si>
    <t>Pasamuro AC 2 1/2" ELxER L:0.50M</t>
  </si>
  <si>
    <t>Pasamuro ac 2 pulg  l:0.60 m</t>
  </si>
  <si>
    <t>Pasamuro en A.C. Ø=10" L=0.45 m E.B x E.B</t>
  </si>
  <si>
    <t>Pasamuro en A.C. Ø=10" L=0.50 m E.B.</t>
  </si>
  <si>
    <t>Pasamuro en A.C. Ø=10" L=2.6 m E.L x E.L</t>
  </si>
  <si>
    <t>Pasamuro en A.C. Ø=16" L=0.70 m E.B x E.B</t>
  </si>
  <si>
    <t>Pasamuro en A.C. Ø=2" L=0.35 m E.R x E.R.</t>
  </si>
  <si>
    <t>Pasamuro en A.C. Ø=3" L=0.50 m E.B.</t>
  </si>
  <si>
    <t>Pasamuro en A.C. Ø=3" L=0.90 m E.L x E.B</t>
  </si>
  <si>
    <t>Pasamuro en A.C. Ø=4" L=0.50 m E.B.</t>
  </si>
  <si>
    <t>Pasamuro en A.C. Ø=4" L=0.55 m E.R x E.R</t>
  </si>
  <si>
    <t>Pasamuro en A.C. Ø=4" L=0.70 m E.B x E.B</t>
  </si>
  <si>
    <t>Pasamuro en A.C. Ø=4" L=0.70 m E.L x E.B</t>
  </si>
  <si>
    <t>Pasamuro en A.C. Ø=4" L=0.90 m E.L x E.B</t>
  </si>
  <si>
    <t>Pasamuro en A.C. Ø=6" L=0.50 m E.B.</t>
  </si>
  <si>
    <t>Pasamuro en A.C. Ø=6" L=0.75 m E.B x E.B</t>
  </si>
  <si>
    <t>Pasamuro en A.C. Ø=6" L=1.00 m E.L x E.B</t>
  </si>
  <si>
    <t>Pasamuro en A.C. Ø=8" L=0.50 m E.B.</t>
  </si>
  <si>
    <t>Pasamuro en A.C. Ø=8" L=0.95 m E.B.</t>
  </si>
  <si>
    <t>Pasamuro en A.C. Ø=8" L=1.00 m E.L x E.B</t>
  </si>
  <si>
    <t>Pasamuro en H.D. Ø=2" L=0.50 m E.L x E.L.</t>
  </si>
  <si>
    <t>Pasamuro en H.D. Ø=24" L=1.2 m E.L x E.B</t>
  </si>
  <si>
    <t>Pasamuro en H.D. Ø=3" L=0.60 m E.L x E.B</t>
  </si>
  <si>
    <t>Pasamuro en H.D. Ø=4" L=0.25 m E.R x E.R</t>
  </si>
  <si>
    <t>Pasamuro en H.D. Ø=4" L=0.50 m E.L x E.B</t>
  </si>
  <si>
    <t>Pasamuro en H.F. 1 1/2`` L= 1m</t>
  </si>
  <si>
    <t>Pasamuro en H.F. de 2" extremo Campana</t>
  </si>
  <si>
    <t>Pasamuro en H.F. de 4" extremo Campana</t>
  </si>
  <si>
    <t>Pasamuro en H.F. Ø=4" L=0.50 m E.L x E.L.</t>
  </si>
  <si>
    <t>Pasamuro en PRFV  Ø= 6"  E.B. x E.B. con Codo 90°</t>
  </si>
  <si>
    <t>Pasamuro Ø=10" E.B. x E.B. L=0.8 m en PRFV</t>
  </si>
  <si>
    <t>Pasamuro Ø=3" E.L. x E.B. L=0.6 m en PRFV</t>
  </si>
  <si>
    <t>Pasamuro Ø=3" E.L. x E.B. L=1.0 m en PRFV</t>
  </si>
  <si>
    <t>Pasamuro Ø=6" E.L. x E.B. L=1.0 m en PRFV</t>
  </si>
  <si>
    <t>Pasamuro Ø=6" E.L. x E.B. L=1.2 m en PRFV</t>
  </si>
  <si>
    <t>Pasamuro Ø=8" E.L. x E.B. L=0.8 m en PRFV</t>
  </si>
  <si>
    <t>Pasamuros en baja tensión</t>
  </si>
  <si>
    <t>jg</t>
  </si>
  <si>
    <t>Pasamuros en media tensión</t>
  </si>
  <si>
    <t>Paso escalera granito</t>
  </si>
  <si>
    <t>Pasta acrílica</t>
  </si>
  <si>
    <t>Pasto de corte tipo Vetiver (3 matines)</t>
  </si>
  <si>
    <t>Pasto trencilla o grama</t>
  </si>
  <si>
    <t>Patch panel 24 puertos CAT 5E AMP</t>
  </si>
  <si>
    <t>Pedestal milenium blanco</t>
  </si>
  <si>
    <t>Pegacor blanco adhesivo cerámico</t>
  </si>
  <si>
    <t>Pegante colbón</t>
  </si>
  <si>
    <t>Pegante Epoxico 2 Componentes</t>
  </si>
  <si>
    <t>Perfil aluminio  1/2 x 1/2`` (Win)</t>
  </si>
  <si>
    <t>Perfil canal calibre 26 (90 mm) 2.44 m</t>
  </si>
  <si>
    <t>Perfil en AL. 3" x 1 1/2" Tipo boquillera</t>
  </si>
  <si>
    <t>Perfil en aluminio 10 x 20</t>
  </si>
  <si>
    <t>Perfil estructural PHR en C 120 x 60 x 1.5 mm</t>
  </si>
  <si>
    <t>Perfil estructural PHR en C 120 x 60 x 2.0 mm</t>
  </si>
  <si>
    <t>Perfil estructural PHR en C 120 x 60 x 2.5 mm</t>
  </si>
  <si>
    <t>Perfil estructural PHR en C 150 x 50 x 2 mm</t>
  </si>
  <si>
    <t>Perfil estructural PHR en C 160 x 60 x 2.0 mm</t>
  </si>
  <si>
    <t>Perfil estructural PHR en C 160 x 60 x 2.5 mm</t>
  </si>
  <si>
    <t>perfil estructural PHR Cajon 203x67x19-2.0mm</t>
  </si>
  <si>
    <t>Perfil estructural PHR en C 254 x 64 x 2.0 mm</t>
  </si>
  <si>
    <t>Perfil estructural PHR en C 305 x 80 x 2.5 mm</t>
  </si>
  <si>
    <t>Perfil omega Cal 26 2.44</t>
  </si>
  <si>
    <t xml:space="preserve">Perfil metalico 2P-8 -16 </t>
  </si>
  <si>
    <t>Perfil placafacil negro h=90 mm b=130 mm</t>
  </si>
  <si>
    <t>Perfil estructural PHR en C pintado</t>
  </si>
  <si>
    <t>Perfil estructural 150*150*6 mm ASTM A500 pintado</t>
  </si>
  <si>
    <t>Perfil WF 8" x 15" = viga IPN 200</t>
  </si>
  <si>
    <t>Perfil WF 8" x 18"</t>
  </si>
  <si>
    <t>Perforación de 1/2" en lámina HR 1/4"</t>
  </si>
  <si>
    <t>Perforación de 3/4" en lámina HR 1/2"</t>
  </si>
  <si>
    <t>Perforación de 3/4" en lámina HR 1/4"</t>
  </si>
  <si>
    <t>Perforación de 5/8" en lámina HR 1/4"</t>
  </si>
  <si>
    <t>Perlin tipo cajón 203.2*63.5*3mm (2P 8-11 acesco)</t>
  </si>
  <si>
    <t>Perno 1/2" alt.vel. 1 3/4"</t>
  </si>
  <si>
    <t>Perno alt.vel.  1/4" x 2</t>
  </si>
  <si>
    <t xml:space="preserve">Perno anclaje 3/4" tuerca, contratuerca L=10 cm </t>
  </si>
  <si>
    <t xml:space="preserve">Perno anclaje 3/4" tuerca, contratuerca L=80 cm </t>
  </si>
  <si>
    <t>Perno anclaje 3/4" tuerca, contratuerca L=500 mm</t>
  </si>
  <si>
    <t>Perno bastón roscado de 5/8" con tuerca L=0.52 m</t>
  </si>
  <si>
    <t>Perno de 1" * 15"  G8</t>
  </si>
  <si>
    <t>Perno de anclaje  10" x 1/2"  grado 8</t>
  </si>
  <si>
    <t>Perno de anclaje  5/8" x 2"  grado 8</t>
  </si>
  <si>
    <t>Perno de maquina de 1/2" x 2"</t>
  </si>
  <si>
    <t>Perno de maquina de 5/8" x 8"</t>
  </si>
  <si>
    <t>Perno de ojo de 5/8`` x 4``</t>
  </si>
  <si>
    <t>Perno en C de 1/2" a=56 cm</t>
  </si>
  <si>
    <t>Perro  de 1 1/4" Tipo Pesado</t>
  </si>
  <si>
    <t>Perro crosby Ø= 1/2"  en HF</t>
  </si>
  <si>
    <t>Perro de 1 1/2 " Tipo pesado.</t>
  </si>
  <si>
    <t>Perro de 1 5/8 " Tipo pesado.</t>
  </si>
  <si>
    <t>Perro de 1" Tipo pesado</t>
  </si>
  <si>
    <t>Perro de 1/2 " Tipo pesado.</t>
  </si>
  <si>
    <t>Perro de 1/4 " Tipo pesado.</t>
  </si>
  <si>
    <t>Perro de 3/4" Tipo pesado</t>
  </si>
  <si>
    <t>Perro de 3/8" Tipo pesado.</t>
  </si>
  <si>
    <t>Perro de 5/16" Tipo liviano</t>
  </si>
  <si>
    <t>Perro de 5/8 " Tipo pesado.</t>
  </si>
  <si>
    <t>Perro de 7/8" Tipo pesado</t>
  </si>
  <si>
    <t>Persiana fija en lámina cold rolled cal. 18</t>
  </si>
  <si>
    <t>Piedra comun</t>
  </si>
  <si>
    <t>Piedra comun o bolo</t>
  </si>
  <si>
    <t>Piedra laja e=0.06-0.08 m tráfico peatonal</t>
  </si>
  <si>
    <t>Piedra laja gruesa e=12-14 cm tráfico vehicular</t>
  </si>
  <si>
    <t>Piedra muñeca e= 0.02 m</t>
  </si>
  <si>
    <t>Piedra rajon o media zonga</t>
  </si>
  <si>
    <t>Piedras para pulir, brillar, destroncar (granito)</t>
  </si>
  <si>
    <t>Pieza de pino inmunizado cepillado 30x3x3 cm</t>
  </si>
  <si>
    <t>Pieza flormorado inmuniada 0.75*0.20*0.05 m</t>
  </si>
  <si>
    <t>Pieza remate  A-105 para rampa  0.8 x 0.4 x 0.275</t>
  </si>
  <si>
    <t>Pintura a base de caucho clorado</t>
  </si>
  <si>
    <t>Pintura aluminio antirreflectiva</t>
  </si>
  <si>
    <t>Pintura epóxica de dos componentes</t>
  </si>
  <si>
    <t>Pintura epoxi-poliamida gl con catalizador 1/4gl</t>
  </si>
  <si>
    <t>Pintura esmalte Epóxico</t>
  </si>
  <si>
    <t>Pintura gris basalto</t>
  </si>
  <si>
    <t>Pintura trafico acrílica de demarcación</t>
  </si>
  <si>
    <t>Piola</t>
  </si>
  <si>
    <t>Pirlan aluminio dorado</t>
  </si>
  <si>
    <t>Pirlan antideslizante</t>
  </si>
  <si>
    <t>Pisa vidrio</t>
  </si>
  <si>
    <t>Piso caucho troquelado armable intemperie 30*30*1.4 cms</t>
  </si>
  <si>
    <t>Piso en piedra muñeca e. prom 2 cm pegada con mortero 1:4 con retape y capa protectora final</t>
  </si>
  <si>
    <t>Piso pizarra natural gris 40x40 cm</t>
  </si>
  <si>
    <t>Piso porcelanatto sellado rectif 60x60 ultra blanc</t>
  </si>
  <si>
    <t>Piso Terrazo 41.6*41.6 cm</t>
  </si>
  <si>
    <t>Pisopak residencial  1.6 mm</t>
  </si>
  <si>
    <t>Pisopak tráfico pesado   3 mm</t>
  </si>
  <si>
    <t>Piso-pared egeo blanco 25*35 cm</t>
  </si>
  <si>
    <t>Pivote para puerta de vidrio y aluminio</t>
  </si>
  <si>
    <t>Placa base en concreto 2500 psi e=0.07 m</t>
  </si>
  <si>
    <t>Placa base en concreto 3000 psi e=0.10 m reforzada con malla Q-5 de 6mm</t>
  </si>
  <si>
    <t>Placa de identificación 3 x 5 CM</t>
  </si>
  <si>
    <t>Placa de identificación 8 x 5 CM</t>
  </si>
  <si>
    <t>Placa de identificación circuito</t>
  </si>
  <si>
    <t>Placa de soporte en PRFV Ø=4.1 m, e=0.015 m</t>
  </si>
  <si>
    <t>Placa de yeso gyplac e=1/2" (1.22 x 2.44 m)</t>
  </si>
  <si>
    <t>Placa eternit media 122 x 61x 4mm</t>
  </si>
  <si>
    <t>Placa identificación  2 x 1 cm</t>
  </si>
  <si>
    <t>Placa identificadora</t>
  </si>
  <si>
    <t>Placa superboard  1.20 x 2.44   10 mm</t>
  </si>
  <si>
    <t>Plafon o Roseta en PVC</t>
  </si>
  <si>
    <t>Planta electrica 5 a 10 Kw</t>
  </si>
  <si>
    <t>Planta movil volumetrica de concreto 25 m³/h</t>
  </si>
  <si>
    <t>Plantas ornamentales</t>
  </si>
  <si>
    <t>Plantula (tipo nativo, nauno, acacio  &lt; 40 cm)</t>
  </si>
  <si>
    <t>Plantula limon swinglia 0.4 - 0.50</t>
  </si>
  <si>
    <t>Plaqueta PL4 (100)</t>
  </si>
  <si>
    <t>Plastico en Polietileno negro Cal. 8</t>
  </si>
  <si>
    <t>Plastocrete 169 HE (Acelerante)</t>
  </si>
  <si>
    <t>Plastocrete DM</t>
  </si>
  <si>
    <t>Platina  1" x 100 mm x 200 mm</t>
  </si>
  <si>
    <t>Platina  1" x 300 mm x 300 mm</t>
  </si>
  <si>
    <t>Platina  3/8" x 110 mm x 95 mm</t>
  </si>
  <si>
    <t>Platina 0.25*0.25*3/8" con 6 perf. 5/8"</t>
  </si>
  <si>
    <t>Platina 1 1/4" x 3 /16"</t>
  </si>
  <si>
    <t>Platina 1/4" x 1 1/2"</t>
  </si>
  <si>
    <t>Platina 1/4" x 1 1/4"</t>
  </si>
  <si>
    <t>Platina 1/4" x 1"</t>
  </si>
  <si>
    <t>Platina 1/4" x 1/2"</t>
  </si>
  <si>
    <t>Platina 1/4" x 2 1/2"</t>
  </si>
  <si>
    <t>Platina 1/4" x 2"</t>
  </si>
  <si>
    <t>Platina 1/4" x 3"</t>
  </si>
  <si>
    <t>Platina 1/8" x 1"</t>
  </si>
  <si>
    <t>Platina 1/8" x 1/2"</t>
  </si>
  <si>
    <t>Platina 1/8" x 5/8"</t>
  </si>
  <si>
    <t>Platina 3/16" x 1"</t>
  </si>
  <si>
    <t>Platina 3/16" x 1/2"</t>
  </si>
  <si>
    <t>Platina 3/16" x 2 1/2"</t>
  </si>
  <si>
    <t>Platina 3/16" x 2"</t>
  </si>
  <si>
    <t>Platina 3/16" x 3"</t>
  </si>
  <si>
    <t>Platina 3/16" x 3/4"</t>
  </si>
  <si>
    <t>Platina 3/16" x 4"</t>
  </si>
  <si>
    <t>Platina cobre 1 1/2 x 1/8</t>
  </si>
  <si>
    <t>Platina cobre 5/8 x 1/8</t>
  </si>
  <si>
    <t>Platina de conexiión 1/2" x 80 mm x 80 mm</t>
  </si>
  <si>
    <t>Platina de conexión 1" x 216 mm x 218 mm</t>
  </si>
  <si>
    <t>Platina de conexión 1/2" x 125 mm x 100 mm</t>
  </si>
  <si>
    <t>Platina de conexión 1/2" x 150 mm x 100 mm</t>
  </si>
  <si>
    <t>Platina de conexión 1/2" x 200 mm x 225 mm</t>
  </si>
  <si>
    <t>Platina de conexión 1/2" x 216 mm x 216 mm</t>
  </si>
  <si>
    <t>Platina de conexión 2" x 210 mm x 256 mm</t>
  </si>
  <si>
    <t>Platina de conexión 2" x 210 mm x 563 mm Pos 1</t>
  </si>
  <si>
    <t>Platina de conexión 3/4" x 125 mm x 80 mm</t>
  </si>
  <si>
    <t>Platina de conexión 3/4" x 200 mm x 225 mm</t>
  </si>
  <si>
    <t>Platina de conexión 3/4" x 216 mm x 216 mm</t>
  </si>
  <si>
    <t>Platina de conexión 3/4" x 232 mm x 205 mm</t>
  </si>
  <si>
    <t>Platina de conexión 3/4" x 248 mm x 205 mm</t>
  </si>
  <si>
    <t>Platina de conexión 5/16" x 40 mm x 35 mm</t>
  </si>
  <si>
    <t>Platina de conexión 5/16" x 40 mm x 60mm</t>
  </si>
  <si>
    <t>Platina de conexión 5/16" x 75 mm x 75 mm</t>
  </si>
  <si>
    <t>Plomo</t>
  </si>
  <si>
    <t>Pluma grua o Malacate</t>
  </si>
  <si>
    <t>Polisombra</t>
  </si>
  <si>
    <t>Polvo mineral negro</t>
  </si>
  <si>
    <t>Pomarroso  0.60 m</t>
  </si>
  <si>
    <t>Pomarroso  1.0 m</t>
  </si>
  <si>
    <t>Pomarroso  1.60 m</t>
  </si>
  <si>
    <t>Pomarroso  2.0 m</t>
  </si>
  <si>
    <t>Pomo grifería lavamanos ref prysma cristal</t>
  </si>
  <si>
    <t>Porcelana esfumado - base</t>
  </si>
  <si>
    <t>Porcelanatto 60*60 brillante</t>
  </si>
  <si>
    <t>Portaflanche PE 100 - RDE 11 PN 16  110 mm Ø=4"</t>
  </si>
  <si>
    <t>Portaflanche PE 100 - RDE 11 PN 16  315 mm Ø=12"</t>
  </si>
  <si>
    <t>Portaflanche PE 100 - RDE 11 PN 16  90 mm Ø=3"</t>
  </si>
  <si>
    <t>Portaflanche PE 100 - RDE 17 PN 10  110 mm Ø=4"</t>
  </si>
  <si>
    <t>Portaflanche PE 100 - RDE 17 PN 10  160 mm Ø=6"</t>
  </si>
  <si>
    <t>Portaflanche PE 100 - RDE 17 PN 10  200 mm Ø=8"</t>
  </si>
  <si>
    <t>Portaflanche PE 100 - RDE 17 PN 10  250 mm Ø=10"</t>
  </si>
  <si>
    <t>Portaflanche PE 100 - RDE 17 PN 10  450 mm Ø=18"</t>
  </si>
  <si>
    <t>Poste cerca  10 x 10 cm 210 kg/cm2</t>
  </si>
  <si>
    <t>Poste concreto tipo baston, H= 2.50 m, baston 0.50</t>
  </si>
  <si>
    <t>Poste metalico de 1.80 m (0.06 x 0.13)</t>
  </si>
  <si>
    <t>Poyo para ducha, en tolete común y enchapado</t>
  </si>
  <si>
    <t>Profesional 1</t>
  </si>
  <si>
    <t>Protector de árbol doble arco tubo galva 2"</t>
  </si>
  <si>
    <t>Protector piedras naturales y mármol</t>
  </si>
  <si>
    <t>Puerta Aluminio con vidrio templado de 6 mm</t>
  </si>
  <si>
    <t>Puerta aluminio llena, bisagras, marco, chapa Instal.</t>
  </si>
  <si>
    <t>Puerta aluminio sistema proyectante con vidrio 6 mm con chapa</t>
  </si>
  <si>
    <t>Puerta de paso entamborada triplex pizano 0.60 m</t>
  </si>
  <si>
    <t>Puerta en aluminio y acrílico</t>
  </si>
  <si>
    <t>Puerta en aluminio y vidrio de 5mm</t>
  </si>
  <si>
    <t>Puerta en lamina cold rolled calibre 18 pintada. Suministro e Instal.</t>
  </si>
  <si>
    <t>Puerta metal. c.r. cal.16 doble lamina, rellena</t>
  </si>
  <si>
    <t>Puerta vidrio temp 8mm sandbla marco alum manija</t>
  </si>
  <si>
    <t>Puerta Vidrio Templado 10 mm  2,10 x 2,0</t>
  </si>
  <si>
    <t>Puerta vidrio templado 10 mm herrajes+bisagra+inst</t>
  </si>
  <si>
    <t>Pulida piso granito</t>
  </si>
  <si>
    <t>Pulidora electrica manual</t>
  </si>
  <si>
    <t>Pulsado sencillo para timbre</t>
  </si>
  <si>
    <t>Puntera Hembra PVC RDE 21 Ø 4" de 2 o 4 TPI</t>
  </si>
  <si>
    <t>Puntilla acerada con cabeza 2 1/2"</t>
  </si>
  <si>
    <t>Puntilla con cabeza  1"</t>
  </si>
  <si>
    <t>Puntilla con cabeza 2 1/2"</t>
  </si>
  <si>
    <t>Puntilla con cabeza 2"</t>
  </si>
  <si>
    <t>Puntilla con cabeza 3"</t>
  </si>
  <si>
    <t>Puntilla sin cabeza  1"</t>
  </si>
  <si>
    <t>Rack 19" XH 1.10 aluminio</t>
  </si>
  <si>
    <t>Racor macho mecanico 110 mm x 4" para Tuberia PE</t>
  </si>
  <si>
    <t>Racor macho mecanico 63 mm x 2" para Tuberia de PE</t>
  </si>
  <si>
    <t>Recargo por curvado teja sin traslapo Hunter Douglass 10%</t>
  </si>
  <si>
    <t>Recebo arrecife Orocué</t>
  </si>
  <si>
    <t>Recubrimiento multitruflex T-MT</t>
  </si>
  <si>
    <t>Recubrimiento sintetico Plexiflor</t>
  </si>
  <si>
    <t>Reduccion 110 x 90 mm PE 100 PN 10</t>
  </si>
  <si>
    <t>Reduccion 160 x 90 mm PE 100 PN 10</t>
  </si>
  <si>
    <t>Reduccion 32 x 25 mm PE 100 PN 10</t>
  </si>
  <si>
    <t>Reduccion 48" x 40" campana - espigo en PEAD</t>
  </si>
  <si>
    <t>Reduccion 63 x 32 mm PE 100 PN 10</t>
  </si>
  <si>
    <t>Reduccion 90 x 63 mm PE 100 PN 10</t>
  </si>
  <si>
    <t>Reduccion concentrica en HD 16" x  6" E.L</t>
  </si>
  <si>
    <t>Reduccion de 2 1/2 x 2  u.m RDE 21 PVC</t>
  </si>
  <si>
    <t>Reduccion de 3 x 2  (ens.) u.m RDE 21</t>
  </si>
  <si>
    <t>Reduccion de 3 x 2 1/2 (ens.) u.m RDE 21</t>
  </si>
  <si>
    <t>Reduccion de 4 x 2 (ens.) u.m RDE 21</t>
  </si>
  <si>
    <t>Reduccion de 4 x 2 1/2 (ens.) u.m RDE 21</t>
  </si>
  <si>
    <t>Reduccion de 4 x 3 (ens.) u.m RDE 21</t>
  </si>
  <si>
    <t>Reduccion de 6 x 4 (ens.) u.m RDE 21</t>
  </si>
  <si>
    <t>Reduccion de Pozo PVC RDE 21 Ø 6" x 4"</t>
  </si>
  <si>
    <t>Reduccion en HF 12" x  8" J.H.</t>
  </si>
  <si>
    <t>Reduccion en HF 3" x  2" J.H.</t>
  </si>
  <si>
    <t>Reduccion en HF 4" x  3" J.H.</t>
  </si>
  <si>
    <t>Reduccion en HF 6" x  3" E.L.</t>
  </si>
  <si>
    <t>Reduccion en HF 6" x  3" J.H.</t>
  </si>
  <si>
    <t>Reduccion en HF 6" x  4" E.L.</t>
  </si>
  <si>
    <t>Reduccion en HF 8" x  6" E.L.</t>
  </si>
  <si>
    <t>Reduccion en HF 8" x  6" J.H.</t>
  </si>
  <si>
    <t>Registro de bola Ø= 1/2"</t>
  </si>
  <si>
    <t>Registro de bola Ø= 2"</t>
  </si>
  <si>
    <t>Registro de corte Ø 1/2" en Cu. con acople</t>
  </si>
  <si>
    <t>Registro de corte Ø= 1 1/2" Tipo globo en bronce</t>
  </si>
  <si>
    <t>Registro de corte Ø= 1 1/4"</t>
  </si>
  <si>
    <t>Registro de corte Ø= 3" Tipo liviano</t>
  </si>
  <si>
    <t>Registro de corte Ø= 3/4"</t>
  </si>
  <si>
    <t>Registro de corte Ø= 4"</t>
  </si>
  <si>
    <t>Registro de corte Ø= 4" Tipo liviano</t>
  </si>
  <si>
    <t>Registro de corte Ø=1" Tipo globo en bronce</t>
  </si>
  <si>
    <t>Registro de incorporacion Ø 1/2" en Cu. con acople</t>
  </si>
  <si>
    <t>Registro incorporacion Ø 1/2" a univ. 1/2" rosca</t>
  </si>
  <si>
    <t>Registro paso directo 1/2" en Cu</t>
  </si>
  <si>
    <t>Registro paso directo de 2"</t>
  </si>
  <si>
    <t>Regleta de medida en PRFV</t>
  </si>
  <si>
    <t>Regleta strip telefónico 20 pares</t>
  </si>
  <si>
    <t>Regleta strip teléfono 10 pares</t>
  </si>
  <si>
    <t>Regulador gas r - 4 e 4 m3</t>
  </si>
  <si>
    <t>Reja de limpieza automatica de cadena Q:2400 m³/h</t>
  </si>
  <si>
    <t>Rejilla 5"*4" sosco aluminio</t>
  </si>
  <si>
    <t>Rejilla aluminio tipo tradicional 3"x4" con sosco</t>
  </si>
  <si>
    <t>Rejilla de Cribado 0.20 x 0.50 en A.I.</t>
  </si>
  <si>
    <t>Rejilla de fondo Hayward 12" x 12"</t>
  </si>
  <si>
    <t>Rejilla metálica sosco 3 x 2"</t>
  </si>
  <si>
    <t>Rejilla para sumidero 0.50 x 0.80 en platina de 1/4 x 2" y 3/16"x 2". Instalada</t>
  </si>
  <si>
    <t>Rejilla plastica  con sosco 4 x 3</t>
  </si>
  <si>
    <t>Rejilla plastica con sosco 3 x 2</t>
  </si>
  <si>
    <t>Relleno con material crudo de rio T.m 6", compactado y Transportado</t>
  </si>
  <si>
    <t>Relleno con sub base granular seleccionada o clasificada, compactada y transportada</t>
  </si>
  <si>
    <t>Relleno de excavacion (con material local)</t>
  </si>
  <si>
    <t>Relleno en arena lavada apisonada para atraque de la tuberia con transporte</t>
  </si>
  <si>
    <t>Relleno en material seleccionado de la excavacion compactado</t>
  </si>
  <si>
    <t>Relleno plastico en PP-R 186 x 50 mm (450 und/m³)</t>
  </si>
  <si>
    <t>Relleno plastico tipo biopack tas color verde lima</t>
  </si>
  <si>
    <t>Repisa Ordinario 3 m</t>
  </si>
  <si>
    <t>Resina de poliester cristalizado</t>
  </si>
  <si>
    <t>Resina termoplastica</t>
  </si>
  <si>
    <t>Retiro de material (riego lateral)</t>
  </si>
  <si>
    <t>Retroexcavadora  4 x 4   (llanta)</t>
  </si>
  <si>
    <t>Retroexcavadora de orugas</t>
  </si>
  <si>
    <t>Retroexcavadora de orugas (en Rio)</t>
  </si>
  <si>
    <t>Rigidizador 1/2" x200 mm x 200 mm</t>
  </si>
  <si>
    <t>Rigidizador 3/4" x 100 mm x 165 mm</t>
  </si>
  <si>
    <t>Rinconera en PVC media caña 0.09 m</t>
  </si>
  <si>
    <t>Rocktop gris endurecedor pisos de concreto</t>
  </si>
  <si>
    <t>Rodachin o balinera Ø=2"</t>
  </si>
  <si>
    <t>Roseta de Porcelana</t>
  </si>
  <si>
    <t>Roseta de porcelana 4"</t>
  </si>
  <si>
    <t>Rotasonda</t>
  </si>
  <si>
    <t>Rueda giratoria metálica</t>
  </si>
  <si>
    <t>Rueda Volante  Ø= 10" a 16"</t>
  </si>
  <si>
    <t>Rueda Volante  Ø= 6" a 8"</t>
  </si>
  <si>
    <t>Saco (0.6 x 0.8) con suelo arcilloso - cemento  (7:1), cemento al 6% en peso</t>
  </si>
  <si>
    <t>Saco (0.7 x 1.0) con suelo arcilloso - cemento  (7:1), cemento al 6% en peso</t>
  </si>
  <si>
    <t>Saco en fibra (0.60 x 0.80)</t>
  </si>
  <si>
    <t>Saco en fibra (0.70 x 1.00)</t>
  </si>
  <si>
    <t>Salida para cordón</t>
  </si>
  <si>
    <t>Sand Blansting (tolva, mang. boqui.tng)</t>
  </si>
  <si>
    <t>Sandblasting sobre vidrio</t>
  </si>
  <si>
    <t>Sanitario  porcelana  color con accesorios</t>
  </si>
  <si>
    <t>Sanitario 1 pieza redondo doble descarga cierre su</t>
  </si>
  <si>
    <t>Sanitario acuacer blanco incl griferia + asiento</t>
  </si>
  <si>
    <t>Sanitario avanti completo</t>
  </si>
  <si>
    <t>Sanitario blanco porcelana con accesorios</t>
  </si>
  <si>
    <t>Sanitario fluxómetro blanco</t>
  </si>
  <si>
    <t>Sanitario infantil</t>
  </si>
  <si>
    <t>Sanitario milenium elongado blanco</t>
  </si>
  <si>
    <t>Sardinel bajo A-85 para rampas</t>
  </si>
  <si>
    <t>Sardinel especial A-100 para rampas</t>
  </si>
  <si>
    <t>Sardinel Prefabricado 0.27 x 0.15 x 0.50</t>
  </si>
  <si>
    <t>Sardinel Prefabricado 0.3 x 0.8 x 0.2</t>
  </si>
  <si>
    <t>Sardinel Prefabricado 0.4 x 0.8 x 0.2</t>
  </si>
  <si>
    <t>Sardinel Prefabricado A - 10 (0.80 x 0.20 x 0.50) incluye mortero de pegue y nivelacion de 0.03 m</t>
  </si>
  <si>
    <t>Sardinel Prefabricado Modulo A-10</t>
  </si>
  <si>
    <t>Sardinel Prefabricado Modulo A-80</t>
  </si>
  <si>
    <t>Seccionador de entrada y salida Oper. bajo carga</t>
  </si>
  <si>
    <t>Seccionador de protección Oper. bajo carga</t>
  </si>
  <si>
    <t>Segueta</t>
  </si>
  <si>
    <t>Sellador 1/8"</t>
  </si>
  <si>
    <t>Sellador de roscas</t>
  </si>
  <si>
    <t>Sellador lijable para madera</t>
  </si>
  <si>
    <t>Sellante Sika flex 15 LM SL</t>
  </si>
  <si>
    <t>Sello para estructura en concreto de 36" tub. PEAD</t>
  </si>
  <si>
    <t>Sello para estructura en concreto de 40" tub. PEAD</t>
  </si>
  <si>
    <t>Sello para estructura en concreto de 42" tub. PEAD</t>
  </si>
  <si>
    <t>Sello para estructura en concreto de 48" tub. PEAD</t>
  </si>
  <si>
    <t>Señal informativa 80 x 140 cm. tipo cruzeta</t>
  </si>
  <si>
    <t>Señal movil 60 x 120 reflectiva.</t>
  </si>
  <si>
    <t>Señal sencilla cicloruta</t>
  </si>
  <si>
    <t>Señal SI 60 x 75 cm cinta reflectiva</t>
  </si>
  <si>
    <t>Señal SP, SR, SI 60 x 60 cm papel reflectivo</t>
  </si>
  <si>
    <t>Señal SP, SR, SI 75 x 75 cm papel reflectivo</t>
  </si>
  <si>
    <t>Señal SP, SR, SI 90 x 90 cm papel reflectivo</t>
  </si>
  <si>
    <t>Señal vial tipo pasavia con 3 señales informativas (SI) 90 X 190 cm de h= 6.0 m, a= 9 m.</t>
  </si>
  <si>
    <t>Señales Preventivas y regla. 60 x 60 cm</t>
  </si>
  <si>
    <t>Señales Preventivas y regla. 75 x 75 cm</t>
  </si>
  <si>
    <t>Señales Preventivas y regla. 90 x 90 cm</t>
  </si>
  <si>
    <t>Separol polvo gris / neutro (desencofrante)</t>
  </si>
  <si>
    <t>Sifon Sanitario 2"  180° C x E</t>
  </si>
  <si>
    <t>Sifon Sanitario 3"  135° C x E</t>
  </si>
  <si>
    <t>Sifon Sanitario 4"  135° C x E</t>
  </si>
  <si>
    <t>Sika 1 imp. integral</t>
  </si>
  <si>
    <t>Sika Fill 5</t>
  </si>
  <si>
    <t>Sika Fill Refuerzo</t>
  </si>
  <si>
    <t>Sika Guard 68 mate x 9 kg</t>
  </si>
  <si>
    <t>Sika imper mur impermeabilizante para muros</t>
  </si>
  <si>
    <t>Sika piso Decor Ocre</t>
  </si>
  <si>
    <t>Sika transparente 10 * 3 kg</t>
  </si>
  <si>
    <t>Sikacolor-555 W</t>
  </si>
  <si>
    <t>Sikadur  Anchorfix 4*600 cc</t>
  </si>
  <si>
    <t>Sikadur 31</t>
  </si>
  <si>
    <t>Sikadur 32 primer</t>
  </si>
  <si>
    <t>Sikadur hex 300 resina de impregnación</t>
  </si>
  <si>
    <t>Sikafelt  rollo 1.2m*40 m</t>
  </si>
  <si>
    <t>SikaFelt FPP 30</t>
  </si>
  <si>
    <t>Sikafill 10 fibras</t>
  </si>
  <si>
    <t>Sikaflex-11 FC 300 cc</t>
  </si>
  <si>
    <t>Sikaflex-1a cartucho 300 cc</t>
  </si>
  <si>
    <t>Sikaflex-1CSL cartucho 300 cc</t>
  </si>
  <si>
    <t>Sikafloor - 156 CO * 4 kg</t>
  </si>
  <si>
    <t>Sikafloor - 400N elastic * 18 kg</t>
  </si>
  <si>
    <t>Sikafluid (fluidificante)</t>
  </si>
  <si>
    <t>Sikagrout 200</t>
  </si>
  <si>
    <t>Sikaguard-63 N Recubrimiento</t>
  </si>
  <si>
    <t>Sikalimpiador Rinse</t>
  </si>
  <si>
    <t>Sikaplan 12 G CO (perfil)</t>
  </si>
  <si>
    <t>Sikaplan 12 NTR</t>
  </si>
  <si>
    <t>Sikaset L (acelerante concreto)</t>
  </si>
  <si>
    <t>Sikatecho E * 3.5 kg</t>
  </si>
  <si>
    <t>SikaTop 121</t>
  </si>
  <si>
    <t>Sikawrap hex 100 G tejido fibra de vidrio 1.27 m*1</t>
  </si>
  <si>
    <t>Silicona para policarbonato o acrílico</t>
  </si>
  <si>
    <t>Silicona transparente antihongo 280 ml</t>
  </si>
  <si>
    <t>Silla Tee PVC 12 x 10 (315 x 250)</t>
  </si>
  <si>
    <t>Silla Yee PVC 16 x 6 (400 x 160 mm)</t>
  </si>
  <si>
    <t>Silla Yee PVC 16 x 8 (400 x 200 mm)</t>
  </si>
  <si>
    <t>Silla Yee PVC 18 x 6 (450 x160 mm).</t>
  </si>
  <si>
    <t>Silla Yee PVC 20 x 6 (500 x 160 mm)</t>
  </si>
  <si>
    <t>Sillar 3831</t>
  </si>
  <si>
    <t>Silo para cemento 29 Tn</t>
  </si>
  <si>
    <t>Sistema aforador con Pasamuro en PRFV Ø=2"</t>
  </si>
  <si>
    <t>Sistema de tratamiento (tanques PVC 1000 lt Ovoid)</t>
  </si>
  <si>
    <t>Sistema de tratamiento in situ ovoide (tanques PVC</t>
  </si>
  <si>
    <t>Sistema muestreador para reactor UASB con soportes</t>
  </si>
  <si>
    <t>Sistema quemador de gas y trampa de agua</t>
  </si>
  <si>
    <t>Soldador</t>
  </si>
  <si>
    <t>Soldadura 95-5 Plata</t>
  </si>
  <si>
    <t>Soldadura electrosoldada 6010 de 1/8"</t>
  </si>
  <si>
    <t>Soldadura electrosoldada 6012 de 1/8"</t>
  </si>
  <si>
    <t>Soldadura electrosoldada 6013 de 1/8"</t>
  </si>
  <si>
    <t>Soldadura electrosoldada 7018 de 1/8"</t>
  </si>
  <si>
    <t>Soldadura electrosoldada 7018 de 5/32"</t>
  </si>
  <si>
    <t>Soldadura estaño para cobre</t>
  </si>
  <si>
    <t>Soldadura exotermica 115 gr.</t>
  </si>
  <si>
    <t>Soldadura exotermica 150 gr.</t>
  </si>
  <si>
    <t>Soldadura liquida CPVC 1/4 gl</t>
  </si>
  <si>
    <t>Soldadura liquida PVC 1/4 gl</t>
  </si>
  <si>
    <t>Sondeo redes desagües/aguas lluvias hasta 16"</t>
  </si>
  <si>
    <t>Soplete</t>
  </si>
  <si>
    <t>Soporte canal amazonas</t>
  </si>
  <si>
    <t>Soporte canal raingo</t>
  </si>
  <si>
    <t>Soporte de bajante amazonas</t>
  </si>
  <si>
    <t>Soporte guia vastago No 1</t>
  </si>
  <si>
    <t>Soporte guia vastago No 2</t>
  </si>
  <si>
    <t>Soporte matalico canal amazonas</t>
  </si>
  <si>
    <t>Soporte Metalico de canal Raingo</t>
  </si>
  <si>
    <t>Soporte para bandeja portacables</t>
  </si>
  <si>
    <t>Stasoil</t>
  </si>
  <si>
    <t>Sub base granular Triturada</t>
  </si>
  <si>
    <t>Sub base triturada T. max. 2"</t>
  </si>
  <si>
    <t>Sub-base granular seleccionada o clasificada</t>
  </si>
  <si>
    <t>Sub-Contrato Acero SAE-1045</t>
  </si>
  <si>
    <t>Sub-Contrato Cables Postensados</t>
  </si>
  <si>
    <t>Sub-Contrato Carpinteria</t>
  </si>
  <si>
    <t>Sub-Contrato Electrico</t>
  </si>
  <si>
    <t>Sub-Contrato Estructura Metalica</t>
  </si>
  <si>
    <t>Sub-Contrato Hidraulico Sanitario</t>
  </si>
  <si>
    <t>Sub-Contrato Instalacion</t>
  </si>
  <si>
    <t>Sub-Contrato Inst-Des-Piloteadora</t>
  </si>
  <si>
    <t>Sub-Contrato Latoneria</t>
  </si>
  <si>
    <t>Sub-Contrato Ornamentacion</t>
  </si>
  <si>
    <t>Sub-Contrato Pintura</t>
  </si>
  <si>
    <t>Sub-Contrato Sanitario</t>
  </si>
  <si>
    <t>Suplemento  galvanizado  2400</t>
  </si>
  <si>
    <t>Tabla  0.05 x 0.25 x 1</t>
  </si>
  <si>
    <t>Tabla burra cedro macho 0.10</t>
  </si>
  <si>
    <t>Tabla burra cedro macho 0.30</t>
  </si>
  <si>
    <t>Tabla burra ordinaria 0.10</t>
  </si>
  <si>
    <t>Tabla burra Ordinaria 0.25</t>
  </si>
  <si>
    <t>Tabla burra ordinario 0.30</t>
  </si>
  <si>
    <t>Tabla chapa cedro macho 0.30x0.02x3m</t>
  </si>
  <si>
    <t>Tabla chapa ordinaria 0.20</t>
  </si>
  <si>
    <t>Tabla chapa ordinario 0.10</t>
  </si>
  <si>
    <t>Tabla chapa ordinario 0.30</t>
  </si>
  <si>
    <t>Tablero 6 circuitos</t>
  </si>
  <si>
    <t>Tablero bif 225A/240 V c/pta (24 C) ch plat totali</t>
  </si>
  <si>
    <t>Tablero con puerta 24 circuitos</t>
  </si>
  <si>
    <t>Tablero control bomba. Completo</t>
  </si>
  <si>
    <t>Tablero de acrílico 10 mm baloncesto 1.20*1.80</t>
  </si>
  <si>
    <t>Tablero lamina galvaniz. forrado en cinta reflecti</t>
  </si>
  <si>
    <t>Tablero monof. 4 circuitos</t>
  </si>
  <si>
    <t>Tablero monof. 6 circuitos</t>
  </si>
  <si>
    <t>Tablero monof. s/puerta (8 ventanas)</t>
  </si>
  <si>
    <t>Tablero para llave  36 circuitos</t>
  </si>
  <si>
    <t>Tablero parcial 12 circuitos con llave</t>
  </si>
  <si>
    <t>Tablero tirf. 225 A /240V c/puerta (12 C) cerr opc</t>
  </si>
  <si>
    <t>Tablero tirf. 225 A /240V c/puerta (24 C) cerr opc</t>
  </si>
  <si>
    <t>Tablero tirf. 225A/240V s/p  (6 C) 6h opc t aisla</t>
  </si>
  <si>
    <t>Tablero tirf. 400 A /240V c/puerta (42 C) cerr opc</t>
  </si>
  <si>
    <t>Tablero y Marco en madera puerta 1.5x2.1</t>
  </si>
  <si>
    <t>Tableta de gres lisa 30 x 30 cm</t>
  </si>
  <si>
    <t>Tableta gres lisa 25 x 7</t>
  </si>
  <si>
    <t>Tableta rústica egipcia 10*10</t>
  </si>
  <si>
    <t>Tableta zócalo de gres 10*25 cm</t>
  </si>
  <si>
    <t>Tablon 26 tono natural</t>
  </si>
  <si>
    <t>Tablon 3.00 m</t>
  </si>
  <si>
    <t>Tablon de 0.05 x 0.30 x 1</t>
  </si>
  <si>
    <t>Tablon de 3 mts alquiler</t>
  </si>
  <si>
    <t>Tablon de gres liso 20 x 20</t>
  </si>
  <si>
    <t>Tablon de gres vitrificado 25 x 25 liso</t>
  </si>
  <si>
    <t>Tablon de gres vitrificado liso o grafilad 30 x 30</t>
  </si>
  <si>
    <t>Tablon de madera de 3 x 0.25 x 0.05 (alquiler)</t>
  </si>
  <si>
    <t>sm</t>
  </si>
  <si>
    <t>Tablon de pardillo 3 x 0.28x.04 (rutiado)-alquiler</t>
  </si>
  <si>
    <t>Tablon grafilado  33 x 33</t>
  </si>
  <si>
    <t>Tablon ladrillo grafilado  25 x 25</t>
  </si>
  <si>
    <t>Tablon ladrillo grafilado  30 x 30</t>
  </si>
  <si>
    <t>Tablon liso de gres, tipo vitrificado 30 x 30 cm, e= 12 mm. Suministro e instal.</t>
  </si>
  <si>
    <t>Tablon ordinario de 20 x 4</t>
  </si>
  <si>
    <t>Tachas reflectivas</t>
  </si>
  <si>
    <t>Taco termomagnético unipolar HQP 30A</t>
  </si>
  <si>
    <t>Taladro Rotomartillo</t>
  </si>
  <si>
    <t>Talco industrial</t>
  </si>
  <si>
    <t>Tambor de Anclaje HF e=0.25 m S=0.20 m</t>
  </si>
  <si>
    <t>Tanque  500 lt, 25 kg zeolita FAFA grava 0.3 m3 FA</t>
  </si>
  <si>
    <t>Tanque Biodigestor V= 40 M3, Ø=2.30 m, L= 10.09 m.</t>
  </si>
  <si>
    <t>Tanque desarenador en poliuretano con PRFV</t>
  </si>
  <si>
    <t>Tanque filtro aerobico 500 lts</t>
  </si>
  <si>
    <t>Tanque filtro anaerobico 2000 Lts</t>
  </si>
  <si>
    <t>Tanque filtro anaerobico 500 Lts</t>
  </si>
  <si>
    <t>Tanque Filtro Fafa V= 15 M3, Ø=1.85 m, L= 5.63 m.</t>
  </si>
  <si>
    <t>Tanque plástico  500 lt</t>
  </si>
  <si>
    <t>Tanque plastico 1000 lt</t>
  </si>
  <si>
    <t>Tanque plástico 2000 lt</t>
  </si>
  <si>
    <t>Tanque plástico 5000 lt</t>
  </si>
  <si>
    <t>Tanque séptico asbesto cemento</t>
  </si>
  <si>
    <t>Tanque septico imhoff 2000 Lt</t>
  </si>
  <si>
    <t>Tanque septico imhoff 500 Lt</t>
  </si>
  <si>
    <t>Tapa basculante c/llave seguridad 3 apoyos</t>
  </si>
  <si>
    <t>Tapa caja tráfico pesado  72 x 72 x 13  CAI-TL</t>
  </si>
  <si>
    <t>Tapa ciega 2400</t>
  </si>
  <si>
    <t>Tapa con marco para caja de inspección 0.83x0.83 m en ángulo y platina de 2 1/2"*3/16"</t>
  </si>
  <si>
    <t>Tapa de concreto reforzado 3000 psi de 0.80 x 0.80m para caja de inspección sanitaria de 0.70*0.70m libres</t>
  </si>
  <si>
    <t>Tapa de concreto reforzado 3000 psi de 1.1 x 1.1 m para caja de inspección sanitaria de 1*1m libres</t>
  </si>
  <si>
    <t>Tapa Ext. derecha  amazonas</t>
  </si>
  <si>
    <t>Tapa externa blanca Raingo</t>
  </si>
  <si>
    <t>Tapa metálica - canaleta</t>
  </si>
  <si>
    <t>Tapa para camara de media y baja tension  0.72 x 0.72</t>
  </si>
  <si>
    <t>Tapa para camara F1  0.68 x 0.81</t>
  </si>
  <si>
    <t>Tapa para pozo de insp. Ø=0.61m llave de seguridad</t>
  </si>
  <si>
    <t>Tapa registro plastica 15 x 15 cm</t>
  </si>
  <si>
    <t>Tapa registro plástica 20 x 20 cm</t>
  </si>
  <si>
    <t>Tapa troquelada metalica 2 orificios</t>
  </si>
  <si>
    <t>Tapa valvula tipo chorote - Traf. liviano</t>
  </si>
  <si>
    <t>Tapa y marco  en lámina alfajor</t>
  </si>
  <si>
    <t>Tapaporos o sellador</t>
  </si>
  <si>
    <t>Tapon de prueba sanitario 3 "</t>
  </si>
  <si>
    <t>Tapon de prueba sanitario 4 "</t>
  </si>
  <si>
    <t>Tapon en H.D. Ø=12" ext. liso</t>
  </si>
  <si>
    <t>Tapon en H.D. Ø=6" E.L.</t>
  </si>
  <si>
    <t>Tapon en H.D. Ø=6" J.H.</t>
  </si>
  <si>
    <t>Tapon en H.D. Ø=8" J.H.</t>
  </si>
  <si>
    <t>Tapon macho H.G 1 1/2"</t>
  </si>
  <si>
    <t>Tapon macho H.G 1 1/4"</t>
  </si>
  <si>
    <t>Tapon macho H.G 1"</t>
  </si>
  <si>
    <t>Tapon macho H.G 1/2"</t>
  </si>
  <si>
    <t>Tapon macho H.G 2 1/2"</t>
  </si>
  <si>
    <t>Tapon macho H.G 2"</t>
  </si>
  <si>
    <t>Tapon macho H.G 3"</t>
  </si>
  <si>
    <t>Tapon macho H.G 3/4"</t>
  </si>
  <si>
    <t>Tapon macho H.G 4"</t>
  </si>
  <si>
    <t>Tapon PE 100 RDE 17 PN 10 110 mm Ø 4"</t>
  </si>
  <si>
    <t>Tapon PE 100 RDE 17 PN 10 160 mm Ø 6"</t>
  </si>
  <si>
    <t>Tapon roscado presión  PVC 1</t>
  </si>
  <si>
    <t>Tapon roscado presión  PVC 1 1/2</t>
  </si>
  <si>
    <t>Tapon roscado presión  PVC 1/2</t>
  </si>
  <si>
    <t>Tapon roscado presión  PVC 2</t>
  </si>
  <si>
    <t>Tapon roscado presión  PVC 3/4</t>
  </si>
  <si>
    <t>Tapon roscado presión  PVC 4</t>
  </si>
  <si>
    <t>Tapon soldado presión  PVC 1</t>
  </si>
  <si>
    <t>Tapon soldado presión  PVC 1/2</t>
  </si>
  <si>
    <t>Tapon soldado presión  PVC 2</t>
  </si>
  <si>
    <t>Tapon soldado presión  PVC 2 1/2</t>
  </si>
  <si>
    <t>Tapon soldado presión  PVC 3</t>
  </si>
  <si>
    <t>Tapon soldado presión  PVC 3/4</t>
  </si>
  <si>
    <t>Tapon soldado presión  PVC 4</t>
  </si>
  <si>
    <t>Taza fluxometro completa</t>
  </si>
  <si>
    <t>Taza institucional báltica color blanco completa</t>
  </si>
  <si>
    <t>Tecnico 1</t>
  </si>
  <si>
    <t>Tecnico 1 - T2</t>
  </si>
  <si>
    <t>Tecnico 3  - T8</t>
  </si>
  <si>
    <t>Tecnologo 1</t>
  </si>
  <si>
    <t>Tee (ens.) u.m RDE 21 PVC 2 1/2 x 2 1/2 x 2 "</t>
  </si>
  <si>
    <t>Tee (ens.) u.m RDE 21 PVC 2 1/2 x 2 1/2 x 2 1/2 "</t>
  </si>
  <si>
    <t>Tee (ens.) u.m RDE 21 PVC 2 1/2 x 2 x 2 1/2 "</t>
  </si>
  <si>
    <t>Tee (ens.) u.m RDE 21 PVC 2 1/2 x 2 x 2"</t>
  </si>
  <si>
    <t>Tee (ens.) u.m RDE 21 PVC 2 x 2 x 2 "</t>
  </si>
  <si>
    <t>Tee (ens.) u.m RDE 21 PVC 3 x 2 1/2 x 2 1/2 "</t>
  </si>
  <si>
    <t>Tee (ens.) u.m RDE 21 PVC 3 x 2 1/2 x 3 "</t>
  </si>
  <si>
    <t>Tee (ens.) u.m RDE 21 PVC 3 x 2 x 2 "</t>
  </si>
  <si>
    <t>Tee (ens.) u.m RDE 21 PVC 3 x 2 x 2 1/2 "</t>
  </si>
  <si>
    <t>Tee (ens.) u.m RDE 21 PVC 3 x 2 x 3 "</t>
  </si>
  <si>
    <t>Tee (ens.) u.m RDE 21 PVC 3 x 3 x 2 "</t>
  </si>
  <si>
    <t>Tee (ens.) u.m RDE 21 PVC 3 x 3 x 2 1/2 "</t>
  </si>
  <si>
    <t>Tee (ens.) u.m RDE 21 PVC 3 x 3 x 3 "</t>
  </si>
  <si>
    <t>Tee (ens.) u.m RDE 21 PVC 4 x 2 1/2 x 4 "</t>
  </si>
  <si>
    <t>Tee (ens.) u.m RDE 21 PVC 4 x 2 x 3 "</t>
  </si>
  <si>
    <t>Tee (ens.) u.m RDE 21 PVC 4 x 2 x 4 "</t>
  </si>
  <si>
    <t>Tee (ens.) u.m RDE 21 PVC 4 x 3 x 2 "</t>
  </si>
  <si>
    <t>Tee (ens.) u.m RDE 21 PVC 4 x 3 x 2 1/2 "</t>
  </si>
  <si>
    <t>Tee (ens.) u.m RDE 21 PVC 4 x 3 x 3 "</t>
  </si>
  <si>
    <t>Tee (ens.) u.m RDE 21 PVC 4 x 3 x 4 "</t>
  </si>
  <si>
    <t>Tee (ens.) u.m RDE 21 PVC 4 x 4 x 2 "</t>
  </si>
  <si>
    <t>Tee (ens.) u.m RDE 21 PVC 4 x 4 x 2 1/2 "</t>
  </si>
  <si>
    <t>Tee (ens.) u.m RDE 21 PVC 4 x 4 x 3 "</t>
  </si>
  <si>
    <t>Tee (ens.) u.m RDE 21 PVC 4 x 4 x 4 "</t>
  </si>
  <si>
    <t>Tee cielo falso en aluminio</t>
  </si>
  <si>
    <t>Tee en A.C. SCH 40 2" x 2 "</t>
  </si>
  <si>
    <t>Tee en A.C. SCH 40 Ø=16"</t>
  </si>
  <si>
    <t>Tee en H.D. 12" x 12" J.H.</t>
  </si>
  <si>
    <t>Tee en H.F. 12" x 4" J.H.</t>
  </si>
  <si>
    <t>Tee en H.F. 16" x 8" E.B.</t>
  </si>
  <si>
    <t>Tee en H.F. 18" x 8" E.B.</t>
  </si>
  <si>
    <t>Tee en H.F. 2" x 2" J.H.</t>
  </si>
  <si>
    <t>Tee en H.F. 3" x 3" E.B.</t>
  </si>
  <si>
    <t>Tee en H.F. 3" x 3" E.L.</t>
  </si>
  <si>
    <t>Tee en H.F. 4" x 4" E.L. o J.H.</t>
  </si>
  <si>
    <t>Tee en H.F. 6" x 6" E.B.</t>
  </si>
  <si>
    <t>Tee en H.F. 6" x 6" E.L.</t>
  </si>
  <si>
    <t>Tee en H.F. 6" x 6" J.H.</t>
  </si>
  <si>
    <t>Tee en H.F. 8" x 4" E.L.</t>
  </si>
  <si>
    <t>Tee en H.F. 8" x 6" E.L.</t>
  </si>
  <si>
    <t>Tee en H.F. 8" x 8" E.B.</t>
  </si>
  <si>
    <t>Tee en H.F. 8" x 8" E.L.</t>
  </si>
  <si>
    <t>Tee en H.F. 8" x 8" J.H.</t>
  </si>
  <si>
    <t>Tee en H.F. 8" x 8" x 6" J.H.</t>
  </si>
  <si>
    <t>Tee galvanizada 1"</t>
  </si>
  <si>
    <t>Tee galvanizada 2 1/2"</t>
  </si>
  <si>
    <t>Tee galvanizada 4"</t>
  </si>
  <si>
    <t>Tee manifold 1 camp x 1 esp. 40" x salida per. 40"</t>
  </si>
  <si>
    <t>Tee manifold 1 camp x 1 esp. 48" x salida per. 40"</t>
  </si>
  <si>
    <t>Tee manifold 2 campanas x 1 espigo 40" en PEAD</t>
  </si>
  <si>
    <t>Tee manifold 2 campanas x 1 espigo 48" en PEAD</t>
  </si>
  <si>
    <t>Tee PE 100 - RDE 11 PN 16  315 mm Ø=12"</t>
  </si>
  <si>
    <t>Tee PE 100 - RDE 11 PN 16  90 mm Ø=3"</t>
  </si>
  <si>
    <t>Tee PE 100 - RDE 17 PN 10  63 mm Ø=2"</t>
  </si>
  <si>
    <t>Tee proyectante</t>
  </si>
  <si>
    <t>Tee pvc sanitaria PVC 6". Suministro e instal.</t>
  </si>
  <si>
    <t>Tee reducida PE 100 - RDE 11 PN 16 315 mm x 110 mm</t>
  </si>
  <si>
    <t>Tee reducida PE 100 - RDE 17 PN 10 110 mm x 63 mm</t>
  </si>
  <si>
    <t>Tee reducida polietileno 1 x 1/2</t>
  </si>
  <si>
    <t>Tee reducida presión  PVC 1 x 3/4</t>
  </si>
  <si>
    <t>Tee reducida presión  PVC 3/4 x 1/2</t>
  </si>
  <si>
    <t>Tee reducida union mecanica PVC 4" x 3"</t>
  </si>
  <si>
    <t>Tee Sanitaria doble reducida PVC 4 x 3  "</t>
  </si>
  <si>
    <t>Tee Sanitaria PVC 1.1/2 "</t>
  </si>
  <si>
    <t>Tee Sanitaria PVC 2  "</t>
  </si>
  <si>
    <t>Tee Sanitaria PVC 3  "</t>
  </si>
  <si>
    <t>Tee Sanitaria PVC 4  "</t>
  </si>
  <si>
    <t>Tee Sanitaria PVC 6  "</t>
  </si>
  <si>
    <t>Tee sencilla presion  PVC 1 1/2 "</t>
  </si>
  <si>
    <t>Tee sencilla presion  PVC 1 1/4 "</t>
  </si>
  <si>
    <t>Tee sencilla presion  PVC 1"</t>
  </si>
  <si>
    <t>Tee sencilla presion  PVC 1/2 "</t>
  </si>
  <si>
    <t>Tee sencilla presion  PVC 2 "</t>
  </si>
  <si>
    <t>Tee sencilla presion  PVC 2 1/2 "</t>
  </si>
  <si>
    <t>Tee sencilla presion  PVC 3 "</t>
  </si>
  <si>
    <t>Tee sencilla presion  PVC 3/4 "</t>
  </si>
  <si>
    <t>Tee sencilla presion  PVC 4 "</t>
  </si>
  <si>
    <t>Tee-Yee en PEAD 8 x 6</t>
  </si>
  <si>
    <t>Teja Bavaria</t>
  </si>
  <si>
    <t>Teja de arcilla tipo colonial 43x22x20 cm</t>
  </si>
  <si>
    <t>Teja española 0.74 x 1.06 m</t>
  </si>
  <si>
    <t>Teja eternit ondulada No.10</t>
  </si>
  <si>
    <t>Teja eternit ondulada No.4</t>
  </si>
  <si>
    <t>Teja eternit ondulada No.6</t>
  </si>
  <si>
    <t>Teja eternit ondulada No.8</t>
  </si>
  <si>
    <t>Teja modular sencilla 333C Hunter Douglas c26 prepintada 2 caras</t>
  </si>
  <si>
    <t>Teja tipo Sandwwich standing Seam Panel, incluye accesorios</t>
  </si>
  <si>
    <t>Teja plástica No.6 ajonit 92*183 cm e=1.8mm marfil</t>
  </si>
  <si>
    <t>Teja sin traslapo en acero cal 26 recubierta galvalume prepintada 2 caras instalada todo costo</t>
  </si>
  <si>
    <t>Teja termoacustica 0.27 mm</t>
  </si>
  <si>
    <t>Teja termoacustica ondulada  A-360</t>
  </si>
  <si>
    <t>Teja tipo cindu</t>
  </si>
  <si>
    <t>Tela  encerramiento fibra Verde</t>
  </si>
  <si>
    <t>Teleferico montaje mecanico</t>
  </si>
  <si>
    <t>Telon  en fique (2 x 50 m)</t>
  </si>
  <si>
    <t>Tensor crosby Ø=1" x 12"</t>
  </si>
  <si>
    <t>Tensor Ø=1/2"</t>
  </si>
  <si>
    <t>Tensor Ø=5/16"</t>
  </si>
  <si>
    <t>Tensor para Cables</t>
  </si>
  <si>
    <t>Tensor varilla lisa 1/2"*6m rosca 0.20 m extremos</t>
  </si>
  <si>
    <t>Terminadora de Asfalto o Finisher</t>
  </si>
  <si>
    <t>Terminal conduit de 3"</t>
  </si>
  <si>
    <t>Terminal de 0.71 x 0.416</t>
  </si>
  <si>
    <t>Terminal de ponchar # 1/0,  3 m</t>
  </si>
  <si>
    <t>Terminal de ponchar # 2,   3 m</t>
  </si>
  <si>
    <t>Terminal premoldeada tipo interior 3 m</t>
  </si>
  <si>
    <t>Terminal Socket Crosby 1"</t>
  </si>
  <si>
    <t>Terminales de guardacamilla</t>
  </si>
  <si>
    <t>Thinner</t>
  </si>
  <si>
    <t>Tierra Negra</t>
  </si>
  <si>
    <t>Tierra Negra abonada</t>
  </si>
  <si>
    <t>Tímpano de remate 2.6*1.1 acrílico humo 4mm</t>
  </si>
  <si>
    <t>Tinte para madera 1/4 galón</t>
  </si>
  <si>
    <t>Tiras alistado 3 x 3 x 3</t>
  </si>
  <si>
    <t>Toallero blanco</t>
  </si>
  <si>
    <t>Toma bifásica</t>
  </si>
  <si>
    <t>Toma doble conduit</t>
  </si>
  <si>
    <t>Toma Jack RJ45-110 Jack Cat. 5E AMP</t>
  </si>
  <si>
    <t>Toma monofásica doble, polo a tierra</t>
  </si>
  <si>
    <t>Toma sencilla</t>
  </si>
  <si>
    <t>Toma telefónica</t>
  </si>
  <si>
    <t>Toma teléfono americana doble 4 hilos</t>
  </si>
  <si>
    <t>Toma trifásica con polo a tierra</t>
  </si>
  <si>
    <t>Toma tv coaxial</t>
  </si>
  <si>
    <t>Tomacorriente con polo a tierra aislado</t>
  </si>
  <si>
    <t>Tomacorriente doble con polo a tierra de incrustar</t>
  </si>
  <si>
    <t>Topografo</t>
  </si>
  <si>
    <t>Tornillo  Ø= 1/2" x  10" R.O G-8 con T.A</t>
  </si>
  <si>
    <t>Tornillo  Ø= 1/2" x  6" R.O G-8 con T.A</t>
  </si>
  <si>
    <t>Tornillo  Ø= 1/2" x  7" R.O G-8 con T.A</t>
  </si>
  <si>
    <t>Tornillo  Ø= 5/16" x 6" G-2 para Madera</t>
  </si>
  <si>
    <t>Tornillo  Ø= 5/8" x  5" R.O G-8 con T.A</t>
  </si>
  <si>
    <t>Tornillo  Ø= 9/16" x  10 " R.O con T.A</t>
  </si>
  <si>
    <t>Tornillo  Ø= 9/16" x  15 " R.O con T.A</t>
  </si>
  <si>
    <t>Tornillo 5/8" G-5, incluye tuerca y contratuerca</t>
  </si>
  <si>
    <t>Tornillo 8*3/4" entre perf estruct dry wall</t>
  </si>
  <si>
    <t>Tornillo autoperforante 3/4" cubierta policarbonato</t>
  </si>
  <si>
    <t>Tornillo autoperforante 7 x 7/16"</t>
  </si>
  <si>
    <t>Tornillo autoperforante para acero 5/16" x 3/4"</t>
  </si>
  <si>
    <t>Tornillo cabeza lenteja punta broca 8 x 1/2"</t>
  </si>
  <si>
    <t>Tornillo de acero 1/2" x 1/4"</t>
  </si>
  <si>
    <t>Tornillo de Carruaje 3/16x2" (inc. tuerca)</t>
  </si>
  <si>
    <t>Tornillo de carruaje 5/16" x 2 1/2" R.O con T.A.</t>
  </si>
  <si>
    <t>Tornillo de Carruaje Ø= 5/8 x 1 1/2"  G-2 , T. A.</t>
  </si>
  <si>
    <t>Tornillo fijador de ala</t>
  </si>
  <si>
    <t>Tornillo fijador de techo</t>
  </si>
  <si>
    <t>Tornillo galvanizado para lámina 12 x 1/2"</t>
  </si>
  <si>
    <t>Tornillo goloso 1/8" x 1 1/4</t>
  </si>
  <si>
    <t>Tornillo goloso de 1 1/2"</t>
  </si>
  <si>
    <t>Tornillo inoxidable para bajante</t>
  </si>
  <si>
    <t>Tornillo lámina  Dia.3/8"</t>
  </si>
  <si>
    <t>Tornillo Ø= 1 1/2" x 8" R.O con W.T.A</t>
  </si>
  <si>
    <t>Tornillo Ø= 1 1/4" x 20"  G-8</t>
  </si>
  <si>
    <t>Tornillo Ø= 1 1/4" x 5"  G-2 con T. A.</t>
  </si>
  <si>
    <t>Tornillo Ø= 1" x 4"  G-2 R.O. Con T. A.</t>
  </si>
  <si>
    <t>Tornillo Ø= 1" x 4"  G-8 R.O. Con T. A.</t>
  </si>
  <si>
    <t>Tornillo Ø= 1" x 5"  G-8 R.O. Con T. A.</t>
  </si>
  <si>
    <t>Tornillo Ø= 1/2 x 1 1/2"  G-8 con T. A.  R.O</t>
  </si>
  <si>
    <t>Tornillo Ø= 1/2" x 1 1/2"  G.8  R.O con W.T.A</t>
  </si>
  <si>
    <t>Tornillo Ø= 1/2" x 1 1/4"  G-2, con T. A.</t>
  </si>
  <si>
    <t>Tornillo Ø= 2"  G-5</t>
  </si>
  <si>
    <t>Tornillo Ø= 3/4 x 3"  G-2 con T. A.</t>
  </si>
  <si>
    <t>Tornillo Ø= 3/4" x 3" G-8 en A.I. Con T. A</t>
  </si>
  <si>
    <t>Tornillo Ø= 3/8" x 1"  G-8 R.O. Con T. A.</t>
  </si>
  <si>
    <t>Tornillo Ø= 3/8" x 3/4"  G-5 R.O. Con T. A.</t>
  </si>
  <si>
    <t>Tornillo Ø= 5/8" x 1/2"  G-8</t>
  </si>
  <si>
    <t>Tornillo Ø= 5/8" x 2"  G-8 R.O. Con T. A.</t>
  </si>
  <si>
    <t>Tornillo Ø= 5/8" x 3"  G-8 R.O. Con T. A.</t>
  </si>
  <si>
    <t>Tornillo Ø= 7/8" x 4" G-8 en A.I. Con T. A</t>
  </si>
  <si>
    <t>Tornillo Ø= 7/8" x 8"  G-5 R.O. Con T.A.W</t>
  </si>
  <si>
    <t>Tornillo Ø=3/4" x 1 1/2" G.8 en A.I. R.O con W.T.A</t>
  </si>
  <si>
    <t>Tornillo para canaleta 43 Metalico</t>
  </si>
  <si>
    <t>Tornillo para canaleta 90</t>
  </si>
  <si>
    <t>Tornillo para madera  2"  No. 9</t>
  </si>
  <si>
    <t>Tornillo para madera 1"  No.6</t>
  </si>
  <si>
    <t>Tornillo para madera 2"  No. 8</t>
  </si>
  <si>
    <t>Tornillo standar 6*1" largo láminas dry wall</t>
  </si>
  <si>
    <t>Torno</t>
  </si>
  <si>
    <t>Toron de tensionamiento grado 270 k ASTM A-421</t>
  </si>
  <si>
    <t>Torre grua</t>
  </si>
  <si>
    <t>Tractor con zorra de 4 Tn o 3 m3</t>
  </si>
  <si>
    <t>Trailer equipo de pilotaje</t>
  </si>
  <si>
    <t>Trampa de cabellos H.F.  6"</t>
  </si>
  <si>
    <t>Trampa de grasas 95 lts</t>
  </si>
  <si>
    <t>Trans Duitama-Tamara piedra laja</t>
  </si>
  <si>
    <t>Transf de Potencia 3Ø de 150 KVA 13.2kv 214/123</t>
  </si>
  <si>
    <t>Transferencia Automática  de 3 x 500 Amp  600 V</t>
  </si>
  <si>
    <t>Transformador trifásico de 30 KVA</t>
  </si>
  <si>
    <t>Transporte a lomo de Mula</t>
  </si>
  <si>
    <t>vj</t>
  </si>
  <si>
    <t>Transporte a lomo de Mula area Aguazul - petrolera</t>
  </si>
  <si>
    <t>Transporte Canoa o motor fuera de borda</t>
  </si>
  <si>
    <t>Transporte de material (triturado) m³</t>
  </si>
  <si>
    <t>Transporte de materiales (arena, piedra, comun, tierra) m³</t>
  </si>
  <si>
    <t>Transporte de materiales Tn</t>
  </si>
  <si>
    <t>Transporte por peso a lomo de Mula hasta 8 Km</t>
  </si>
  <si>
    <t>kg-km</t>
  </si>
  <si>
    <t>Transporte por peso en via  (pavimentada)</t>
  </si>
  <si>
    <t>t-km</t>
  </si>
  <si>
    <t>Transporte por peso en via  (sin pavimentar)</t>
  </si>
  <si>
    <t>Transporte por peso en via  (sin pav-montaña)</t>
  </si>
  <si>
    <t>Transporte por volumen en via (pavimentada)</t>
  </si>
  <si>
    <t>m³-km</t>
  </si>
  <si>
    <t>Transporte por volumen en via (sin pavimentar)</t>
  </si>
  <si>
    <t>Transporte por volumen en via (sin pav-montaña)</t>
  </si>
  <si>
    <t>Tratamiento y disposicion final de lodos</t>
  </si>
  <si>
    <t>Triplex flormorado 4  mm</t>
  </si>
  <si>
    <t>Triplex flormorado 9  mm</t>
  </si>
  <si>
    <t>Triplex lámina 4  mm  1.22 x 2.44</t>
  </si>
  <si>
    <t>Tripolisfosfato de Sodio x 50 Kg</t>
  </si>
  <si>
    <t>Triturado de 1/2" - 3/4"</t>
  </si>
  <si>
    <t>Triturado de  1" - 1 1/2"</t>
  </si>
  <si>
    <t>Tronzadora 14"</t>
  </si>
  <si>
    <t>Tuberia Acero galvanizada Ø=1/2" gas</t>
  </si>
  <si>
    <t>Tuberia alcantarillado GRP DN 1800 mm 72" SN 2500</t>
  </si>
  <si>
    <t>Tuberia Alcantarillado Polietileno alta d. 10"</t>
  </si>
  <si>
    <t>Tuberia Alcantarillado Polietileno alta d. 12"</t>
  </si>
  <si>
    <t>Tuberia Alcantarillado Polietileno alta d. 14"</t>
  </si>
  <si>
    <t>Tuberia Alcantarillado Polietileno alta d. 15"</t>
  </si>
  <si>
    <t>Tuberia Alcantarillado Polietileno alta d. 16"</t>
  </si>
  <si>
    <t>Tuberia Alcantarillado Polietileno alta d. 18"</t>
  </si>
  <si>
    <t>Tuberia Alcantarillado Polietileno alta d. 20"</t>
  </si>
  <si>
    <t>Tuberia Alcantarillado Polietileno alta d. 24"</t>
  </si>
  <si>
    <t>Tuberia Alcantarillado Polietileno alta d. 27"</t>
  </si>
  <si>
    <t>Tuberia Alcantarillado Polietileno alta d. 30"</t>
  </si>
  <si>
    <t>Tuberia Alcantarillado Polietileno alta d. 33"</t>
  </si>
  <si>
    <t>Tuberia Alcantarillado Polietileno alta d. 36"</t>
  </si>
  <si>
    <t>Tuberia Alcantarillado Polietileno alta d. 40"</t>
  </si>
  <si>
    <t>Tuberia Alcantarillado Polietileno alta d. 42"</t>
  </si>
  <si>
    <t>Tuberia Alcantarillado Polietileno alta d. 45"</t>
  </si>
  <si>
    <t>Tuberia Alcantarillado Polietileno alta d. 48"</t>
  </si>
  <si>
    <t>Tuberia Alcantarillado Polietileno alta d. 51"</t>
  </si>
  <si>
    <t>Tuberia Alcantarillado Polietileno alta d. 6"</t>
  </si>
  <si>
    <t>Tuberia Alcantarillado Polietileno alta d. 60"</t>
  </si>
  <si>
    <t>Tuberia Alcantarillado Polietileno alta d. 68"</t>
  </si>
  <si>
    <t>Tuberia Alcantarillado Polietileno alta d. 72"</t>
  </si>
  <si>
    <t>Tuberia Alcantarillado Polietileno alta d. 8"</t>
  </si>
  <si>
    <t>Tuberia Alcantarillado Polietileno alta d. 80"</t>
  </si>
  <si>
    <t>Tuberia Alcantarillado Polietileno alta d. 84"</t>
  </si>
  <si>
    <t>Tuberia Alcantarillado Polietileno alta d. 88"</t>
  </si>
  <si>
    <t>Tuberia alcantarillado PVC  4 "</t>
  </si>
  <si>
    <t>Tuberia alcantarillado PVC  6 "</t>
  </si>
  <si>
    <t>Tuberia alcantarillado PVC  8 "</t>
  </si>
  <si>
    <t>Tuberia alcantarillado PVC  9  "</t>
  </si>
  <si>
    <t>Tuberia alcantarillado PVC 10 "</t>
  </si>
  <si>
    <t>Tuberia alcantarillado PVC 11 "</t>
  </si>
  <si>
    <t>Tuberia alcantarillado PVC 12 "</t>
  </si>
  <si>
    <t>Tuberia alcantarillado PVC 13 "</t>
  </si>
  <si>
    <t>Tuberia alcantarillado PVC 14 "</t>
  </si>
  <si>
    <t>Tuberia alcantarillado PVC 15 "</t>
  </si>
  <si>
    <t>Tuberia alcantarillado PVC 16 "</t>
  </si>
  <si>
    <t>Tuberia alcantarillado PVC 17 "</t>
  </si>
  <si>
    <t>Tuberia alcantarillado PVC 18 "</t>
  </si>
  <si>
    <t>Tuberia alcantarillado PVC 19 "</t>
  </si>
  <si>
    <t>Tuberia alcantarillado PVC 20 "</t>
  </si>
  <si>
    <t>Tuberia alcantarillado PVC 21 "</t>
  </si>
  <si>
    <t>Tuberia alcantarillado PVC 22  "</t>
  </si>
  <si>
    <t>Tuberia alcantarillado PVC 23 "</t>
  </si>
  <si>
    <t>Tuberia alcantarillado PVC 24  "</t>
  </si>
  <si>
    <t>Tuberia alcantarillado PVC 25 "</t>
  </si>
  <si>
    <t>Tuberia alcantarillado PVC 26 "</t>
  </si>
  <si>
    <t>Tuberia alcantarillado PVC 27  "</t>
  </si>
  <si>
    <t>Tuberia alcantarillado PVC 28  "</t>
  </si>
  <si>
    <t>Tuberia alcantarillado PVC 29  "</t>
  </si>
  <si>
    <t>Tuberia alcantarillado PVC 30  "</t>
  </si>
  <si>
    <t>Tuberia alcantarillado PVC 31 "</t>
  </si>
  <si>
    <t>Tuberia alcantarillado PVC 32 "</t>
  </si>
  <si>
    <t>Tuberia alcantarillado PVC 33 "</t>
  </si>
  <si>
    <t>Tuberia alcantarillado PVC 34 "</t>
  </si>
  <si>
    <t>Tuberia alcantarillado PVC 35 "</t>
  </si>
  <si>
    <t>Tuberia alcantarillado PVC 36 "</t>
  </si>
  <si>
    <t>Tuberia alcantarillado PVC 37 "</t>
  </si>
  <si>
    <t>Tuberia alcantarillado PVC 38 "</t>
  </si>
  <si>
    <t>Tuberia alcantarillado PVC 39  "</t>
  </si>
  <si>
    <t>Tuberia alcantarillado PVC 40  "</t>
  </si>
  <si>
    <t>Tuberia alcantarillado PVC 42  "</t>
  </si>
  <si>
    <t>Tuberia alcantarillado PVC 48 "</t>
  </si>
  <si>
    <t>Tuberia alcantarillado PVC 60 "</t>
  </si>
  <si>
    <t>Tuberia Biaxial PVC RDE21 de Ø=4"</t>
  </si>
  <si>
    <t>Tuberia Biaxial PVC RDE21 de Ø=6"</t>
  </si>
  <si>
    <t>Tuberia Biaxial PVC RDE21 de Ø=8"</t>
  </si>
  <si>
    <t>Tuberia Biaxial PVC RDE26 de Ø=4"</t>
  </si>
  <si>
    <t>Tuberia con rosca PVC RDE 21 Ø 4" de 2 o 4 TPI</t>
  </si>
  <si>
    <t>Tuberia con rosca PVC RDE 21 Ø 6" de 2 o 4 TPI</t>
  </si>
  <si>
    <t>Tuberia concreto reforzado clase III Ø 60"</t>
  </si>
  <si>
    <t>Tuberia Concreto Reforzado, clase I de diámetro 36", (INV.661)</t>
  </si>
  <si>
    <t>Tuberia corrugada con filtro 100 mm</t>
  </si>
  <si>
    <t>Tuberia de drenaje  PVC 65 mm o 2 1/2" con filtro</t>
  </si>
  <si>
    <t>Tuberia de drenaje PVC 100 mm o 4" con filtro</t>
  </si>
  <si>
    <t>Tuberia de drenaje pvc 100 mm o 4" sin filtro</t>
  </si>
  <si>
    <t>Tuberia de drenaje PVC 160 mm 6" con filtro</t>
  </si>
  <si>
    <t>Tuberia de Polietileno  PE-80 de 1"</t>
  </si>
  <si>
    <t>Tuberia de Polietileno PE 100  PN-10 de 110 mm</t>
  </si>
  <si>
    <t>Tuberia de Polietileno PE 100  PN-10 de 160 mm</t>
  </si>
  <si>
    <t>Tuberia de Polietileno PE 100  PN-10 de 200 mm</t>
  </si>
  <si>
    <t>Tuberia de Polietileno PE 100  PN-10 de 250 mm</t>
  </si>
  <si>
    <t>Tuberia de Polietileno PE 100  PN-10 de 315 mm</t>
  </si>
  <si>
    <t>Tuberia de Polietileno PE 100  PN-10 de 355 mm</t>
  </si>
  <si>
    <t>Tuberia de Polietileno PE 100  PN-10 de 400 mm</t>
  </si>
  <si>
    <t>Tuberia de Polietileno PE 100  PN-10 de 450 mm</t>
  </si>
  <si>
    <t>Tuberia de Polietileno PE 100  PN-10 de 50 mm</t>
  </si>
  <si>
    <t>Tuberia de Polietileno PE 100  PN-10 de 63 mm</t>
  </si>
  <si>
    <t>Tuberia de Polietileno PE 100  PN-10 de 75 mm</t>
  </si>
  <si>
    <t>Tuberia de Polietileno PE 100  PN-10 de 90 mm</t>
  </si>
  <si>
    <t>Tuberia de Polietileno PE 100  PN-16 de 110 mm</t>
  </si>
  <si>
    <t>Tuberia de Polietileno PE 100  PN-16 de 160 mm</t>
  </si>
  <si>
    <t>Tuberia de Polietileno PE 100  PN-16 de 200 mm</t>
  </si>
  <si>
    <t>Tuberia de Polietileno PE 100  PN-16 de 250 mm</t>
  </si>
  <si>
    <t>Tuberia de Polietileno PE 100  PN-16 de 315 mm</t>
  </si>
  <si>
    <t>Tuberia de Polietileno PE 100  PN-16 de 355 mm</t>
  </si>
  <si>
    <t>Tuberia de Polietileno PE 100  PN-16 de 40 mm</t>
  </si>
  <si>
    <t>Tuberia de Polietileno PE 100  PN-16 de 400 mm</t>
  </si>
  <si>
    <t>Tuberia de Polietileno PE 100  PN-16 de 50 mm</t>
  </si>
  <si>
    <t>Tuberia de Polietileno PE 100  PN-16 de 63 mm</t>
  </si>
  <si>
    <t>Tuberia de Polietileno PE 100  PN-16 de 75 mm</t>
  </si>
  <si>
    <t>Tuberia de Polietileno PE 100  PN-16 de 800 mm</t>
  </si>
  <si>
    <t>Tuberia de Polietileno PE 100  PN-16 de 90 mm</t>
  </si>
  <si>
    <t>Tuberia de Polietileno PE 80  PN-12.5 de 25 mm</t>
  </si>
  <si>
    <t>Tuberia de Polietileno PE 80  PN-12.5 de 32 mm</t>
  </si>
  <si>
    <t>Tuberia de Polietileno PE 80  PN-16 de 20 mm</t>
  </si>
  <si>
    <t>Tuberia de Polietileno PE-80 de 1"  para gas. Suministro e Instal.</t>
  </si>
  <si>
    <t>Tuberia de Polietileno PE-80 de 1/2"</t>
  </si>
  <si>
    <t>Tuberia en A.C S/C Ø= 2" SCH 40</t>
  </si>
  <si>
    <t>Tuberia en A.C S/C Ø= 3" SCH 40</t>
  </si>
  <si>
    <t>Tuberia en A.C S/C Ø= 4" SCH 40</t>
  </si>
  <si>
    <t>Tuberia en A.C S/C Ø= 6" SCH 40</t>
  </si>
  <si>
    <t>Tuberia en A.C S/C Ø= 8" SCH 40</t>
  </si>
  <si>
    <t>Tuberia en A.C S/C Ø= 8" SCH 80</t>
  </si>
  <si>
    <t>Tuberia en A.C S/C Ø=10" SCH 40</t>
  </si>
  <si>
    <t>Tuberia en A.C S/C Ø=12" SCH 40</t>
  </si>
  <si>
    <t>Tuberia en A.C S/C Ø=14" SCH 40</t>
  </si>
  <si>
    <t>Tuberia en A.C S/C Ø=16" SCH 40</t>
  </si>
  <si>
    <t>Tuberia en A.C. Ø= 2 3/4" Dril Pipe Usd</t>
  </si>
  <si>
    <t>Tuberia en A.C. Ø= 2" Dril Pipe Usd</t>
  </si>
  <si>
    <t>Tuberia en A.C. Ø= 3 1/2" Dril Pipe Usd</t>
  </si>
  <si>
    <t>Tuberia en A.C. Ø= 3" x 5.75 SCH-40 E.B x CC</t>
  </si>
  <si>
    <t>Tuberia en A.C. Ø= 4" Dril Pipe Usd</t>
  </si>
  <si>
    <t>Tuberia en A.C. Ø= 5" Dril Pipe Usd</t>
  </si>
  <si>
    <t>Tuberia en A.C. Ø= 6 5/8" Dril Pipe Usd</t>
  </si>
  <si>
    <t>Tuberia en A.C. Ø= 6" x 5.75 SCH-40 E.B x CC.</t>
  </si>
  <si>
    <t>Tuberia en A.C. Ø= 7" Dril Pipe Usd</t>
  </si>
  <si>
    <t>Tuberia en A.C. Ø= 8" Dril Pipe Usd</t>
  </si>
  <si>
    <t>Tuberia en A.C. Ø= 8" x 5.75 SCH-40 E.B x CC.</t>
  </si>
  <si>
    <t>Tuberia en A.C. Ø=10" Dril Pipe Usd</t>
  </si>
  <si>
    <t>Tuberia en PRFV Ø=10"</t>
  </si>
  <si>
    <t>Tuberia PF+UAD 1/2"</t>
  </si>
  <si>
    <t>Tuberia PF+UAD 3/4 "</t>
  </si>
  <si>
    <t>Tuberias internas para distribucion Pozo Septico</t>
  </si>
  <si>
    <t>Tubo cerramiento galvanizado 2"x 1.5 mm con brazo portapuas (Cerramientos - incluye pie de amigo esquinas e intermedios)</t>
  </si>
  <si>
    <t>Tubo cerramiento Galvanizado Ø=1 1/2 " e=0.128"</t>
  </si>
  <si>
    <t>Tubo cerramiento Galvanizado Ø=1 1/2 " e=2.67 mm</t>
  </si>
  <si>
    <t>Tubo cerramiento Galvanizado Ø=1 1/2"  e=0.075"</t>
  </si>
  <si>
    <t>Tubo cerramiento Galvanizado Ø=2 1/2"  e=0.075"</t>
  </si>
  <si>
    <t>Tubo cerramiento Galvanizado Ø=2"  1.5 mm</t>
  </si>
  <si>
    <t>Tubo cerramiento Galvanizado Ø=2" e=2.5 mm</t>
  </si>
  <si>
    <t>Tubo cerramiento Galvanizado Ø=2" x 0.098"x 6 mts</t>
  </si>
  <si>
    <t>Tubo cerramiento Galvanizado Ø=3" e=0.128"</t>
  </si>
  <si>
    <t>Tubo cerramiento Galvanizado Ø=4" e=0.128"</t>
  </si>
  <si>
    <t>Tubo cerramiento Galvanizado Ø=4" e=2.3 mm</t>
  </si>
  <si>
    <t>Tubo cerramiento negro cuadrado 3/4" e=1.2 mm</t>
  </si>
  <si>
    <t>Tubo cerramiento negro Ø=1 1/2" e=2.95 mm</t>
  </si>
  <si>
    <t>Tubo cerramiento negro Ø=1" e=2.95 mm</t>
  </si>
  <si>
    <t>Tubo cerramiento negro Ø=2" e=2.95 mm</t>
  </si>
  <si>
    <t>Tubo cobre 1/2"</t>
  </si>
  <si>
    <t>Tubo cobre tipo L 1" 20 pies</t>
  </si>
  <si>
    <t>Tubo cobre tipo L 1/2" 20 pies</t>
  </si>
  <si>
    <t>Tubo cobre tipo L 3/4" 20 pies</t>
  </si>
  <si>
    <t>Tubo cold rolled mueble rect. 76x38 c/18</t>
  </si>
  <si>
    <t>Tubo conduit  PVC 1 1/2"</t>
  </si>
  <si>
    <t>Tubo conduit  PVC 3/4"</t>
  </si>
  <si>
    <t>Tubo conduit PVC 1 1/4"</t>
  </si>
  <si>
    <t>Tubo conduit PVC 1"</t>
  </si>
  <si>
    <t>Tubo conduit PVC 1/2"</t>
  </si>
  <si>
    <t>Tubo conduit PVC 2 1/2"</t>
  </si>
  <si>
    <t>Tubo conduit PVC 3"</t>
  </si>
  <si>
    <t>Tubo conduit PVC 4"</t>
  </si>
  <si>
    <t>Tubo CPVC 1/2"</t>
  </si>
  <si>
    <t>Tubo CPVC 3/4"</t>
  </si>
  <si>
    <t>Tubo cuadrado de 1 1/2" Cal. 18</t>
  </si>
  <si>
    <t>Tubo cuadrado de 1" Cal. 18</t>
  </si>
  <si>
    <t>Tubo de gres 6"</t>
  </si>
  <si>
    <t>Tubo de gres 8"</t>
  </si>
  <si>
    <t>Tubo drenaje de gres 4"</t>
  </si>
  <si>
    <t>Tubo en Concreto Reforzado 24"</t>
  </si>
  <si>
    <t>Tubo en Concreto Reforzado 36"·</t>
  </si>
  <si>
    <t>Tubo en HD Ø= 4" DN 100 mm K9</t>
  </si>
  <si>
    <t>Tubo estructural cuadrado 70*70*2.5 mm</t>
  </si>
  <si>
    <t>Tubo estructural rectangular 100*40*1.5 mm</t>
  </si>
  <si>
    <t>Tubo estructural rectangular 100*40*2 mm</t>
  </si>
  <si>
    <t>Tubo estructural rectangular 120*60*2.0 mm</t>
  </si>
  <si>
    <t>Tubo estructural rectangular 120*60*2.5 mm</t>
  </si>
  <si>
    <t>Tubo estructural rectangular 50*30*1.5 mm</t>
  </si>
  <si>
    <t>Tubo estructural rectangular 60*40*2.5 mm</t>
  </si>
  <si>
    <t>Tubo estructural rectangular 76*38*1.5 mm</t>
  </si>
  <si>
    <t>Tubo estructural rectangular 80*40*3 mm</t>
  </si>
  <si>
    <t>Tubo estructural redondo Ø=1 1/2" e= 2,50 mm</t>
  </si>
  <si>
    <t>Tubo estructural redondo Ø=1 1/2" e= 3 mm</t>
  </si>
  <si>
    <t>Tubo estructural redondo Ø=2 1/2" e= 2.5 mm</t>
  </si>
  <si>
    <t>Tubo estructural redondo Ø=2 1/2" e= 3.0 mm</t>
  </si>
  <si>
    <t>Tubo estructural redondo Ø=2 1/2" e= 4.0 mm</t>
  </si>
  <si>
    <t>Tubo estructural redondo Ø=2" e= 2.5 mm</t>
  </si>
  <si>
    <t>Tubo estructural redondo Ø=2" e= 3.0 mm</t>
  </si>
  <si>
    <t>Tubo estructural redondo Ø=3" e= 2.5 mm</t>
  </si>
  <si>
    <t>Tubo estructural redondo Ø=4" e= 3.0 mm</t>
  </si>
  <si>
    <t>Tubo estructural redondo Ø=4" e= 6.0 mm</t>
  </si>
  <si>
    <t>Tubo estructural redondo Ø=5" e= 4.0 mm</t>
  </si>
  <si>
    <t>Tubo estructural redondo Ø=6" e= 4.76 mm</t>
  </si>
  <si>
    <t>Tubo estructural redondo Ø=6" e= 6.0 mm</t>
  </si>
  <si>
    <t>Tubo estructural redondo Ø=8" e= 5.0 mm</t>
  </si>
  <si>
    <t>Tubo galvanizado  1 1/2" x 3 m Conduit EMT</t>
  </si>
  <si>
    <t>Tubo galvanizado 1/2" x 3 m Conduit IMC</t>
  </si>
  <si>
    <t>Tubo galvanizado 2" x 3 m  Conduit EMT</t>
  </si>
  <si>
    <t>Tubo galvanizado 3" x 3 m  Conduit rigido</t>
  </si>
  <si>
    <t>Tubo galvanizado 3/4" x 3 m Conduit IMC</t>
  </si>
  <si>
    <t>Tubo H.G para agua Ø=1 1/2"</t>
  </si>
  <si>
    <t>Tubo H.G para agua Ø=1"</t>
  </si>
  <si>
    <t>Tubo H.G para agua Ø=2  1/2"</t>
  </si>
  <si>
    <t>Tubo H.G para agua Ø=2"</t>
  </si>
  <si>
    <t>Tubo H.G para agua Ø=3"</t>
  </si>
  <si>
    <t>Tubo H.G para agua Ø=4"</t>
  </si>
  <si>
    <t>Tubo presion RDE 11 PVC 3/4 "</t>
  </si>
  <si>
    <t>Tubo presion RDE 13.5 PVC 1 "</t>
  </si>
  <si>
    <t>Tubo presion RDE 13.5 PVC 1/2 "</t>
  </si>
  <si>
    <t>Tubo presion RDE 21 PVC 1 "</t>
  </si>
  <si>
    <t>Tubo presion RDE 21 PVC 1 1/2 "</t>
  </si>
  <si>
    <t>Tubo presion RDE 21 PVC 1 1/4 "</t>
  </si>
  <si>
    <t>Tubo presion RDE 21 PVC 2 "</t>
  </si>
  <si>
    <t>Tubo presion RDE 21 PVC 2 1/2 "</t>
  </si>
  <si>
    <t>Tubo presion RDE 21 PVC 3 "</t>
  </si>
  <si>
    <t>Tubo presion RDE 21 PVC 3/4 "</t>
  </si>
  <si>
    <t>Tubo presion RDE 21 PVC 4 "</t>
  </si>
  <si>
    <t>Tubo presion RDE 21 PVC 6 "</t>
  </si>
  <si>
    <t>Tubo presion RDE 26 PVC 1 "</t>
  </si>
  <si>
    <t>Tubo presion RDE 26 PVC 1 1/2 "</t>
  </si>
  <si>
    <t>Tubo presion RDE 41 PVC 4 "</t>
  </si>
  <si>
    <t>Tubo presion RDE 51 PVC 4 "</t>
  </si>
  <si>
    <t>Tubo presion RDE 9 PVC 1/2 "</t>
  </si>
  <si>
    <t>Tubo PVC  A. LL.  3"</t>
  </si>
  <si>
    <t>Tubo PVC  A. LL.  4"</t>
  </si>
  <si>
    <t>Tubo PVC sanitario de 1 1/2  "</t>
  </si>
  <si>
    <t>Tubo PVC sanitario de 2"</t>
  </si>
  <si>
    <t>Tubo PVC sanitario de 3"</t>
  </si>
  <si>
    <t>Tubo PVC sanitario de 4"</t>
  </si>
  <si>
    <t>Tubo PVC sanitario de 6"</t>
  </si>
  <si>
    <t>Tubo PVC ventilación 1 1/2"</t>
  </si>
  <si>
    <t>Tubo PVC ventilación 2"</t>
  </si>
  <si>
    <t>Tubo PVC ventilación 3"</t>
  </si>
  <si>
    <t>Tubo PVC ventilación 4"</t>
  </si>
  <si>
    <t>Tubo RDE 17 PVC 6 " acampanada</t>
  </si>
  <si>
    <t>Tubo RDE 21 PVC 4 " acampanada</t>
  </si>
  <si>
    <t>Tubo slim 48"</t>
  </si>
  <si>
    <t>Tubo union mecanica RDE 11 PVC 8 "</t>
  </si>
  <si>
    <t>Tubo union mecanica RDE 13.5 PVC 10 "</t>
  </si>
  <si>
    <t>Tubo union mecanica RDE 13.5 PVC 2 "</t>
  </si>
  <si>
    <t>Tubo union mecanica RDE 13.5 PVC 2 1/2 "</t>
  </si>
  <si>
    <t>Tubo union mecanica RDE 13.5 PVC 3 "</t>
  </si>
  <si>
    <t>Tubo union mecanica RDE 13.5 PVC 4 "</t>
  </si>
  <si>
    <t>Tubo union mecanica RDE 13.5 PVC 6 "</t>
  </si>
  <si>
    <t>Tubo union mecanica RDE 13.5 PVC 8 "</t>
  </si>
  <si>
    <t>Tubo union mecanica RDE 21 PVC  2 "</t>
  </si>
  <si>
    <t>Tubo union mecanica RDE 21 PVC 10 "</t>
  </si>
  <si>
    <t>Tubo union mecanica RDE 21 PVC 12 "</t>
  </si>
  <si>
    <t>Tubo union mecanica RDE 21 PVC 14 "</t>
  </si>
  <si>
    <t>Tubo union mecanica RDE 21 PVC 16 "</t>
  </si>
  <si>
    <t>Tubo union mecanica RDE 21 PVC 18 "</t>
  </si>
  <si>
    <t>Tubo union mecanica RDE 21 PVC 2 1/2 "</t>
  </si>
  <si>
    <t>Tubo union mecanica RDE 21 PVC 20 "</t>
  </si>
  <si>
    <t>Tubo union mecanica RDE 21 PVC 3 "</t>
  </si>
  <si>
    <t>Tubo union mecanica RDE 21 PVC 4 "</t>
  </si>
  <si>
    <t>Tubo union mecanica RDE 21 PVC 6 "</t>
  </si>
  <si>
    <t>Tubo union mecanica RDE 21 PVC 8 "</t>
  </si>
  <si>
    <t>Tubo union mecanica RDE 26 PVC 10 "</t>
  </si>
  <si>
    <t>Tubo union mecanica RDE 26 PVC 12 "</t>
  </si>
  <si>
    <t>Tubo union mecanica RDE 26 PVC 14 "</t>
  </si>
  <si>
    <t>Tubo union mecanica RDE 26 PVC 16 "</t>
  </si>
  <si>
    <t>Tubo union mecanica RDE 26 PVC 18 "</t>
  </si>
  <si>
    <t>Tubo union mecanica RDE 26 PVC 2 "</t>
  </si>
  <si>
    <t>Tubo union mecanica RDE 26 PVC 2 1/2 "</t>
  </si>
  <si>
    <t>Tubo union mecanica RDE 26 PVC 20 "</t>
  </si>
  <si>
    <t>Tubo union mecanica RDE 26 PVC 3 "</t>
  </si>
  <si>
    <t>Tubo union mecanica RDE 26 PVC 4 "</t>
  </si>
  <si>
    <t>Tubo union mecanica RDE 26 PVC 6 "</t>
  </si>
  <si>
    <t>Tubo union mecanica RDE 26 PVC 8 "</t>
  </si>
  <si>
    <t>Tubo union mecanica RDE 32.5 PVC 10 "</t>
  </si>
  <si>
    <t>Tubo union mecanica RDE 32.5 PVC 12 "</t>
  </si>
  <si>
    <t>Tubo union mecanica RDE 32.5 PVC 14 "</t>
  </si>
  <si>
    <t>Tubo union mecanica RDE 32.5 PVC 16 "</t>
  </si>
  <si>
    <t>Tubo union mecanica RDE 32.5 PVC 18 "</t>
  </si>
  <si>
    <t>Tubo union mecanica RDE 32.5 PVC 2 "</t>
  </si>
  <si>
    <t>Tubo union mecanica RDE 32.5 PVC 2 1/2 "</t>
  </si>
  <si>
    <t>Tubo union mecanica RDE 32.5 PVC 20 "</t>
  </si>
  <si>
    <t>Tubo union mecanica RDE 32.5 PVC 3 "</t>
  </si>
  <si>
    <t>Tubo union mecanica RDE 32.5 PVC 4 "</t>
  </si>
  <si>
    <t>Tubo union mecanica RDE 32.5 PVC 6 "</t>
  </si>
  <si>
    <t>Tubo union mecanica RDE 32.5 PVC 8 "</t>
  </si>
  <si>
    <t>Tubo union mecanica RDE 41 PVC 10 "</t>
  </si>
  <si>
    <t>Tubo union mecanica RDE 41 PVC 12 "</t>
  </si>
  <si>
    <t>Tubo union mecanica RDE 41 PVC 14 "</t>
  </si>
  <si>
    <t>Tubo union mecanica RDE 41 PVC 16 "</t>
  </si>
  <si>
    <t>Tubo union mecanica RDE 41 PVC 18 "</t>
  </si>
  <si>
    <t>Tubo union mecanica RDE 41 PVC 2 1/2 "</t>
  </si>
  <si>
    <t>Tubo union mecanica RDE 41 PVC 20 "</t>
  </si>
  <si>
    <t>Tubo union mecanica RDE 41 PVC 3 "</t>
  </si>
  <si>
    <t>Tubo union mecanica RDE 41 PVC 4 "</t>
  </si>
  <si>
    <t>Tubo union mecanica RDE 41 PVC 6 "</t>
  </si>
  <si>
    <t>Tubo union mecanica RDE 41 PVC 8 "</t>
  </si>
  <si>
    <t>Tuerca Ø= 1/2" G-8</t>
  </si>
  <si>
    <t>Tuerca Ø= 1/4" G-8</t>
  </si>
  <si>
    <t>Tuerca Ø=1 1/2"  G-8</t>
  </si>
  <si>
    <t>Tuerca Ø=1 1/4"  G-8</t>
  </si>
  <si>
    <t>Tuerca Ø=1 1/8"  G-8</t>
  </si>
  <si>
    <t>Tuerca Ø=1 3/8"  G-8</t>
  </si>
  <si>
    <t>Tuerca Ø=1"  G-5</t>
  </si>
  <si>
    <t>Tuerca Ø=1"  G-8</t>
  </si>
  <si>
    <t>Tuerca Ø=2"  G-8</t>
  </si>
  <si>
    <t>Tuerca Ø=3"  G-5</t>
  </si>
  <si>
    <t>Tuerca Ø=3/4"  G-8</t>
  </si>
  <si>
    <t>Tuerca Ø= 3/8" para varilla roscada</t>
  </si>
  <si>
    <t>Tuerca Ø=5/16" G-2 (arandela)</t>
  </si>
  <si>
    <t>U de remate aluminio para lámina policarbonato 2.1</t>
  </si>
  <si>
    <t>Union a Termofusion a Tope Diametro &lt; 110 mm</t>
  </si>
  <si>
    <t>Union a Termofusion a Tope Diametro &gt; 110 mm</t>
  </si>
  <si>
    <t>Union adaptador de 3"</t>
  </si>
  <si>
    <t>Union alcantarillado PVC 24  "</t>
  </si>
  <si>
    <t>Union alcantarillado PVC 27  "</t>
  </si>
  <si>
    <t>Union alcantarillado PVC 30  "</t>
  </si>
  <si>
    <t>Union alcantarillado PVC 33  "</t>
  </si>
  <si>
    <t>Union alcantarillado PVC 36  "</t>
  </si>
  <si>
    <t>Union alcantarillado PVC 39  "</t>
  </si>
  <si>
    <t>Union alcantarillado PVC 42  "</t>
  </si>
  <si>
    <t>Union alcantarillado PVC 48  "</t>
  </si>
  <si>
    <t>Union alcantarillado PVC 60  "</t>
  </si>
  <si>
    <t>Union canal a bajante amazonas</t>
  </si>
  <si>
    <t>Union canal amazonas blanca</t>
  </si>
  <si>
    <t>Union conduit PVC  4"</t>
  </si>
  <si>
    <t>Union de canal blanca Raingo</t>
  </si>
  <si>
    <t>Union de Polietileno Ø=63 mm = 2"</t>
  </si>
  <si>
    <t>Union de Polietileno Ø=90 mm = 3"</t>
  </si>
  <si>
    <t>Union de reparacion u.m RDE 21 PVC 10 "</t>
  </si>
  <si>
    <t>Union de reparacion u.m RDE 21 PVC 12 "</t>
  </si>
  <si>
    <t>Union de reparacion u.m RDE 21 PVC 2 "</t>
  </si>
  <si>
    <t>Union de reparacion u.m RDE 21 PVC 2 1/2 "</t>
  </si>
  <si>
    <t>Union de reparacion u.m RDE 21 PVC 3 "</t>
  </si>
  <si>
    <t>Union de reparacion u.m RDE 21 PVC 4 "</t>
  </si>
  <si>
    <t>Union de reparacion u.m RDE 21 PVC 6 "</t>
  </si>
  <si>
    <t>Union de reparacion u.m RDE 21 PVC 8 "</t>
  </si>
  <si>
    <t>Union Dresser Ø= 3" en H.D.</t>
  </si>
  <si>
    <t>Union Dresser Ø=12" en  H.D</t>
  </si>
  <si>
    <t>Union Dresser Ø=14" en  H.D</t>
  </si>
  <si>
    <t>Union Dresser Ø=2 1/2" en  H.D</t>
  </si>
  <si>
    <t>Union Dresser Ø=2" en  H.D</t>
  </si>
  <si>
    <t>Union Dresser Ø=4" en  H.D</t>
  </si>
  <si>
    <t>Union Dresser Ø=6" en  H.D</t>
  </si>
  <si>
    <t>Union Dresser Ø=8" en  H.D</t>
  </si>
  <si>
    <t>Union espigo flanchado Ø=2"</t>
  </si>
  <si>
    <t>Union espigo flanchado Ø=3"</t>
  </si>
  <si>
    <t>Union Galvanizada Ø= 1 1/2"</t>
  </si>
  <si>
    <t>Union Galvanizada Ø= 1"</t>
  </si>
  <si>
    <t>Union Galvanizada Ø= 2 1/2"</t>
  </si>
  <si>
    <t>Union Galvanizada Ø= 2"</t>
  </si>
  <si>
    <t>Union Galvanizada Ø= 4"</t>
  </si>
  <si>
    <t>Union Galvanizada Ø=3"</t>
  </si>
  <si>
    <t>Union mecanica rapida RDE 21 PVC 10 "</t>
  </si>
  <si>
    <t>Union mecanica rapida RDE 21 PVC 12 "</t>
  </si>
  <si>
    <t>Union mecanica rapida RDE 21 PVC 2 "</t>
  </si>
  <si>
    <t>Union mecanica rapida RDE 21 PVC 2 1/2 "</t>
  </si>
  <si>
    <t>Union mecanica rapida RDE 21 PVC 3 "</t>
  </si>
  <si>
    <t>Union mecanica rapida RDE 21 PVC 4 "</t>
  </si>
  <si>
    <t>Union mecanica rapida RDE 21 PVC 6 "</t>
  </si>
  <si>
    <t>Union mecanica rapida RDE 21 PVC 8 "</t>
  </si>
  <si>
    <t>Union PF+UAD  1/2 "</t>
  </si>
  <si>
    <t>Union PF+UAD 3/4"</t>
  </si>
  <si>
    <t>Union por acople universal en H.D. Ø 16"</t>
  </si>
  <si>
    <t>Union por acople universal en H.D. Ø 3"</t>
  </si>
  <si>
    <t>Union por acople universal en H.D. Ø 6"  R1</t>
  </si>
  <si>
    <t>Union por acople universal en H.D. Ø 8"  R1</t>
  </si>
  <si>
    <t>Union presion  CPVC 1/2"</t>
  </si>
  <si>
    <t>Union presion  PVC 1 1/2"</t>
  </si>
  <si>
    <t>Union presion  PVC 1 1/4"</t>
  </si>
  <si>
    <t>Union presion  PVC 1"</t>
  </si>
  <si>
    <t>Union presion  PVC 1/2"</t>
  </si>
  <si>
    <t>Union presion  PVC 2 1/2"</t>
  </si>
  <si>
    <t>Union presion  PVC 2"</t>
  </si>
  <si>
    <t>Union presion  PVC 3"</t>
  </si>
  <si>
    <t>Union presion  PVC 3/4"</t>
  </si>
  <si>
    <t>Union presion  PVC 4"</t>
  </si>
  <si>
    <t>Union presion  PVC 6"</t>
  </si>
  <si>
    <t>Union reducida PE 100  PN-10 de 110 x 90 mm</t>
  </si>
  <si>
    <t>Union reducida PE 100  PN-10 de 160 x 110 mm</t>
  </si>
  <si>
    <t>Union reducida PE 100 RDE 11 PN 16  63 mm x 32 mm</t>
  </si>
  <si>
    <t>Union reducida PE 100 RDE 17 PN 10  90 mm x 63 mm</t>
  </si>
  <si>
    <t>Union reducida PE 25 mm x 20 mm Socket</t>
  </si>
  <si>
    <t>Union reducida PE 32 mm x 20 mm Socket</t>
  </si>
  <si>
    <t>Union reducida PE 32 mm x 25 mm Socket</t>
  </si>
  <si>
    <t>Union roscada A/C, Ø 2"</t>
  </si>
  <si>
    <t>Union roscada A/C, Ø 3"</t>
  </si>
  <si>
    <t>Union sanitaria  Novafort 6" o 160 mm</t>
  </si>
  <si>
    <t>Union sanitaria  Novafort 8" o 200 mm</t>
  </si>
  <si>
    <t>Union sanitaria  PVC 2 "</t>
  </si>
  <si>
    <t>Union sanitaria  PVC 3"</t>
  </si>
  <si>
    <t>Union sanitaria  PVC 4"</t>
  </si>
  <si>
    <t>Union sanitaria  PVC 6 "</t>
  </si>
  <si>
    <t>Union tipo socket para gas 1/2"</t>
  </si>
  <si>
    <t>Union Universal galvanizada 1 1/2"</t>
  </si>
  <si>
    <t>Union Universal galvanizada 1/2"</t>
  </si>
  <si>
    <t>Union Universal galvanizada 2"</t>
  </si>
  <si>
    <t>Union Universal galvanizada 3"</t>
  </si>
  <si>
    <t>Union Universal galvanizada 4"</t>
  </si>
  <si>
    <t>Union Universal galvanizada 6"</t>
  </si>
  <si>
    <t>Union Universal galvanizada 8"</t>
  </si>
  <si>
    <t>Uniones de protección p/cable</t>
  </si>
  <si>
    <t>Universal presión  PVC 1 1/2"</t>
  </si>
  <si>
    <t>Universal presión  PVC 1"</t>
  </si>
  <si>
    <t>Universal presión  PVC 1/2"</t>
  </si>
  <si>
    <t>Universal presión  PVC 2 1/2"</t>
  </si>
  <si>
    <t>Universal presión  PVC 2"</t>
  </si>
  <si>
    <t>Universal presión  PVC 3"</t>
  </si>
  <si>
    <t>Universal presión  PVC 4"</t>
  </si>
  <si>
    <t>Valla informativa en lámina 6*2 m impresión digital con estructura soporte</t>
  </si>
  <si>
    <t>Valla SI 60 x 75 cm cinta vinilo</t>
  </si>
  <si>
    <t>Valv. comp. elast. vast. n.asc. ext. brida 10"</t>
  </si>
  <si>
    <t>Valv. comp. elast. vast. n.asc. ext. brida 12"</t>
  </si>
  <si>
    <t>Valv. comp. elast. vast. n.asc. ext. brida 2"</t>
  </si>
  <si>
    <t>Valv. comp. elast. vast. n.asc. ext. brida 3"</t>
  </si>
  <si>
    <t>Valv. comp. elast. vast. n.asc. ext. brida 4"</t>
  </si>
  <si>
    <t>Valv. comp. elast. vast. n.asc. ext. brida 6"</t>
  </si>
  <si>
    <t>Valv. comp. elast. vast. n.asc. ext. brida 8"</t>
  </si>
  <si>
    <t>Valv. comp. elast. vast. n.asc. ext. el 3"</t>
  </si>
  <si>
    <t>Valv. comp. elast. vast. n.asc. ext. jh 2"</t>
  </si>
  <si>
    <t>Valv. comp. elast. vast. n.asc. ext. jh 4"</t>
  </si>
  <si>
    <t>Valv. comp. elast. vast. n.asc. ext. jh 6"</t>
  </si>
  <si>
    <t>Valv. comp. elast. vast. n.asc. ext. jh 8"</t>
  </si>
  <si>
    <t>Valv. comp. vast. asc. (comp. elast.) e. brida 3"</t>
  </si>
  <si>
    <t>Valv. comp. vast. asc. (comp. elast.) e. brida 4"</t>
  </si>
  <si>
    <t>Valv. comp. vast. asc. (comp. elast.) e. brida 6"</t>
  </si>
  <si>
    <t>Valv. comp. vast. n.a (s. bronce) e. brida 18"</t>
  </si>
  <si>
    <t>Valv. comp. vast. n.a (s. bronce) e. brida 6"</t>
  </si>
  <si>
    <t>Valv. comp. vast. n.a (s. bronce) e. liso o j.h 2"</t>
  </si>
  <si>
    <t>Valv. comp. vast. n.a (s. bronce) e. liso o j.h 3"</t>
  </si>
  <si>
    <t>Valv. comp. vast. n.a (s. bronce) e. liso o j.h 4"</t>
  </si>
  <si>
    <t>Valv. comp. vast. n.a (s. bronce) e. liso o j.h 8"</t>
  </si>
  <si>
    <t>Valv. ventosa (cam. doble) acc. multiple 1/2" ros</t>
  </si>
  <si>
    <t>Valv. ventosa (cam. doble) acc. multiple 2" E.B.</t>
  </si>
  <si>
    <t>Valv. ventosa (cam. doble) acc. multiple 3" E.B</t>
  </si>
  <si>
    <t>Valv. ventosa (cam. doble) acc. multiple 4" E.B.</t>
  </si>
  <si>
    <t>Valv. ventosa (cam. doble) acc. multiple 6" E.B.</t>
  </si>
  <si>
    <t>Valv. ventosa (cam. doble) acc. multiple 8" E.B.</t>
  </si>
  <si>
    <t>Valv. ventosa (cam. senc.) doble acc. 1 1/2" rosc</t>
  </si>
  <si>
    <t>Valv. ventosa (cam. senc.) doble acc. 1" rosca</t>
  </si>
  <si>
    <t>Valv. ventosa (cam. senc.) doble acc. 1/2" rosc</t>
  </si>
  <si>
    <t>Valv. ventosa (cam. senc.) doble acc. 2" E.B</t>
  </si>
  <si>
    <t>Valv. ventosa (cam. senc.) doble acc. 3" E.B</t>
  </si>
  <si>
    <t>Valv. ventosa (cam. senc.) doble acc. 3/4" rosc</t>
  </si>
  <si>
    <t>Valvula cheque cortina Ø=1"</t>
  </si>
  <si>
    <t>Valvula cheque cortina Ø=3"</t>
  </si>
  <si>
    <t>Valvula cheque cortina Ø=6" E.B.</t>
  </si>
  <si>
    <t>Valvula cheque de cortina Ø=2"</t>
  </si>
  <si>
    <t>Valvula de alivio 2 " x  2"</t>
  </si>
  <si>
    <t>Valvula de bola  PVC 1/2"</t>
  </si>
  <si>
    <t>Valvula de bola para agua H.D. 1 1/2" T.P</t>
  </si>
  <si>
    <t>Valvula de Bola para agua H.D. 1 1/4" T.P</t>
  </si>
  <si>
    <t>Valvula de Bola para agua H.D. 1" T.P</t>
  </si>
  <si>
    <t>Valvula de Bola para agua H.D. 1/2" T.P</t>
  </si>
  <si>
    <t>Valvula de Bola para agua H.D. 2 1/2" T.P</t>
  </si>
  <si>
    <t>Valvula de bola para agua H.D. 2" T.P</t>
  </si>
  <si>
    <t>Valvula de Bola para agua H.D. 3/4" T.P</t>
  </si>
  <si>
    <t>Valvula de bola para agua H.D. 4" T.P</t>
  </si>
  <si>
    <t>Valvula de bola para gas 1"</t>
  </si>
  <si>
    <t>Valvula de bola para gas 1/2"</t>
  </si>
  <si>
    <t>Valvula de bola PVC 1 1/2" rosca</t>
  </si>
  <si>
    <t>Valvula de bola PVC 1" rosca</t>
  </si>
  <si>
    <t>Valvula de bola PVC 3"</t>
  </si>
  <si>
    <t>Valvula de bola PVC 4"</t>
  </si>
  <si>
    <t>Valvula de bola radial rosca PVC 3"</t>
  </si>
  <si>
    <t>Valvula de compuerta en bronce  1 1/2"  T.P</t>
  </si>
  <si>
    <t>Valvula de compuerta en bronce  1" T.P</t>
  </si>
  <si>
    <t>Valvula de compuerta en bronce 1/2" T.P</t>
  </si>
  <si>
    <t>Valvula de compuerta en bronce 2" T.P</t>
  </si>
  <si>
    <t>Valvula de compuerta en bronce 3" T.P</t>
  </si>
  <si>
    <t>Valvula de compuerta en bronce 3/4" T.P</t>
  </si>
  <si>
    <t>Valvula de compuerta en bronce 4" T.P</t>
  </si>
  <si>
    <t>Valvula de globo 4"  E.B x E.B</t>
  </si>
  <si>
    <t>Valvula de mariposa en A.I. Ø= 22"</t>
  </si>
  <si>
    <t>Valvula de mariposa Ø=10" E.B.</t>
  </si>
  <si>
    <t>Valvula de mariposa Ø=2 1/2" bronce</t>
  </si>
  <si>
    <t>Valvula de mariposa Ø=2" bronce</t>
  </si>
  <si>
    <t>Valvula de mariposa Ø=3" bronce</t>
  </si>
  <si>
    <t>Valvula de mariposa Ø=3" E.B.</t>
  </si>
  <si>
    <t>Valvula de mariposa Ø=3" en HF disco en A.I.</t>
  </si>
  <si>
    <t>Valvula de mariposa Ø=4" bronce</t>
  </si>
  <si>
    <t>Valvula de mariposa Ø=4" E.B.</t>
  </si>
  <si>
    <t>Valvula de mariposa Ø=4" en HF disco en A.I.</t>
  </si>
  <si>
    <t>Valvula de mariposa Ø=6" bronce</t>
  </si>
  <si>
    <t>Valvula de mariposa Ø=6" E.B.</t>
  </si>
  <si>
    <t>Valvula de mariposa Ø=6" en HF disco en A.I.</t>
  </si>
  <si>
    <t>Valvula de mariposa Ø=8" bronce</t>
  </si>
  <si>
    <t>Valvula de mariposa Ø=8" E.B.</t>
  </si>
  <si>
    <t>Valvula de Pie bronce  Ø=1 1/4"</t>
  </si>
  <si>
    <t>Valvula de Pie bronce Integral Ø=2"</t>
  </si>
  <si>
    <t>Valvula de Pie bronce integral Ø=3"</t>
  </si>
  <si>
    <t>Valvula de Pie bronce Ø=1 1/2"</t>
  </si>
  <si>
    <t>Valvula de Pie bronce Ø=2"</t>
  </si>
  <si>
    <t>Valvula de Pie bronce Ø=4"</t>
  </si>
  <si>
    <t>Valvula de Pie bronce Ø=8"</t>
  </si>
  <si>
    <t>Valvula de Plato Ø=8" con vastago de 1.80 m</t>
  </si>
  <si>
    <t>Valvula de Purga 1 1/2"</t>
  </si>
  <si>
    <t>Valvula de Purga 2"</t>
  </si>
  <si>
    <t>Valvula de Purga 6" E.B.</t>
  </si>
  <si>
    <t>Valvula de Purga 8"</t>
  </si>
  <si>
    <t>Valvula de Purga de 3" roscada.</t>
  </si>
  <si>
    <t>Valvula de retencion (cheque) Ø=2". E.B en HF</t>
  </si>
  <si>
    <t>Valvula de retencion (cheque) Ø=3". E.B en HF</t>
  </si>
  <si>
    <t>Valvula de selenoide Ø 1"</t>
  </si>
  <si>
    <t>Valvula de ventosa triple accion 2" rosca</t>
  </si>
  <si>
    <t>Valvula flotadora control piloto Ø=2".</t>
  </si>
  <si>
    <t>Valvula Reductora de presion HD Ø=2" de 230 Psi.</t>
  </si>
  <si>
    <t>Valvula Reductora de presion HD Ø=3" de 230 Psi.</t>
  </si>
  <si>
    <t>Valvula Reductora de presion HF Ø=3" de 150 Psi.</t>
  </si>
  <si>
    <t>Valvula Ventosa triple accion 2". en H.D. con R.</t>
  </si>
  <si>
    <t>Vara de clavo 3M -1</t>
  </si>
  <si>
    <t>Varilla cuadrada  1/2"  x 6 mts</t>
  </si>
  <si>
    <t>Varilla cuadrada  9 mm o 3/8"  x 6 mts</t>
  </si>
  <si>
    <t>Varilla cuadrada 3/4" x 6 mts</t>
  </si>
  <si>
    <t>Varilla de Cobre de 5/8" x 1.8 mts.</t>
  </si>
  <si>
    <t>Varilla de cobre de 5/8" x 2.44 mts. 99% Cu</t>
  </si>
  <si>
    <t>Varilla de cobre puesta a tierra 5/8" x 2.4 mts.</t>
  </si>
  <si>
    <t>Varilla grafil 4 mm x 6 m</t>
  </si>
  <si>
    <t>Varilla grafil 5 mm x 6 m</t>
  </si>
  <si>
    <t>Varilla grafil 6 mm x 6 mts</t>
  </si>
  <si>
    <t>Varilla Roscada de anclaje de 1 1/2" Acero SAE1045</t>
  </si>
  <si>
    <t>Varilla Roscada de anclaje de 1 1/4" Acero SAE1045</t>
  </si>
  <si>
    <t>Varilla Roscada de anclaje de 1 1/8" Acero SAE1045</t>
  </si>
  <si>
    <t>Varilla Roscada de anclaje de 1 3/8" Acero SAE1045</t>
  </si>
  <si>
    <t>Varilla Roscada de anclaje de 1" Acero SAE1045</t>
  </si>
  <si>
    <t>Varilla Roscada de anclaje de 2" Acero SAE1045</t>
  </si>
  <si>
    <t>Varilla Roscada de anclaje de 3" Acero SAE1045</t>
  </si>
  <si>
    <t>Varilla Roscada de anclaje de 3/4" Acero SAE1045</t>
  </si>
  <si>
    <t xml:space="preserve">Varilla roscada de 3/8" </t>
  </si>
  <si>
    <t>Vasero blanco</t>
  </si>
  <si>
    <t>Vastago en acero inoxidable de 1.0 m hasta 5.50 m</t>
  </si>
  <si>
    <t>Vastago para compuerta Ø &gt; 40"</t>
  </si>
  <si>
    <t>Vastago para compuerta Ø=10" - 16"</t>
  </si>
  <si>
    <t>Vastago para compuerta Ø=2" - 4"</t>
  </si>
  <si>
    <t>Vastago para compuerta Ø=6" - 8"</t>
  </si>
  <si>
    <t>Ventana Aluminio fija + vidrio templado 4 mm</t>
  </si>
  <si>
    <t>Ventana aluminio fija con vidrio 5 mm transparente instalada</t>
  </si>
  <si>
    <t>Ventana aluminio fija o tipo persiana con vidrio de 5mm</t>
  </si>
  <si>
    <t>Ventana aluminio proyectante a todo costo</t>
  </si>
  <si>
    <t>Ventana aluminio tipo persiana fija sin instal</t>
  </si>
  <si>
    <t>Ventana corrediza Al, Ti, anoloc, con vidrio 8mm</t>
  </si>
  <si>
    <t>Ventana corrediza aluminio anodizado + vidrio 4 mm</t>
  </si>
  <si>
    <t>Ventana proyectante  1.5 x 2.0</t>
  </si>
  <si>
    <t>Ventana proyectante Al, Ti, anoloc, con vidrio 7mm</t>
  </si>
  <si>
    <t>Ventana tipo persiana con hojas de 5 mm instalada</t>
  </si>
  <si>
    <t>Vertedero graduale en PRFV h=0.10 m</t>
  </si>
  <si>
    <t>Vibrador de concretos</t>
  </si>
  <si>
    <t>Vibrocompactador 10 Tn</t>
  </si>
  <si>
    <t>Vibrocompactador 7 Tn</t>
  </si>
  <si>
    <t>Vibrocompactador tipo canguro</t>
  </si>
  <si>
    <t>Vibrocompactador tipo rana</t>
  </si>
  <si>
    <t>Vidrio bronce 4 mm</t>
  </si>
  <si>
    <t>Vidrio bronce 5 mm</t>
  </si>
  <si>
    <t>Vidrio bronce 6 mm</t>
  </si>
  <si>
    <t>Vidrio de seguridad templado de 10 mm</t>
  </si>
  <si>
    <t>Vidrio incoloro 3 mm</t>
  </si>
  <si>
    <t>Vidrio incoloro 4 mm</t>
  </si>
  <si>
    <t>Vidrio incoloro 5 mm</t>
  </si>
  <si>
    <t>Vidrio incoloro 6  mm</t>
  </si>
  <si>
    <t>Vidrio Incoloro Templado 10 mm</t>
  </si>
  <si>
    <t>Vidrio martillado 4 mm</t>
  </si>
  <si>
    <t>Vidrio reflectivo verde 5 mm</t>
  </si>
  <si>
    <t>Vidrio templado 5 mm</t>
  </si>
  <si>
    <t>Vidrio templado 6 mm</t>
  </si>
  <si>
    <t>Vidrio templado reflectivo 6 mm</t>
  </si>
  <si>
    <t>Viga IPE 120 x 6 m</t>
  </si>
  <si>
    <t>Viga IPE 270</t>
  </si>
  <si>
    <t>Viga o Riel H WF 10" x 33" Lb/Pie 6,0 m</t>
  </si>
  <si>
    <t>Viga UPN 100</t>
  </si>
  <si>
    <t>Viga UPN 120</t>
  </si>
  <si>
    <t>Viga UPN 180</t>
  </si>
  <si>
    <t>Viga UPN 200</t>
  </si>
  <si>
    <t>Viga UPN 260</t>
  </si>
  <si>
    <t>Viga UPN 320</t>
  </si>
  <si>
    <t>Vigueta I22 5</t>
  </si>
  <si>
    <t>Vinilo tipo Koraza para exteriores</t>
  </si>
  <si>
    <t>Vinilo tipo viniltex o tipo 1 de alta calidad</t>
  </si>
  <si>
    <t>Vinisol comercial 2 mm</t>
  </si>
  <si>
    <t>Volqueta  (6 m3 )</t>
  </si>
  <si>
    <t>Volqueta 6 m³</t>
  </si>
  <si>
    <t>Volqueta articulada Dumper</t>
  </si>
  <si>
    <t>Wall plate ajuste sencillo</t>
  </si>
  <si>
    <t>Wash Primer A Pintura 1/4 GL</t>
  </si>
  <si>
    <t>Wash Primer B Catalizador 1/4 GL</t>
  </si>
  <si>
    <t>xxxxxxxxxxxxx</t>
  </si>
  <si>
    <t>xxxxxxxxxxxxxxx</t>
  </si>
  <si>
    <t>Yee 12" x 12" en H.D. E.B x E.B</t>
  </si>
  <si>
    <t>Yee 4" x 4" en H.D. E.B x E.B</t>
  </si>
  <si>
    <t>Yee 8" x 8" en  H.D. JH o EL.</t>
  </si>
  <si>
    <t>Yee 8" x 8" x 6" en  H.D. J.H.</t>
  </si>
  <si>
    <t>Yee Sanitaria PVC 2  "</t>
  </si>
  <si>
    <t>Yee Sanitaria PVC 3  "</t>
  </si>
  <si>
    <t>Yee Sanitaria PVC 4  "</t>
  </si>
  <si>
    <t>Yee Sanitaria reducida PVC 4 x 2  "</t>
  </si>
  <si>
    <t>Yee Sanitaria reducida PVC 4 x 3  "</t>
  </si>
  <si>
    <t>Yee Sanitaria reducida PVC 6 x 4  "</t>
  </si>
  <si>
    <t>Yeso corriente</t>
  </si>
  <si>
    <t>Zaranda en Varilla de 1" seleccion de material</t>
  </si>
  <si>
    <t>Zarpa en concreto para puentes de resistencia 3000 Psi</t>
  </si>
  <si>
    <t>Zocalo 3 x 1/2"</t>
  </si>
  <si>
    <t>Zocalo aluminio para puerta de vidrio</t>
  </si>
  <si>
    <t>Zumbador 110 voltios 607</t>
  </si>
  <si>
    <t>Zuncho c/grapas</t>
  </si>
  <si>
    <t>**********</t>
  </si>
  <si>
    <t>ANALISIS DE PRECIOS UNITARIOS</t>
  </si>
  <si>
    <t>ITEM</t>
  </si>
  <si>
    <t>UNIDAD</t>
  </si>
  <si>
    <t>MATERIALES</t>
  </si>
  <si>
    <t>DESCRIPCION</t>
  </si>
  <si>
    <t>CANTIDAD</t>
  </si>
  <si>
    <t>VR. UNITARIO</t>
  </si>
  <si>
    <t>VR PARCIAL</t>
  </si>
  <si>
    <t>Cinta de señalizacion</t>
  </si>
  <si>
    <t>SUBTOTAL</t>
  </si>
  <si>
    <t>EQUIPO</t>
  </si>
  <si>
    <t>TRANSPORTE</t>
  </si>
  <si>
    <t>MANO DE OBRA</t>
  </si>
  <si>
    <t>SALARIO</t>
  </si>
  <si>
    <t>PRESTAC.</t>
  </si>
  <si>
    <t>REND</t>
  </si>
  <si>
    <t>SALARIO TOTAL</t>
  </si>
  <si>
    <t>TOTAL COSTO DIRECTO</t>
  </si>
  <si>
    <t>COSTOS INDIRECTOS</t>
  </si>
  <si>
    <t>PORCENTAJE</t>
  </si>
  <si>
    <t>%</t>
  </si>
  <si>
    <t>COSTO DIRECTO</t>
  </si>
  <si>
    <t>ADMINISTRACION</t>
  </si>
  <si>
    <t>IMPREVISTOS</t>
  </si>
  <si>
    <t>UTILIDAD</t>
  </si>
  <si>
    <t>SUBTOTAL COSTO INDIRECTO</t>
  </si>
  <si>
    <t>PRECIO UNITARIO TOTAL</t>
  </si>
  <si>
    <t>REPUBLICA DE COLOMBIA</t>
  </si>
  <si>
    <t>DEPARTAMENTO DE CASANARE</t>
  </si>
  <si>
    <t>MUNICIPIO DE CHAMEZA</t>
  </si>
  <si>
    <t>"MI COMPROMISO ES CON CHAMEZA 2016 - 2019"</t>
  </si>
  <si>
    <t>PRESUPUESTO GENERAL</t>
  </si>
  <si>
    <t>UN</t>
  </si>
  <si>
    <t>CANT.</t>
  </si>
  <si>
    <t>V/UNITARIO</t>
  </si>
  <si>
    <t>V/PARCIAL</t>
  </si>
  <si>
    <t>PRELIMINARES</t>
  </si>
  <si>
    <t>Replanteo y localizacion de puentes (altimetria y planimetria)</t>
  </si>
  <si>
    <t>m2</t>
  </si>
  <si>
    <t>PROYECTO: CONSTRUCCION DE PUENTE VEHICULAR SOBRE LA QUEBRADA LA COCAGUA, EN LA VIA QUE COMUNICA AL CASCO URBANO CON LA VEREDA DE CENTRO NORTE, MUNICIPIO DE CHAMEZA, DEPARTAMENTO DE CASANARE</t>
  </si>
  <si>
    <t>CONSTRUCCION DE PUENTE VEHICULAR SOBRE LA QUEBRADA LA COCAGUA, EN LA VIA QUE COMUNICA AL CASCO URBANO CON LA VEREDA DE CENTRO NORTE, MUNICIPIO DE CHAMEZA, DEPARTAMENTO DE CASANARE</t>
  </si>
  <si>
    <t>Km</t>
  </si>
  <si>
    <t>Movilización y desmovilización de equipo pesado</t>
  </si>
  <si>
    <t>Excavación mecánica en material conglomerado sobre tamaño entre 15"a 30" Hasta h &lt; 4m</t>
  </si>
  <si>
    <t>m3</t>
  </si>
  <si>
    <t>Relleno con material crudo de rio sin seleccionar (conformacion, riego y compactacion) con transp.</t>
  </si>
  <si>
    <t>Herramienta menor 10% M.O AA-3</t>
  </si>
  <si>
    <t>REPLANTEO EMPALME VIA</t>
  </si>
  <si>
    <t>REPLANTEO PUENTE</t>
  </si>
  <si>
    <t>INFRAESTRUCTURA</t>
  </si>
  <si>
    <t>Excavacion manual en conglomerado para Caisson, Bajo agua y profundidad 7m-14 m, Ø=1.50 m</t>
  </si>
  <si>
    <t>Compresor 150 Lb cpm (2 martillos neum.)</t>
  </si>
  <si>
    <t>Concreto Ciclopeo para base o fundacion de Puentes resistencia 2500 Psi o 175Kg/cm²</t>
  </si>
  <si>
    <t>Concreto 1:2:3 o 3000 Psi (Basico 5% dsperdicio)</t>
  </si>
  <si>
    <t>basico</t>
  </si>
  <si>
    <t>Cemento Gris</t>
  </si>
  <si>
    <t>Herramienta menor 10% M.O AA-5</t>
  </si>
  <si>
    <t>Tn</t>
  </si>
  <si>
    <t>Transporte de materiales (arena, piedra, comun, tierra) m3</t>
  </si>
  <si>
    <t>Transporte material (triturado) m3</t>
  </si>
  <si>
    <t>Concreto 1:2:2 o 4000 Psi (Basico 5% dsperdicio)</t>
  </si>
  <si>
    <t>Columna en concreto de resistencia 3000 Psi</t>
  </si>
  <si>
    <t>Concreto 1:2:3 o 3000 Psi (5% desperdicio)</t>
  </si>
  <si>
    <t>Repisa ordinario 3 m</t>
  </si>
  <si>
    <t>Concreto 5000 Psi (Basico 5% desperdicio)</t>
  </si>
  <si>
    <t>Transporte de materiales (triturado) m3</t>
  </si>
  <si>
    <t>Herramienta menor 5% M.O AA</t>
  </si>
  <si>
    <t>Transporte de materiales TN</t>
  </si>
  <si>
    <t>Transporte por peso en via (pavimentada)</t>
  </si>
  <si>
    <t>tn-km</t>
  </si>
  <si>
    <t>Transporte por peso en via (sin pav)</t>
  </si>
  <si>
    <t>Transporte por peso en via (sin pav - montañosa)</t>
  </si>
  <si>
    <t>Transporte por volumen en via (sin pav)</t>
  </si>
  <si>
    <t>Transporte por volumen en via (sin pav - montañosa)</t>
  </si>
  <si>
    <t>Transporte de material (Triturado) m3</t>
  </si>
  <si>
    <t>Concreto 1:2:4 o 2500 Psi (Basico 5% dsperdicio)</t>
  </si>
  <si>
    <t>Concreto 3000 Psi para pilote tipo Caisson (Profundidad 10 a 20 m, Ø= 1.50 m)</t>
  </si>
  <si>
    <t>Muros o elevaciones estribos, concreto para puentes de resistencia 3000Psi.</t>
  </si>
  <si>
    <t>Concreto 1:2:3 0 3000 Psi (Basico, 5% desperd.)</t>
  </si>
  <si>
    <t>New Jersey en concreto 3000 Psi (Guarda rueda en concreto)</t>
  </si>
  <si>
    <t>Obra falsa de puentes en concreto reforzado</t>
  </si>
  <si>
    <t>ml</t>
  </si>
  <si>
    <t>Columna en concreto de resistencia 3000 PSI</t>
  </si>
  <si>
    <r>
      <t xml:space="preserve">Estocon de madera </t>
    </r>
    <r>
      <rPr>
        <sz val="10"/>
        <rFont val="Calibri"/>
        <family val="2"/>
      </rPr>
      <t>Ø</t>
    </r>
    <r>
      <rPr>
        <sz val="10"/>
        <rFont val="MS Sans Serif"/>
        <family val="2"/>
      </rPr>
      <t>=4" o Vara rolliza</t>
    </r>
  </si>
  <si>
    <t>Apoyo del Neopreno (0.6 M x 0.5 M x 0.05M )</t>
  </si>
  <si>
    <t>Apoyo del neopreno (0.6x0.6x0.05m)</t>
  </si>
  <si>
    <t>Drenaje en Tuberia PVC RDE 21 de 3" L=0.50m para Puentes</t>
  </si>
  <si>
    <t>Herramienta menor 10% M.O AA</t>
  </si>
  <si>
    <t>Junta de dilatacion constructiva de 6mm x 6mm</t>
  </si>
  <si>
    <t>Baranda metálica de seguridad</t>
  </si>
  <si>
    <t>Bujes y pernos de fijacion</t>
  </si>
  <si>
    <t>Tornillo de anclaje</t>
  </si>
  <si>
    <t>Disco pulidora LT W 7 X 1/4"</t>
  </si>
  <si>
    <t>Equipo de oxicorte</t>
  </si>
  <si>
    <t>Motosoldador diesel</t>
  </si>
  <si>
    <t>SUPERESTRUCTURA</t>
  </si>
  <si>
    <t>Viga cajon 4000 Psi (280 Kg/cm2)</t>
  </si>
  <si>
    <t>Herramienta menor 10% M.O ASA-3</t>
  </si>
  <si>
    <t>Riostras o diafragmas Concreto 4000 Psi, resistencia 280 kg/cm²</t>
  </si>
  <si>
    <t>Bloque de apoyo en concreto 3000 Psi</t>
  </si>
  <si>
    <t>Losa de pavimento en Concreto resistencia 280 kg/cm²-4000 psi e=0.18 m</t>
  </si>
  <si>
    <t>Antisol blanco</t>
  </si>
  <si>
    <t>Tabla burra ordinaria 0.25</t>
  </si>
  <si>
    <t>Concreto 1:2:2 o 4000 Psi (Basico 5% desperdicio)</t>
  </si>
  <si>
    <t>Junta de dilatacion JD2</t>
  </si>
  <si>
    <t>Neopreno WD 1625 (40 MM X 1") D=70</t>
  </si>
  <si>
    <t>ACERO DE REFUERZO</t>
  </si>
  <si>
    <t>Kg</t>
  </si>
  <si>
    <t>Acero de Transferencia liso de 60000 Psi</t>
  </si>
  <si>
    <t>SEÑALIZACION</t>
  </si>
  <si>
    <t>Señales preventivas (SP) y Reglamentarias SR (60 x 60) cm</t>
  </si>
  <si>
    <t>Und</t>
  </si>
  <si>
    <t>Concreto 1:2:4 o 2500 Psi (Basico 5%  desperdicio)</t>
  </si>
  <si>
    <t>COSTOS DIRECTOS DE OBRAS CIVILES</t>
  </si>
  <si>
    <t>ADMINISTRACION (22%)</t>
  </si>
  <si>
    <t>IMPREVISTOS (3%)</t>
  </si>
  <si>
    <t>UTILIDAD (5%)</t>
  </si>
  <si>
    <t>COSTO TOTAL DE OBRAS CIVILES</t>
  </si>
  <si>
    <t>Elaboró:</t>
  </si>
  <si>
    <t>Revisó:</t>
  </si>
  <si>
    <t>ING. EDWIN ANDRES OLARTE AMAYA
T.P 15202-284341BYC</t>
  </si>
  <si>
    <t xml:space="preserve"> ING. ANA MIREYA DIAZ MARTINEZ
SECRETARIA DE PLANEACION Y OBRAS PUBLICAS</t>
  </si>
  <si>
    <t>DISCRIMINACIÓN AIU</t>
  </si>
  <si>
    <t>PORCENTAJE (%)</t>
  </si>
  <si>
    <t>ADMINISTRACIÓN</t>
  </si>
  <si>
    <t>POLIZAS</t>
  </si>
  <si>
    <t>Seriedad de la propuesta</t>
  </si>
  <si>
    <t>Buen manejo de anticipo</t>
  </si>
  <si>
    <t>Cumplimiento</t>
  </si>
  <si>
    <t>Salarios y prestaciones sociales</t>
  </si>
  <si>
    <t>Responsabilidad civil extracontractual</t>
  </si>
  <si>
    <t>Estabilidad de la obra</t>
  </si>
  <si>
    <t>GASTOS GENERALES</t>
  </si>
  <si>
    <t>Timbre y/o publicacion</t>
  </si>
  <si>
    <t>Costos de financiacion del saldo</t>
  </si>
  <si>
    <t>Legalizacion del contrato</t>
  </si>
  <si>
    <t>Impuestos municipales</t>
  </si>
  <si>
    <t>INSTALACIONES Y APOYO</t>
  </si>
  <si>
    <t>Oficina principal (gestion administrativa)</t>
  </si>
  <si>
    <t>Campamento (mantenimiento)</t>
  </si>
  <si>
    <t>Comunicaciones</t>
  </si>
  <si>
    <t>PERSONAL DE DIRECCION</t>
  </si>
  <si>
    <t>Direccion de obra</t>
  </si>
  <si>
    <t>Asesoria en salud ocupacional</t>
  </si>
  <si>
    <t>Residencia de obra</t>
  </si>
  <si>
    <t>Riesgos por variación climática anormal</t>
  </si>
  <si>
    <t>Riesgo por amenaza de acto terrorista</t>
  </si>
  <si>
    <t>Huelgas, paros o disturbios generales</t>
  </si>
  <si>
    <t>Riesgos por escasez o pérdida de materiales</t>
  </si>
  <si>
    <t>Riesgos por sobretarifa o pérdida de equipos</t>
  </si>
  <si>
    <t>Riesgos por retrazo en pagos o extrafinanciación</t>
  </si>
  <si>
    <t>Riesgo por ruptura de vidrios</t>
  </si>
  <si>
    <t>Horas extras no contempladas</t>
  </si>
  <si>
    <t>Utilidad</t>
  </si>
  <si>
    <t>% TOTAL DE AIU</t>
  </si>
  <si>
    <t>CUADRILLA</t>
  </si>
  <si>
    <t>RECURSOS</t>
  </si>
  <si>
    <t>REND X CUADRILLA</t>
  </si>
  <si>
    <t>REND TOTAL (DIAS)</t>
  </si>
  <si>
    <t>VALOR TOTAL ACTIVIDADES</t>
  </si>
  <si>
    <t>Vibrocompactador rana</t>
  </si>
  <si>
    <t>topografia
- ayudante
- cadenero</t>
  </si>
  <si>
    <t>Compresor 150 Lb cpm</t>
  </si>
  <si>
    <t>Compresor 150 Lb cpm
Motobomba</t>
  </si>
  <si>
    <t>Cuadrilla AA</t>
  </si>
  <si>
    <t>Mezcladora 9 Ft</t>
  </si>
  <si>
    <t xml:space="preserve">Equipo de oxicorte
Motosoldador
 </t>
  </si>
  <si>
    <t>Cuadrilla ASA-3</t>
  </si>
  <si>
    <t>Motosoldador</t>
  </si>
  <si>
    <t>ELEMENTOS ADICIONALES SUPERESTRUCTURA</t>
  </si>
  <si>
    <t>Campero
Estacion Total</t>
  </si>
  <si>
    <t>Relleno en material seleccionado de la excavación compactado</t>
  </si>
  <si>
    <t>ok</t>
  </si>
  <si>
    <t>Carrotanque de agua</t>
  </si>
  <si>
    <t>Transporte de materiales (arena, piedra, tierra, comun) m3</t>
  </si>
  <si>
    <t xml:space="preserve">Transporte de materiales </t>
  </si>
  <si>
    <t>Concreto 1:2.4 o 2500 Psi (Basico, 5% desperd.)</t>
  </si>
  <si>
    <t>OK</t>
  </si>
  <si>
    <t>Concreto 1:2:3 o 3000 Psi (Basico, 5% desperd.)</t>
  </si>
  <si>
    <t>Ok</t>
  </si>
  <si>
    <t>Item no se incluye en base de gobernacion - item formulado por el diseñador</t>
  </si>
  <si>
    <t>EL ITEM EN LA BASE DE GOBERNACION NO INCLUYE TRANSPORTE</t>
  </si>
  <si>
    <t>SE INCLUYE TRANSPORTE EN EL ITEM BASICO</t>
  </si>
  <si>
    <t>Adhesivo Alcantarillado 310 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</si>
</sst>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#,##0.00;[Red]#,##0.00"/>
    <numFmt numFmtId="167" formatCode="_-* #,##0.00000_-;\-* #,##0.00000_-;_-* &quot;-&quot;??_-;_-@_-"/>
    <numFmt numFmtId="168" formatCode="_(* #,##0_);_(* \(#,##0\);_(* &quot;-&quot;??_);_(@_)"/>
    <numFmt numFmtId="169" formatCode="&quot;$&quot;\ #,##0.00"/>
    <numFmt numFmtId="170" formatCode="_-* #,##0.000_-;\-* #,##0.000_-;_-* &quot;-&quot;??_-;_-@_-"/>
    <numFmt numFmtId="171" formatCode="_(* #,##0.000_);_(* \(#,##0.000\);_(* &quot;-&quot;??_);_(@_)"/>
    <numFmt numFmtId="172" formatCode="#,##0.00000"/>
    <numFmt numFmtId="173" formatCode="_-* #,##0.0000_-;\-* #,##0.0000_-;_-* &quot;-&quot;??_-;_-@_-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MS Sans Serif"/>
      <family val="2"/>
    </font>
    <font>
      <sz val="8.0500000000000007"/>
      <color indexed="8"/>
      <name val="Arial"/>
      <family val="2"/>
    </font>
    <font>
      <sz val="10"/>
      <name val="Arial"/>
      <family val="2"/>
    </font>
    <font>
      <sz val="8.0500000000000007"/>
      <color indexed="8"/>
      <name val="Arial"/>
      <family val="2"/>
    </font>
    <font>
      <sz val="9.9499999999999993"/>
      <color indexed="8"/>
      <name val="Arial"/>
      <family val="2"/>
    </font>
    <font>
      <b/>
      <sz val="11"/>
      <name val="Calibri"/>
      <family val="2"/>
      <scheme val="minor"/>
    </font>
    <font>
      <sz val="10"/>
      <name val="MS Sans Serif"/>
      <family val="2"/>
    </font>
    <font>
      <b/>
      <sz val="8"/>
      <name val="Arial"/>
      <family val="2"/>
    </font>
    <font>
      <b/>
      <sz val="10"/>
      <name val="Calibri"/>
      <family val="2"/>
      <scheme val="minor"/>
    </font>
    <font>
      <sz val="8.5"/>
      <name val="Calibri"/>
      <family val="2"/>
      <scheme val="minor"/>
    </font>
    <font>
      <b/>
      <sz val="12"/>
      <name val="Tahoma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sz val="10"/>
      <name val="Calibri"/>
      <family val="2"/>
    </font>
    <font>
      <b/>
      <sz val="10"/>
      <color theme="1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sz val="36"/>
      <name val="Arial"/>
      <family val="2"/>
    </font>
    <font>
      <b/>
      <u/>
      <sz val="8"/>
      <name val="Arial"/>
      <family val="2"/>
    </font>
    <font>
      <b/>
      <sz val="12"/>
      <name val="Arial Narrow"/>
      <family val="2"/>
    </font>
    <font>
      <sz val="7.9"/>
      <color indexed="8"/>
      <name val="Arial"/>
      <family val="2"/>
    </font>
    <font>
      <sz val="12"/>
      <name val="Arial Narrow"/>
      <family val="2"/>
    </font>
    <font>
      <sz val="8.5"/>
      <name val="MS Sans Serif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lightGray">
        <bgColor rgb="FFCCCCCC"/>
      </patternFill>
    </fill>
    <fill>
      <patternFill patternType="solid">
        <fgColor rgb="FF92D050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4" fillId="0" borderId="0" applyBorder="0"/>
    <xf numFmtId="0" fontId="4" fillId="0" borderId="0"/>
    <xf numFmtId="9" fontId="26" fillId="0" borderId="0" applyFont="0" applyFill="0" applyBorder="0" applyAlignment="0" applyProtection="0"/>
  </cellStyleXfs>
  <cellXfs count="262">
    <xf numFmtId="0" fontId="0" fillId="0" borderId="0" xfId="0"/>
    <xf numFmtId="0" fontId="2" fillId="0" borderId="0" xfId="3" applyNumberFormat="1" applyFill="1" applyBorder="1" applyAlignment="1" applyProtection="1"/>
    <xf numFmtId="166" fontId="3" fillId="0" borderId="0" xfId="3" applyNumberFormat="1" applyFont="1" applyAlignment="1">
      <alignment horizontal="left" vertical="center"/>
    </xf>
    <xf numFmtId="166" fontId="2" fillId="0" borderId="0" xfId="3" applyNumberFormat="1" applyFill="1" applyBorder="1" applyAlignment="1" applyProtection="1"/>
    <xf numFmtId="0" fontId="3" fillId="0" borderId="0" xfId="3" applyFont="1" applyAlignment="1">
      <alignment horizontal="left" vertical="center"/>
    </xf>
    <xf numFmtId="166" fontId="3" fillId="0" borderId="0" xfId="3" applyNumberFormat="1" applyFont="1" applyAlignment="1">
      <alignment horizontal="right" vertical="center"/>
    </xf>
    <xf numFmtId="0" fontId="3" fillId="0" borderId="0" xfId="3" applyFont="1" applyAlignment="1">
      <alignment vertical="center"/>
    </xf>
    <xf numFmtId="0" fontId="3" fillId="0" borderId="0" xfId="3" applyFont="1" applyFill="1" applyAlignment="1">
      <alignment horizontal="left" vertical="center"/>
    </xf>
    <xf numFmtId="0" fontId="3" fillId="0" borderId="0" xfId="3" applyFont="1" applyFill="1" applyAlignment="1">
      <alignment vertical="center"/>
    </xf>
    <xf numFmtId="166" fontId="3" fillId="0" borderId="0" xfId="3" applyNumberFormat="1" applyFont="1" applyFill="1" applyAlignment="1">
      <alignment horizontal="right" vertical="center"/>
    </xf>
    <xf numFmtId="0" fontId="2" fillId="2" borderId="0" xfId="3" applyNumberFormat="1" applyFill="1" applyBorder="1" applyAlignment="1" applyProtection="1"/>
    <xf numFmtId="0" fontId="2" fillId="0" borderId="0" xfId="3" applyNumberFormat="1" applyFont="1" applyFill="1" applyBorder="1" applyAlignment="1" applyProtection="1"/>
    <xf numFmtId="0" fontId="3" fillId="0" borderId="0" xfId="4" applyFont="1" applyFill="1" applyAlignment="1">
      <alignment horizontal="left" vertical="center"/>
    </xf>
    <xf numFmtId="0" fontId="3" fillId="0" borderId="0" xfId="4" applyFont="1" applyFill="1" applyAlignment="1">
      <alignment vertical="center"/>
    </xf>
    <xf numFmtId="166" fontId="3" fillId="0" borderId="0" xfId="4" applyNumberFormat="1" applyFont="1" applyFill="1" applyAlignment="1">
      <alignment horizontal="right" vertical="center"/>
    </xf>
    <xf numFmtId="0" fontId="3" fillId="2" borderId="0" xfId="3" applyFont="1" applyFill="1" applyAlignment="1">
      <alignment horizontal="left" vertical="center"/>
    </xf>
    <xf numFmtId="0" fontId="3" fillId="2" borderId="0" xfId="3" applyFont="1" applyFill="1" applyAlignment="1">
      <alignment vertical="center"/>
    </xf>
    <xf numFmtId="166" fontId="3" fillId="2" borderId="0" xfId="3" applyNumberFormat="1" applyFont="1" applyFill="1" applyAlignment="1">
      <alignment horizontal="right" vertical="center"/>
    </xf>
    <xf numFmtId="0" fontId="5" fillId="0" borderId="0" xfId="3" applyFont="1" applyFill="1" applyAlignment="1">
      <alignment vertical="center"/>
    </xf>
    <xf numFmtId="166" fontId="5" fillId="0" borderId="0" xfId="3" applyNumberFormat="1" applyFont="1" applyFill="1" applyAlignment="1">
      <alignment horizontal="right" vertical="center"/>
    </xf>
    <xf numFmtId="0" fontId="2" fillId="3" borderId="0" xfId="3" applyNumberFormat="1" applyFill="1" applyBorder="1" applyAlignment="1" applyProtection="1"/>
    <xf numFmtId="0" fontId="2" fillId="4" borderId="0" xfId="3" applyNumberFormat="1" applyFill="1" applyBorder="1" applyAlignment="1" applyProtection="1"/>
    <xf numFmtId="0" fontId="6" fillId="0" borderId="0" xfId="3" applyFont="1" applyFill="1" applyAlignment="1">
      <alignment horizontal="center" vertical="center"/>
    </xf>
    <xf numFmtId="0" fontId="8" fillId="0" borderId="0" xfId="0" applyFont="1"/>
    <xf numFmtId="167" fontId="8" fillId="0" borderId="0" xfId="1" applyNumberFormat="1" applyFont="1" applyFill="1"/>
    <xf numFmtId="0" fontId="7" fillId="0" borderId="4" xfId="0" applyFont="1" applyBorder="1" applyAlignment="1">
      <alignment horizontal="center"/>
    </xf>
    <xf numFmtId="0" fontId="7" fillId="0" borderId="4" xfId="0" applyFont="1" applyBorder="1"/>
    <xf numFmtId="0" fontId="8" fillId="0" borderId="4" xfId="0" applyFont="1" applyBorder="1" applyAlignment="1">
      <alignment horizontal="center"/>
    </xf>
    <xf numFmtId="0" fontId="7" fillId="0" borderId="0" xfId="0" applyFont="1"/>
    <xf numFmtId="0" fontId="10" fillId="0" borderId="11" xfId="0" applyFont="1" applyFill="1" applyBorder="1" applyAlignment="1">
      <alignment horizontal="centerContinuous"/>
    </xf>
    <xf numFmtId="0" fontId="10" fillId="0" borderId="12" xfId="0" applyFont="1" applyFill="1" applyBorder="1" applyAlignment="1">
      <alignment horizontal="centerContinuous"/>
    </xf>
    <xf numFmtId="0" fontId="10" fillId="0" borderId="13" xfId="0" applyFont="1" applyFill="1" applyBorder="1" applyAlignment="1">
      <alignment horizontal="centerContinuous"/>
    </xf>
    <xf numFmtId="0" fontId="10" fillId="0" borderId="4" xfId="0" applyFont="1" applyBorder="1" applyAlignment="1">
      <alignment horizontal="center"/>
    </xf>
    <xf numFmtId="167" fontId="10" fillId="0" borderId="4" xfId="1" applyNumberFormat="1" applyFont="1" applyFill="1" applyBorder="1" applyAlignment="1">
      <alignment horizontal="center"/>
    </xf>
    <xf numFmtId="165" fontId="8" fillId="0" borderId="11" xfId="1" applyNumberFormat="1" applyFont="1" applyFill="1" applyBorder="1" applyAlignment="1"/>
    <xf numFmtId="165" fontId="8" fillId="0" borderId="12" xfId="1" applyNumberFormat="1" applyFont="1" applyFill="1" applyBorder="1" applyAlignment="1"/>
    <xf numFmtId="165" fontId="8" fillId="0" borderId="13" xfId="1" applyNumberFormat="1" applyFont="1" applyFill="1" applyBorder="1" applyAlignment="1"/>
    <xf numFmtId="165" fontId="8" fillId="0" borderId="4" xfId="1" applyNumberFormat="1" applyFont="1" applyBorder="1" applyAlignment="1">
      <alignment horizontal="center"/>
    </xf>
    <xf numFmtId="167" fontId="8" fillId="0" borderId="4" xfId="1" applyNumberFormat="1" applyFont="1" applyFill="1" applyBorder="1" applyAlignment="1">
      <alignment horizontal="right"/>
    </xf>
    <xf numFmtId="165" fontId="8" fillId="0" borderId="4" xfId="1" applyNumberFormat="1" applyFont="1" applyBorder="1" applyAlignment="1">
      <alignment horizontal="right"/>
    </xf>
    <xf numFmtId="0" fontId="8" fillId="0" borderId="12" xfId="0" applyFont="1" applyFill="1" applyBorder="1" applyAlignment="1"/>
    <xf numFmtId="0" fontId="8" fillId="0" borderId="13" xfId="0" applyFont="1" applyFill="1" applyBorder="1" applyAlignment="1"/>
    <xf numFmtId="0" fontId="8" fillId="0" borderId="0" xfId="0" applyFont="1" applyFill="1"/>
    <xf numFmtId="165" fontId="8" fillId="0" borderId="0" xfId="1" applyNumberFormat="1" applyFont="1"/>
    <xf numFmtId="165" fontId="7" fillId="0" borderId="0" xfId="1" applyNumberFormat="1" applyFont="1" applyAlignment="1">
      <alignment horizontal="right"/>
    </xf>
    <xf numFmtId="165" fontId="8" fillId="0" borderId="4" xfId="1" applyNumberFormat="1" applyFont="1" applyBorder="1"/>
    <xf numFmtId="0" fontId="7" fillId="0" borderId="0" xfId="0" applyFont="1" applyFill="1"/>
    <xf numFmtId="165" fontId="10" fillId="0" borderId="4" xfId="1" applyNumberFormat="1" applyFont="1" applyBorder="1" applyAlignment="1">
      <alignment horizontal="center"/>
    </xf>
    <xf numFmtId="0" fontId="10" fillId="0" borderId="4" xfId="0" applyFont="1" applyFill="1" applyBorder="1" applyAlignment="1">
      <alignment wrapText="1"/>
    </xf>
    <xf numFmtId="165" fontId="10" fillId="0" borderId="4" xfId="1" applyNumberFormat="1" applyFont="1" applyBorder="1" applyAlignment="1">
      <alignment horizontal="center" wrapText="1"/>
    </xf>
    <xf numFmtId="165" fontId="10" fillId="0" borderId="4" xfId="1" applyNumberFormat="1" applyFont="1" applyFill="1" applyBorder="1" applyAlignment="1">
      <alignment horizontal="center"/>
    </xf>
    <xf numFmtId="9" fontId="8" fillId="0" borderId="4" xfId="1" applyNumberFormat="1" applyFont="1" applyBorder="1" applyAlignment="1">
      <alignment horizontal="center"/>
    </xf>
    <xf numFmtId="167" fontId="8" fillId="0" borderId="4" xfId="1" applyNumberFormat="1" applyFont="1" applyFill="1" applyBorder="1"/>
    <xf numFmtId="165" fontId="8" fillId="0" borderId="4" xfId="1" applyNumberFormat="1" applyFont="1" applyFill="1" applyBorder="1" applyAlignment="1">
      <alignment horizontal="right"/>
    </xf>
    <xf numFmtId="165" fontId="8" fillId="0" borderId="4" xfId="1" applyFont="1" applyFill="1" applyBorder="1" applyAlignment="1"/>
    <xf numFmtId="165" fontId="8" fillId="0" borderId="14" xfId="1" applyNumberFormat="1" applyFont="1" applyBorder="1"/>
    <xf numFmtId="167" fontId="7" fillId="0" borderId="0" xfId="1" applyNumberFormat="1" applyFont="1" applyFill="1" applyAlignment="1"/>
    <xf numFmtId="165" fontId="7" fillId="0" borderId="15" xfId="1" applyNumberFormat="1" applyFont="1" applyBorder="1" applyAlignment="1">
      <alignment horizontal="right"/>
    </xf>
    <xf numFmtId="168" fontId="8" fillId="0" borderId="4" xfId="1" applyNumberFormat="1" applyFont="1" applyBorder="1"/>
    <xf numFmtId="167" fontId="10" fillId="0" borderId="11" xfId="1" applyNumberFormat="1" applyFont="1" applyFill="1" applyBorder="1" applyAlignment="1">
      <alignment horizontal="left"/>
    </xf>
    <xf numFmtId="165" fontId="10" fillId="0" borderId="13" xfId="1" applyNumberFormat="1" applyFont="1" applyBorder="1" applyAlignment="1">
      <alignment horizontal="left"/>
    </xf>
    <xf numFmtId="9" fontId="8" fillId="0" borderId="4" xfId="1" applyNumberFormat="1" applyFont="1" applyBorder="1"/>
    <xf numFmtId="167" fontId="8" fillId="0" borderId="11" xfId="1" applyNumberFormat="1" applyFont="1" applyFill="1" applyBorder="1" applyAlignment="1"/>
    <xf numFmtId="165" fontId="8" fillId="0" borderId="13" xfId="1" applyNumberFormat="1" applyFont="1" applyBorder="1" applyAlignment="1"/>
    <xf numFmtId="165" fontId="7" fillId="0" borderId="6" xfId="1" applyNumberFormat="1" applyFont="1" applyBorder="1" applyAlignment="1"/>
    <xf numFmtId="167" fontId="7" fillId="0" borderId="6" xfId="1" applyNumberFormat="1" applyFont="1" applyBorder="1" applyAlignment="1"/>
    <xf numFmtId="165" fontId="7" fillId="0" borderId="7" xfId="1" applyNumberFormat="1" applyFont="1" applyBorder="1" applyAlignment="1"/>
    <xf numFmtId="165" fontId="8" fillId="0" borderId="0" xfId="0" applyNumberFormat="1" applyFont="1"/>
    <xf numFmtId="0" fontId="7" fillId="0" borderId="0" xfId="0" applyFont="1" applyAlignment="1"/>
    <xf numFmtId="167" fontId="7" fillId="0" borderId="0" xfId="1" applyNumberFormat="1" applyFont="1" applyAlignment="1"/>
    <xf numFmtId="168" fontId="8" fillId="0" borderId="4" xfId="0" applyNumberFormat="1" applyFont="1" applyBorder="1"/>
    <xf numFmtId="0" fontId="12" fillId="0" borderId="16" xfId="0" applyFont="1" applyBorder="1" applyAlignment="1">
      <alignment horizontal="centerContinuous" vertical="center" wrapText="1"/>
    </xf>
    <xf numFmtId="0" fontId="13" fillId="0" borderId="17" xfId="0" applyFont="1" applyBorder="1" applyAlignment="1">
      <alignment horizontal="centerContinuous" vertical="center" wrapText="1"/>
    </xf>
    <xf numFmtId="0" fontId="13" fillId="0" borderId="18" xfId="0" applyFont="1" applyBorder="1" applyAlignment="1">
      <alignment horizontal="centerContinuous" vertical="center" wrapText="1"/>
    </xf>
    <xf numFmtId="0" fontId="12" fillId="0" borderId="19" xfId="0" applyFont="1" applyBorder="1" applyAlignment="1">
      <alignment horizontal="centerContinuous" vertical="center" wrapText="1"/>
    </xf>
    <xf numFmtId="0" fontId="13" fillId="0" borderId="0" xfId="0" applyFont="1" applyBorder="1" applyAlignment="1">
      <alignment horizontal="centerContinuous" vertical="center" wrapText="1"/>
    </xf>
    <xf numFmtId="0" fontId="13" fillId="0" borderId="20" xfId="0" applyFont="1" applyBorder="1" applyAlignment="1">
      <alignment horizontal="centerContinuous" vertical="center" wrapText="1"/>
    </xf>
    <xf numFmtId="0" fontId="0" fillId="0" borderId="19" xfId="0" applyBorder="1" applyAlignment="1">
      <alignment vertical="center"/>
    </xf>
    <xf numFmtId="0" fontId="14" fillId="0" borderId="0" xfId="0" applyFont="1" applyBorder="1" applyAlignment="1">
      <alignment vertical="center"/>
    </xf>
    <xf numFmtId="0" fontId="14" fillId="0" borderId="20" xfId="0" applyFont="1" applyBorder="1" applyAlignment="1">
      <alignment vertical="center"/>
    </xf>
    <xf numFmtId="0" fontId="12" fillId="5" borderId="19" xfId="0" applyFont="1" applyFill="1" applyBorder="1" applyAlignment="1">
      <alignment horizontal="centerContinuous" vertical="center"/>
    </xf>
    <xf numFmtId="0" fontId="13" fillId="5" borderId="0" xfId="0" applyFont="1" applyFill="1" applyBorder="1" applyAlignment="1">
      <alignment horizontal="centerContinuous" vertical="center"/>
    </xf>
    <xf numFmtId="0" fontId="13" fillId="5" borderId="20" xfId="0" applyFont="1" applyFill="1" applyBorder="1" applyAlignment="1">
      <alignment horizontal="centerContinuous" vertical="center"/>
    </xf>
    <xf numFmtId="0" fontId="13" fillId="0" borderId="19" xfId="0" applyFont="1" applyBorder="1" applyAlignment="1">
      <alignment vertical="center"/>
    </xf>
    <xf numFmtId="0" fontId="13" fillId="0" borderId="0" xfId="0" applyFont="1" applyBorder="1" applyAlignment="1">
      <alignment vertical="center"/>
    </xf>
    <xf numFmtId="0" fontId="13" fillId="0" borderId="20" xfId="0" applyFont="1" applyBorder="1" applyAlignment="1">
      <alignment vertical="center"/>
    </xf>
    <xf numFmtId="0" fontId="4" fillId="0" borderId="21" xfId="0" applyFont="1" applyBorder="1" applyAlignment="1">
      <alignment horizontal="center" vertical="center"/>
    </xf>
    <xf numFmtId="0" fontId="13" fillId="0" borderId="22" xfId="0" applyFont="1" applyBorder="1" applyAlignment="1">
      <alignment vertical="center"/>
    </xf>
    <xf numFmtId="0" fontId="13" fillId="5" borderId="23" xfId="0" applyFont="1" applyFill="1" applyBorder="1" applyAlignment="1">
      <alignment horizontal="center" vertical="center" wrapText="1"/>
    </xf>
    <xf numFmtId="0" fontId="13" fillId="5" borderId="24" xfId="0" applyFont="1" applyFill="1" applyBorder="1" applyAlignment="1">
      <alignment horizontal="center" vertical="center" wrapText="1"/>
    </xf>
    <xf numFmtId="165" fontId="13" fillId="5" borderId="24" xfId="1" applyFont="1" applyFill="1" applyBorder="1" applyAlignment="1">
      <alignment horizontal="center" vertical="center" wrapText="1"/>
    </xf>
    <xf numFmtId="44" fontId="13" fillId="5" borderId="24" xfId="2" applyNumberFormat="1" applyFont="1" applyFill="1" applyBorder="1" applyAlignment="1">
      <alignment horizontal="center" vertical="center" wrapText="1"/>
    </xf>
    <xf numFmtId="169" fontId="13" fillId="5" borderId="25" xfId="0" applyNumberFormat="1" applyFont="1" applyFill="1" applyBorder="1" applyAlignment="1">
      <alignment horizontal="center" vertical="center" wrapText="1"/>
    </xf>
    <xf numFmtId="0" fontId="13" fillId="0" borderId="26" xfId="0" applyFont="1" applyFill="1" applyBorder="1" applyAlignment="1">
      <alignment vertical="center" wrapText="1"/>
    </xf>
    <xf numFmtId="0" fontId="15" fillId="0" borderId="28" xfId="0" applyFont="1" applyBorder="1" applyAlignment="1">
      <alignment vertical="center"/>
    </xf>
    <xf numFmtId="0" fontId="15" fillId="0" borderId="4" xfId="0" applyFont="1" applyBorder="1" applyAlignment="1">
      <alignment vertical="center" wrapText="1"/>
    </xf>
    <xf numFmtId="0" fontId="15" fillId="0" borderId="4" xfId="0" applyFont="1" applyBorder="1" applyAlignment="1">
      <alignment horizontal="center" vertical="center"/>
    </xf>
    <xf numFmtId="2" fontId="15" fillId="0" borderId="4" xfId="0" applyNumberFormat="1" applyFont="1" applyFill="1" applyBorder="1" applyAlignment="1">
      <alignment horizontal="center" vertical="center"/>
    </xf>
    <xf numFmtId="169" fontId="15" fillId="0" borderId="4" xfId="0" applyNumberFormat="1" applyFont="1" applyBorder="1" applyAlignment="1">
      <alignment horizontal="center" vertical="center"/>
    </xf>
    <xf numFmtId="169" fontId="15" fillId="0" borderId="29" xfId="0" applyNumberFormat="1" applyFont="1" applyBorder="1" applyAlignment="1">
      <alignment horizontal="center" vertical="center"/>
    </xf>
    <xf numFmtId="168" fontId="0" fillId="0" borderId="0" xfId="0" applyNumberFormat="1"/>
    <xf numFmtId="0" fontId="13" fillId="6" borderId="26" xfId="0" applyFont="1" applyFill="1" applyBorder="1" applyAlignment="1">
      <alignment vertical="center" wrapText="1"/>
    </xf>
    <xf numFmtId="0" fontId="15" fillId="0" borderId="4" xfId="0" applyFont="1" applyFill="1" applyBorder="1" applyAlignment="1">
      <alignment vertical="center" wrapText="1"/>
    </xf>
    <xf numFmtId="0" fontId="15" fillId="0" borderId="4" xfId="0" applyFont="1" applyFill="1" applyBorder="1" applyAlignment="1">
      <alignment horizontal="center" vertical="center"/>
    </xf>
    <xf numFmtId="43" fontId="8" fillId="0" borderId="4" xfId="1" applyNumberFormat="1" applyFont="1" applyFill="1" applyBorder="1" applyAlignment="1">
      <alignment horizontal="right"/>
    </xf>
    <xf numFmtId="0" fontId="10" fillId="0" borderId="11" xfId="0" applyFont="1" applyFill="1" applyBorder="1" applyAlignment="1"/>
    <xf numFmtId="0" fontId="10" fillId="0" borderId="12" xfId="0" applyFont="1" applyFill="1" applyBorder="1" applyAlignment="1"/>
    <xf numFmtId="170" fontId="8" fillId="0" borderId="4" xfId="1" applyNumberFormat="1" applyFont="1" applyFill="1" applyBorder="1" applyAlignment="1">
      <alignment horizontal="right"/>
    </xf>
    <xf numFmtId="0" fontId="0" fillId="0" borderId="0" xfId="0" applyNumberFormat="1" applyFill="1" applyBorder="1" applyAlignment="1" applyProtection="1"/>
    <xf numFmtId="167" fontId="0" fillId="0" borderId="0" xfId="1" applyNumberFormat="1" applyFont="1" applyFill="1" applyBorder="1" applyAlignment="1" applyProtection="1"/>
    <xf numFmtId="171" fontId="8" fillId="0" borderId="4" xfId="1" applyNumberFormat="1" applyFont="1" applyBorder="1"/>
    <xf numFmtId="165" fontId="8" fillId="0" borderId="4" xfId="1" applyNumberFormat="1" applyFont="1" applyBorder="1" applyAlignment="1">
      <alignment horizontal="center" vertical="center"/>
    </xf>
    <xf numFmtId="167" fontId="8" fillId="0" borderId="4" xfId="1" applyNumberFormat="1" applyFont="1" applyFill="1" applyBorder="1" applyAlignment="1">
      <alignment horizontal="right" vertical="center"/>
    </xf>
    <xf numFmtId="165" fontId="8" fillId="0" borderId="4" xfId="1" applyNumberFormat="1" applyFont="1" applyBorder="1" applyAlignment="1">
      <alignment horizontal="right" vertical="center"/>
    </xf>
    <xf numFmtId="165" fontId="8" fillId="0" borderId="12" xfId="1" applyNumberFormat="1" applyFont="1" applyFill="1" applyBorder="1" applyAlignment="1">
      <alignment wrapText="1"/>
    </xf>
    <xf numFmtId="165" fontId="8" fillId="0" borderId="13" xfId="1" applyNumberFormat="1" applyFont="1" applyFill="1" applyBorder="1" applyAlignment="1">
      <alignment wrapText="1"/>
    </xf>
    <xf numFmtId="0" fontId="15" fillId="0" borderId="28" xfId="0" applyFont="1" applyFill="1" applyBorder="1" applyAlignment="1">
      <alignment vertical="center"/>
    </xf>
    <xf numFmtId="0" fontId="15" fillId="0" borderId="32" xfId="0" applyFont="1" applyFill="1" applyBorder="1" applyAlignment="1">
      <alignment vertical="center"/>
    </xf>
    <xf numFmtId="0" fontId="15" fillId="0" borderId="33" xfId="0" applyFont="1" applyFill="1" applyBorder="1" applyAlignment="1">
      <alignment vertical="center" wrapText="1"/>
    </xf>
    <xf numFmtId="0" fontId="15" fillId="0" borderId="33" xfId="0" applyFont="1" applyFill="1" applyBorder="1" applyAlignment="1">
      <alignment horizontal="center" vertical="center"/>
    </xf>
    <xf numFmtId="2" fontId="15" fillId="0" borderId="33" xfId="0" applyNumberFormat="1" applyFont="1" applyFill="1" applyBorder="1" applyAlignment="1">
      <alignment horizontal="center" vertical="center"/>
    </xf>
    <xf numFmtId="169" fontId="15" fillId="0" borderId="34" xfId="0" applyNumberFormat="1" applyFont="1" applyBorder="1" applyAlignment="1">
      <alignment horizontal="center" vertical="center"/>
    </xf>
    <xf numFmtId="169" fontId="15" fillId="0" borderId="35" xfId="0" applyNumberFormat="1" applyFont="1" applyBorder="1" applyAlignment="1">
      <alignment horizontal="center" vertical="center"/>
    </xf>
    <xf numFmtId="169" fontId="15" fillId="0" borderId="20" xfId="0" applyNumberFormat="1" applyFont="1" applyBorder="1" applyAlignment="1">
      <alignment horizontal="center" vertical="center"/>
    </xf>
    <xf numFmtId="0" fontId="4" fillId="0" borderId="9" xfId="0" applyFont="1" applyBorder="1" applyAlignment="1">
      <alignment vertical="center"/>
    </xf>
    <xf numFmtId="0" fontId="4" fillId="0" borderId="0" xfId="0" applyFont="1" applyBorder="1" applyAlignment="1">
      <alignment horizontal="right" vertical="center"/>
    </xf>
    <xf numFmtId="2" fontId="4" fillId="0" borderId="9" xfId="0" applyNumberFormat="1" applyFont="1" applyBorder="1" applyAlignment="1">
      <alignment vertical="center"/>
    </xf>
    <xf numFmtId="0" fontId="18" fillId="0" borderId="0" xfId="0" applyFont="1" applyBorder="1" applyAlignment="1">
      <alignment horizontal="right"/>
    </xf>
    <xf numFmtId="169" fontId="15" fillId="0" borderId="0" xfId="0" applyNumberFormat="1" applyFont="1" applyBorder="1" applyAlignment="1">
      <alignment horizontal="center" vertical="center"/>
    </xf>
    <xf numFmtId="169" fontId="15" fillId="0" borderId="18" xfId="0" applyNumberFormat="1" applyFont="1" applyBorder="1" applyAlignment="1">
      <alignment horizontal="center" vertical="center"/>
    </xf>
    <xf numFmtId="0" fontId="18" fillId="0" borderId="19" xfId="0" applyFont="1" applyBorder="1" applyAlignment="1">
      <alignment horizontal="right"/>
    </xf>
    <xf numFmtId="0" fontId="4" fillId="0" borderId="36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4" fillId="0" borderId="27" xfId="0" applyFont="1" applyBorder="1" applyAlignment="1">
      <alignment vertical="center"/>
    </xf>
    <xf numFmtId="0" fontId="4" fillId="0" borderId="33" xfId="0" applyFont="1" applyBorder="1" applyAlignment="1">
      <alignment horizontal="center" vertical="center"/>
    </xf>
    <xf numFmtId="0" fontId="4" fillId="0" borderId="0" xfId="5" applyFont="1"/>
    <xf numFmtId="0" fontId="20" fillId="0" borderId="0" xfId="5" applyFont="1"/>
    <xf numFmtId="0" fontId="22" fillId="7" borderId="19" xfId="5" applyFont="1" applyFill="1" applyBorder="1" applyAlignment="1" applyProtection="1">
      <alignment horizontal="center" vertical="center" wrapText="1"/>
    </xf>
    <xf numFmtId="0" fontId="22" fillId="7" borderId="0" xfId="5" applyFont="1" applyFill="1" applyBorder="1" applyAlignment="1" applyProtection="1">
      <alignment horizontal="center" vertical="center" wrapText="1"/>
    </xf>
    <xf numFmtId="0" fontId="23" fillId="0" borderId="0" xfId="5" applyFont="1"/>
    <xf numFmtId="0" fontId="24" fillId="0" borderId="19" xfId="5" applyFont="1" applyBorder="1" applyAlignment="1">
      <alignment horizontal="left" vertical="top"/>
    </xf>
    <xf numFmtId="0" fontId="24" fillId="0" borderId="0" xfId="5" applyFont="1" applyBorder="1" applyAlignment="1">
      <alignment horizontal="left" vertical="top"/>
    </xf>
    <xf numFmtId="0" fontId="20" fillId="0" borderId="19" xfId="5" applyFont="1" applyBorder="1"/>
    <xf numFmtId="0" fontId="20" fillId="0" borderId="0" xfId="5" applyFont="1" applyBorder="1"/>
    <xf numFmtId="0" fontId="25" fillId="6" borderId="31" xfId="3" applyFont="1" applyFill="1" applyBorder="1" applyAlignment="1">
      <alignment horizontal="justify" vertical="top" wrapText="1"/>
    </xf>
    <xf numFmtId="0" fontId="25" fillId="6" borderId="3" xfId="3" applyFont="1" applyFill="1" applyBorder="1" applyAlignment="1">
      <alignment horizontal="justify" vertical="top" wrapText="1"/>
    </xf>
    <xf numFmtId="10" fontId="25" fillId="6" borderId="3" xfId="3" applyNumberFormat="1" applyFont="1" applyFill="1" applyBorder="1" applyAlignment="1">
      <alignment horizontal="justify" vertical="top" wrapText="1"/>
    </xf>
    <xf numFmtId="0" fontId="25" fillId="0" borderId="43" xfId="3" applyFont="1" applyBorder="1" applyAlignment="1">
      <alignment horizontal="justify" vertical="top" wrapText="1"/>
    </xf>
    <xf numFmtId="0" fontId="27" fillId="0" borderId="43" xfId="3" applyFont="1" applyBorder="1" applyAlignment="1">
      <alignment horizontal="justify" vertical="top" wrapText="1"/>
    </xf>
    <xf numFmtId="10" fontId="27" fillId="0" borderId="38" xfId="6" applyNumberFormat="1" applyFont="1" applyBorder="1" applyAlignment="1">
      <alignment horizontal="justify" vertical="top" wrapText="1"/>
    </xf>
    <xf numFmtId="10" fontId="25" fillId="0" borderId="43" xfId="6" applyNumberFormat="1" applyFont="1" applyBorder="1" applyAlignment="1">
      <alignment horizontal="justify" vertical="top" wrapText="1"/>
    </xf>
    <xf numFmtId="0" fontId="25" fillId="6" borderId="43" xfId="3" applyFont="1" applyFill="1" applyBorder="1" applyAlignment="1">
      <alignment horizontal="justify" vertical="top" wrapText="1"/>
    </xf>
    <xf numFmtId="10" fontId="25" fillId="6" borderId="38" xfId="6" applyNumberFormat="1" applyFont="1" applyFill="1" applyBorder="1" applyAlignment="1">
      <alignment horizontal="justify" vertical="top" wrapText="1"/>
    </xf>
    <xf numFmtId="10" fontId="20" fillId="0" borderId="0" xfId="5" applyNumberFormat="1" applyFont="1"/>
    <xf numFmtId="10" fontId="27" fillId="0" borderId="43" xfId="6" applyNumberFormat="1" applyFont="1" applyBorder="1" applyAlignment="1">
      <alignment horizontal="left" vertical="top" wrapText="1"/>
    </xf>
    <xf numFmtId="0" fontId="25" fillId="8" borderId="43" xfId="3" applyFont="1" applyFill="1" applyBorder="1" applyAlignment="1">
      <alignment horizontal="justify" vertical="top" wrapText="1"/>
    </xf>
    <xf numFmtId="10" fontId="25" fillId="8" borderId="38" xfId="6" applyNumberFormat="1" applyFont="1" applyFill="1" applyBorder="1" applyAlignment="1">
      <alignment horizontal="justify" vertical="top" wrapText="1"/>
    </xf>
    <xf numFmtId="0" fontId="9" fillId="0" borderId="36" xfId="5" applyFont="1" applyBorder="1"/>
    <xf numFmtId="0" fontId="20" fillId="0" borderId="9" xfId="5" applyFont="1" applyBorder="1"/>
    <xf numFmtId="0" fontId="9" fillId="0" borderId="37" xfId="5" applyFont="1" applyBorder="1"/>
    <xf numFmtId="0" fontId="20" fillId="0" borderId="33" xfId="5" applyFont="1" applyBorder="1"/>
    <xf numFmtId="0" fontId="15" fillId="0" borderId="0" xfId="0" applyFont="1" applyBorder="1" applyAlignment="1">
      <alignment horizontal="right"/>
    </xf>
    <xf numFmtId="44" fontId="13" fillId="5" borderId="47" xfId="2" applyNumberFormat="1" applyFont="1" applyFill="1" applyBorder="1" applyAlignment="1">
      <alignment horizontal="center" vertical="center" wrapText="1"/>
    </xf>
    <xf numFmtId="169" fontId="15" fillId="0" borderId="11" xfId="0" applyNumberFormat="1" applyFont="1" applyBorder="1" applyAlignment="1">
      <alignment horizontal="center" vertical="center"/>
    </xf>
    <xf numFmtId="169" fontId="15" fillId="0" borderId="4" xfId="0" applyNumberFormat="1" applyFont="1" applyBorder="1" applyAlignment="1">
      <alignment horizontal="center" vertical="center" wrapText="1"/>
    </xf>
    <xf numFmtId="0" fontId="0" fillId="0" borderId="0" xfId="0" applyBorder="1"/>
    <xf numFmtId="0" fontId="4" fillId="0" borderId="0" xfId="0" applyFont="1" applyBorder="1" applyAlignment="1">
      <alignment vertical="center"/>
    </xf>
    <xf numFmtId="2" fontId="4" fillId="0" borderId="0" xfId="0" applyNumberFormat="1" applyFont="1" applyBorder="1" applyAlignment="1">
      <alignment vertical="center"/>
    </xf>
    <xf numFmtId="172" fontId="15" fillId="0" borderId="11" xfId="0" applyNumberFormat="1" applyFont="1" applyBorder="1" applyAlignment="1">
      <alignment horizontal="center" vertical="center"/>
    </xf>
    <xf numFmtId="172" fontId="15" fillId="0" borderId="48" xfId="0" applyNumberFormat="1" applyFont="1" applyBorder="1" applyAlignment="1">
      <alignment horizontal="center" vertical="center"/>
    </xf>
    <xf numFmtId="169" fontId="15" fillId="0" borderId="11" xfId="0" applyNumberFormat="1" applyFont="1" applyBorder="1" applyAlignment="1">
      <alignment horizontal="center" vertical="center" wrapText="1"/>
    </xf>
    <xf numFmtId="169" fontId="0" fillId="0" borderId="0" xfId="0" applyNumberFormat="1"/>
    <xf numFmtId="169" fontId="15" fillId="0" borderId="48" xfId="0" applyNumberFormat="1" applyFont="1" applyBorder="1" applyAlignment="1">
      <alignment horizontal="center" vertical="center" wrapText="1"/>
    </xf>
    <xf numFmtId="0" fontId="15" fillId="0" borderId="34" xfId="0" applyFont="1" applyFill="1" applyBorder="1" applyAlignment="1">
      <alignment vertical="center" wrapText="1"/>
    </xf>
    <xf numFmtId="0" fontId="15" fillId="0" borderId="34" xfId="0" applyFont="1" applyFill="1" applyBorder="1" applyAlignment="1">
      <alignment horizontal="center" vertical="center"/>
    </xf>
    <xf numFmtId="2" fontId="15" fillId="0" borderId="34" xfId="0" applyNumberFormat="1" applyFont="1" applyFill="1" applyBorder="1" applyAlignment="1">
      <alignment horizontal="center" vertical="center"/>
    </xf>
    <xf numFmtId="0" fontId="0" fillId="2" borderId="0" xfId="0" applyFill="1"/>
    <xf numFmtId="0" fontId="0" fillId="0" borderId="0" xfId="0" applyAlignment="1">
      <alignment vertical="center"/>
    </xf>
    <xf numFmtId="173" fontId="8" fillId="0" borderId="4" xfId="1" applyNumberFormat="1" applyFont="1" applyFill="1" applyBorder="1" applyAlignment="1">
      <alignment horizontal="right"/>
    </xf>
    <xf numFmtId="0" fontId="3" fillId="2" borderId="0" xfId="4" applyFont="1" applyFill="1" applyAlignment="1">
      <alignment horizontal="left" vertical="center"/>
    </xf>
    <xf numFmtId="0" fontId="3" fillId="2" borderId="0" xfId="4" applyFont="1" applyFill="1" applyAlignment="1">
      <alignment vertical="center"/>
    </xf>
    <xf numFmtId="166" fontId="3" fillId="2" borderId="0" xfId="4" applyNumberFormat="1" applyFont="1" applyFill="1" applyAlignment="1">
      <alignment horizontal="right" vertical="center"/>
    </xf>
    <xf numFmtId="166" fontId="3" fillId="2" borderId="0" xfId="3" applyNumberFormat="1" applyFont="1" applyFill="1" applyAlignment="1">
      <alignment horizontal="right" vertical="center" wrapText="1"/>
    </xf>
    <xf numFmtId="166" fontId="3" fillId="2" borderId="0" xfId="3" applyNumberFormat="1" applyFont="1" applyFill="1" applyAlignment="1">
      <alignment vertical="center"/>
    </xf>
    <xf numFmtId="0" fontId="3" fillId="9" borderId="0" xfId="3" applyFont="1" applyFill="1" applyAlignment="1">
      <alignment horizontal="left" vertical="center"/>
    </xf>
    <xf numFmtId="0" fontId="3" fillId="9" borderId="0" xfId="3" applyFont="1" applyFill="1" applyAlignment="1">
      <alignment vertical="center"/>
    </xf>
    <xf numFmtId="166" fontId="3" fillId="9" borderId="0" xfId="3" applyNumberFormat="1" applyFont="1" applyFill="1" applyAlignment="1">
      <alignment horizontal="right" vertical="center"/>
    </xf>
    <xf numFmtId="0" fontId="16" fillId="0" borderId="42" xfId="5" applyFont="1" applyBorder="1" applyAlignment="1">
      <alignment horizontal="center" vertical="center" wrapText="1"/>
    </xf>
    <xf numFmtId="0" fontId="16" fillId="0" borderId="12" xfId="5" applyFont="1" applyBorder="1" applyAlignment="1">
      <alignment horizontal="center" vertical="center" wrapText="1"/>
    </xf>
    <xf numFmtId="0" fontId="19" fillId="0" borderId="19" xfId="5" applyFont="1" applyBorder="1" applyAlignment="1">
      <alignment horizontal="center"/>
    </xf>
    <xf numFmtId="0" fontId="19" fillId="0" borderId="0" xfId="5" applyFont="1" applyBorder="1" applyAlignment="1">
      <alignment horizontal="center"/>
    </xf>
    <xf numFmtId="0" fontId="21" fillId="7" borderId="1" xfId="5" applyFont="1" applyFill="1" applyBorder="1" applyAlignment="1" applyProtection="1">
      <alignment horizontal="center" vertical="center" wrapText="1"/>
    </xf>
    <xf numFmtId="0" fontId="21" fillId="7" borderId="2" xfId="5" applyFont="1" applyFill="1" applyBorder="1" applyAlignment="1" applyProtection="1">
      <alignment horizontal="center" vertical="center" wrapText="1"/>
    </xf>
    <xf numFmtId="0" fontId="11" fillId="0" borderId="11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/>
    </xf>
    <xf numFmtId="0" fontId="10" fillId="0" borderId="12" xfId="0" applyFont="1" applyFill="1" applyBorder="1" applyAlignment="1">
      <alignment horizontal="center"/>
    </xf>
    <xf numFmtId="0" fontId="10" fillId="0" borderId="13" xfId="0" applyFont="1" applyFill="1" applyBorder="1" applyAlignment="1">
      <alignment horizontal="center"/>
    </xf>
    <xf numFmtId="0" fontId="10" fillId="0" borderId="11" xfId="0" applyFont="1" applyBorder="1" applyAlignment="1">
      <alignment horizontal="center"/>
    </xf>
    <xf numFmtId="0" fontId="10" fillId="0" borderId="13" xfId="0" applyFont="1" applyBorder="1" applyAlignment="1">
      <alignment horizont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28" fillId="0" borderId="11" xfId="0" applyFont="1" applyBorder="1" applyAlignment="1">
      <alignment horizontal="center"/>
    </xf>
    <xf numFmtId="0" fontId="28" fillId="0" borderId="13" xfId="0" applyFont="1" applyBorder="1" applyAlignment="1">
      <alignment horizontal="center"/>
    </xf>
    <xf numFmtId="165" fontId="8" fillId="0" borderId="11" xfId="1" applyNumberFormat="1" applyFont="1" applyFill="1" applyBorder="1" applyAlignment="1">
      <alignment horizontal="left" wrapText="1"/>
    </xf>
    <xf numFmtId="165" fontId="8" fillId="0" borderId="12" xfId="1" applyNumberFormat="1" applyFont="1" applyFill="1" applyBorder="1" applyAlignment="1">
      <alignment horizontal="left" wrapText="1"/>
    </xf>
    <xf numFmtId="165" fontId="8" fillId="0" borderId="13" xfId="1" applyNumberFormat="1" applyFont="1" applyFill="1" applyBorder="1" applyAlignment="1">
      <alignment horizontal="left" wrapText="1"/>
    </xf>
    <xf numFmtId="165" fontId="8" fillId="0" borderId="11" xfId="1" applyFont="1" applyFill="1" applyBorder="1" applyAlignment="1">
      <alignment horizontal="center"/>
    </xf>
    <xf numFmtId="165" fontId="8" fillId="0" borderId="13" xfId="1" applyFont="1" applyFill="1" applyBorder="1" applyAlignment="1">
      <alignment horizontal="center"/>
    </xf>
    <xf numFmtId="167" fontId="10" fillId="0" borderId="11" xfId="1" applyNumberFormat="1" applyFont="1" applyFill="1" applyBorder="1" applyAlignment="1">
      <alignment horizontal="center"/>
    </xf>
    <xf numFmtId="167" fontId="10" fillId="0" borderId="13" xfId="1" applyNumberFormat="1" applyFont="1" applyFill="1" applyBorder="1" applyAlignment="1">
      <alignment horizontal="center"/>
    </xf>
    <xf numFmtId="0" fontId="16" fillId="0" borderId="1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3" fontId="8" fillId="0" borderId="5" xfId="0" applyNumberFormat="1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0" fontId="8" fillId="0" borderId="9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 wrapText="1"/>
    </xf>
    <xf numFmtId="0" fontId="10" fillId="0" borderId="11" xfId="0" applyFont="1" applyFill="1" applyBorder="1" applyAlignment="1">
      <alignment horizontal="center" wrapText="1"/>
    </xf>
    <xf numFmtId="0" fontId="10" fillId="0" borderId="13" xfId="0" applyFont="1" applyFill="1" applyBorder="1" applyAlignment="1">
      <alignment horizontal="center" wrapText="1"/>
    </xf>
    <xf numFmtId="165" fontId="8" fillId="0" borderId="11" xfId="1" applyFont="1" applyFill="1" applyBorder="1" applyAlignment="1">
      <alignment horizontal="left" vertical="center"/>
    </xf>
    <xf numFmtId="165" fontId="8" fillId="0" borderId="13" xfId="1" applyFont="1" applyFill="1" applyBorder="1" applyAlignment="1">
      <alignment horizontal="left" vertical="center"/>
    </xf>
    <xf numFmtId="0" fontId="11" fillId="0" borderId="11" xfId="0" applyFont="1" applyBorder="1" applyAlignment="1">
      <alignment horizontal="center" wrapText="1"/>
    </xf>
    <xf numFmtId="0" fontId="11" fillId="0" borderId="13" xfId="0" applyFont="1" applyBorder="1" applyAlignment="1">
      <alignment horizont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6" borderId="8" xfId="0" applyFont="1" applyFill="1" applyBorder="1" applyAlignment="1">
      <alignment horizontal="center" vertical="center" wrapText="1"/>
    </xf>
    <xf numFmtId="0" fontId="13" fillId="6" borderId="9" xfId="0" applyFont="1" applyFill="1" applyBorder="1" applyAlignment="1">
      <alignment horizontal="center" vertical="center" wrapText="1"/>
    </xf>
    <xf numFmtId="0" fontId="13" fillId="6" borderId="27" xfId="0" applyFont="1" applyFill="1" applyBorder="1" applyAlignment="1">
      <alignment horizontal="center" vertical="center" wrapText="1"/>
    </xf>
    <xf numFmtId="0" fontId="13" fillId="0" borderId="11" xfId="0" applyFont="1" applyFill="1" applyBorder="1" applyAlignment="1">
      <alignment horizontal="center" vertical="center" wrapText="1"/>
    </xf>
    <xf numFmtId="0" fontId="13" fillId="0" borderId="12" xfId="0" applyFont="1" applyFill="1" applyBorder="1" applyAlignment="1">
      <alignment horizontal="center" vertical="center" wrapText="1"/>
    </xf>
    <xf numFmtId="0" fontId="13" fillId="0" borderId="30" xfId="0" applyFont="1" applyFill="1" applyBorder="1" applyAlignment="1">
      <alignment horizontal="center" vertical="center" wrapText="1"/>
    </xf>
    <xf numFmtId="0" fontId="18" fillId="0" borderId="44" xfId="0" applyFont="1" applyBorder="1" applyAlignment="1">
      <alignment horizontal="right"/>
    </xf>
    <xf numFmtId="0" fontId="18" fillId="0" borderId="45" xfId="0" applyFont="1" applyBorder="1" applyAlignment="1">
      <alignment horizontal="right"/>
    </xf>
    <xf numFmtId="0" fontId="18" fillId="0" borderId="46" xfId="0" applyFont="1" applyBorder="1" applyAlignment="1">
      <alignment horizontal="right"/>
    </xf>
    <xf numFmtId="0" fontId="15" fillId="0" borderId="0" xfId="0" applyFont="1" applyBorder="1" applyAlignment="1">
      <alignment horizontal="right"/>
    </xf>
    <xf numFmtId="0" fontId="18" fillId="0" borderId="0" xfId="0" applyFont="1" applyBorder="1" applyAlignment="1">
      <alignment horizontal="right"/>
    </xf>
    <xf numFmtId="0" fontId="13" fillId="0" borderId="39" xfId="0" applyFont="1" applyFill="1" applyBorder="1" applyAlignment="1">
      <alignment horizontal="center" vertical="center" wrapText="1"/>
    </xf>
    <xf numFmtId="0" fontId="13" fillId="0" borderId="40" xfId="0" applyFont="1" applyFill="1" applyBorder="1" applyAlignment="1">
      <alignment horizontal="center" vertical="center" wrapText="1"/>
    </xf>
    <xf numFmtId="0" fontId="13" fillId="0" borderId="40" xfId="0" applyFont="1" applyBorder="1" applyAlignment="1">
      <alignment horizontal="center" vertical="center" wrapText="1"/>
    </xf>
    <xf numFmtId="0" fontId="13" fillId="0" borderId="41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</cellXfs>
  <cellStyles count="7">
    <cellStyle name="Millares" xfId="1" builtinId="3"/>
    <cellStyle name="Moneda" xfId="2" builtinId="4"/>
    <cellStyle name="Normal" xfId="0" builtinId="0"/>
    <cellStyle name="Normal 2" xfId="5"/>
    <cellStyle name="Normal 4" xfId="3"/>
    <cellStyle name="Normal 4 2" xfId="4"/>
    <cellStyle name="Porcentaje 2" xfId="6"/>
  </cellStyles>
  <dxfs count="5">
    <dxf>
      <font>
        <b val="0"/>
        <i val="0"/>
        <strike val="0"/>
        <condense val="0"/>
        <extend val="0"/>
        <outline val="0"/>
        <shadow val="0"/>
        <u val="none"/>
        <vertAlign val="baseline"/>
        <sz val="8.0500000000000007"/>
        <color indexed="8"/>
        <name val="Arial"/>
        <scheme val="none"/>
      </font>
      <numFmt numFmtId="166" formatCode="#,##0.00;[Red]#,##0.00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0500000000000007"/>
        <color indexed="8"/>
        <name val="Arial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0500000000000007"/>
        <color indexed="8"/>
        <name val="Arial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0500000000000007"/>
        <color indexed="8"/>
        <name val="Arial"/>
        <scheme val="none"/>
      </font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0500000000000007"/>
        <color indexed="8"/>
        <name val="Arial"/>
        <scheme val="none"/>
      </font>
      <alignment horizontal="right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externalLink" Target="externalLinks/externalLink6.xml"/><Relationship Id="rId18" Type="http://schemas.openxmlformats.org/officeDocument/2006/relationships/externalLink" Target="externalLinks/externalLink11.xml"/><Relationship Id="rId26" Type="http://schemas.openxmlformats.org/officeDocument/2006/relationships/externalLink" Target="externalLinks/externalLink1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4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17" Type="http://schemas.openxmlformats.org/officeDocument/2006/relationships/externalLink" Target="externalLinks/externalLink10.xml"/><Relationship Id="rId25" Type="http://schemas.openxmlformats.org/officeDocument/2006/relationships/externalLink" Target="externalLinks/externalLink18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9.xml"/><Relationship Id="rId20" Type="http://schemas.openxmlformats.org/officeDocument/2006/relationships/externalLink" Target="externalLinks/externalLink13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24" Type="http://schemas.openxmlformats.org/officeDocument/2006/relationships/externalLink" Target="externalLinks/externalLink17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8.xml"/><Relationship Id="rId23" Type="http://schemas.openxmlformats.org/officeDocument/2006/relationships/externalLink" Target="externalLinks/externalLink16.xml"/><Relationship Id="rId28" Type="http://schemas.openxmlformats.org/officeDocument/2006/relationships/styles" Target="styles.xml"/><Relationship Id="rId10" Type="http://schemas.openxmlformats.org/officeDocument/2006/relationships/externalLink" Target="externalLinks/externalLink3.xml"/><Relationship Id="rId19" Type="http://schemas.openxmlformats.org/officeDocument/2006/relationships/externalLink" Target="externalLinks/externalLink1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Relationship Id="rId22" Type="http://schemas.openxmlformats.org/officeDocument/2006/relationships/externalLink" Target="externalLinks/externalLink15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0</xdr:row>
      <xdr:rowOff>142876</xdr:rowOff>
    </xdr:from>
    <xdr:to>
      <xdr:col>2</xdr:col>
      <xdr:colOff>523875</xdr:colOff>
      <xdr:row>4</xdr:row>
      <xdr:rowOff>160448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42876"/>
          <a:ext cx="819150" cy="7414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724128</xdr:colOff>
      <xdr:row>1</xdr:row>
      <xdr:rowOff>19051</xdr:rowOff>
    </xdr:from>
    <xdr:to>
      <xdr:col>6</xdr:col>
      <xdr:colOff>730249</xdr:colOff>
      <xdr:row>5</xdr:row>
      <xdr:rowOff>0</xdr:rowOff>
    </xdr:to>
    <xdr:pic>
      <xdr:nvPicPr>
        <xdr:cNvPr id="3" name="Imagen 3" descr="manito1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4728" y="209551"/>
          <a:ext cx="1006246" cy="704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0</xdr:row>
      <xdr:rowOff>142876</xdr:rowOff>
    </xdr:from>
    <xdr:to>
      <xdr:col>2</xdr:col>
      <xdr:colOff>523875</xdr:colOff>
      <xdr:row>4</xdr:row>
      <xdr:rowOff>160448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42876"/>
          <a:ext cx="819150" cy="7414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95478</xdr:colOff>
      <xdr:row>0</xdr:row>
      <xdr:rowOff>152401</xdr:rowOff>
    </xdr:from>
    <xdr:to>
      <xdr:col>9</xdr:col>
      <xdr:colOff>1101724</xdr:colOff>
      <xdr:row>4</xdr:row>
      <xdr:rowOff>133350</xdr:rowOff>
    </xdr:to>
    <xdr:pic>
      <xdr:nvPicPr>
        <xdr:cNvPr id="3" name="Imagen 3" descr="manito1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77428" y="152401"/>
          <a:ext cx="1006246" cy="704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\Sistema\Users\Auditor\Downloads\Users\pc\Documents\0%20MIS%20DOCUMENTOS\TRABAJO\DISE&#209;OS%20NFPM\0%20ENTREGADOS%202013\CONSIGNA%20ARMENIA\TRABAJOS%20VARIOS\INGEV%20%202010-2011\1856-2010%20UT%20SAN%20LUIS%202010\ACTAS\ACTA%20DE%20FIJACION%20DE%20PRECIO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\jorge%20n\copiajuan\2004%20documentos\CONSULTORIA%20BASE\PAVIMENTOS%20ESCALAR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\Sistema\Users\Edwin\Documents\ALCALDIA%20CHAMEZA\Presupuesto%20Hamacas\HAMACA%20BRISAS%20DEL%20TONCE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_128\MASIFICACI&#211;N\GOBERNACION\PROYECTOS\MANI\PAVIMENTACION%20VIAS%20URBANAS\Vias%20MANI%20CRA%203%20-%20PROYECTO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\jorge%20n\copiajuan\2004%20documentos\CONSULTORIA%20BASE\TILO\DOC1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uditor\Downloads\Users\pc\Documents\0%20MIS%20DOCUMENTOS\TRABAJO\DISE&#209;OS%20NFPM\0%20ENTREGADOS%202013\CONSIGNA%20ARMENIA\Users\pc\Documents\0%20MIS%20DOCUMENTOS\TRABAJO\DISE&#209;OS%20NFPM\0%20ENTREGADOS%202012\LAS%20PALMAS%20EL%20PORVENIR\Listado%20de%20materiales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TRABAJO/PROYECTOS/INSTITUTO%20TECNICO%20AGROPECUARIO%20JOSE%20ANTONIO%20GALAN/ADMON/PRESUPUESTO%20DEF.%20JOSE%20ANTONIO%20GALAN%20ACTUALIZADO%20KELLY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TRABAJO/PLANEACION%202016/10.%20PUENTE%20QUEBRADA%20GURUVITE&#209;A/PRESPUESTO%20PUENTE%20VEHICULAR%20GURUVITE&#209;A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TRABAJO/PLANEACION%202017/22.%20PUENTES%20VEHICULARES/13.%20PROYECTO%20QUEBRADA%20EL%20HATO/PRESUPUESTO%20ACTUALZADO%20PUENTE%20ELHATO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TRABAJO/PLANEACION%202017/22.%20PUENTES%20VEHICULARES/10.%20PUENTE%20QUEBRADA%20GURUVITE&#209;A/PRESPUESTO%20PUENTE%20VEHICULAR%20GURUVITE&#209;A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TRABAJO/PROYECTOS/SE&#209;ALIZACION%20CHAMEZA/DOCUMENTOS%20SE&#209;ALIZACION/PRESUPUESTO%20SE&#209;ALIZACION%20VIA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\Sistema\GOBERNACION%20Octubre%202007\Reductores%20TILODIRAN\Presupuesto%20REDUCTORES%20LA%20VEG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\Sistema\Gobernaci&#243;n.Rafa\Proyectos%20en%20Acci&#243;n\Cofinanciacion\FICHAS%20Y%20FORMATOS\UNITARIOS%20GENERALE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\Sistema\Users\Edwin\Documents\ALCALDIA%20CHAMEZA\CANCHA%20SINTETICA,%20CHAMEZA\PRESUPUESTO%20Y%20CANT%20%20OBRA,%20APU\Gobernaci&#243;n.Rafa\Proyectos%20en%20Acci&#243;n\Cofinanciacion\FICHAS%20Y%20FORMATOS\UNITARIOS%20GENERALES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INFORMES%20TRIMESTRAL\INFORME%20FINAL\DIC-05-FEB-06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_087\MIS%20DOCUMENT\Mis%20documentos\A-iREg\A-VRSGOBER\PRECIOS%202004\proyectos%20nuevo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IDE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\Sistema\Cofinanciacion\FICHAS%20Y%20FORMATOS\UNITARIOS%20GENERALE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\Sistema\Windows\Temp\Rar$DI00.750\APUS%20BOY_GRUPO%201_MARZO%20DE%20201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 (2)"/>
      <sheetName val="21"/>
      <sheetName val="22"/>
      <sheetName val="23"/>
      <sheetName val="2-FIJACION1"/>
      <sheetName val="2-FIJACION1 (2)"/>
      <sheetName val="ACTA DE FIJACION DE PRECIOS"/>
    </sheetNames>
    <definedNames>
      <definedName name="ERR"/>
    </definedNames>
    <sheetDataSet>
      <sheetData sheetId="0"/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ONOGRAMA"/>
      <sheetName val="ANALISIS UNIT."/>
      <sheetName val="ANALISIS UNIT CRR16A"/>
      <sheetName val="PRESUPUESTO CR 16 A"/>
      <sheetName val="ACTA MODIF REAL"/>
      <sheetName val="ACTA MODIF 1"/>
      <sheetName val="ACTA  PARCIAL N1"/>
      <sheetName val="EXP. DE LA FIRMA"/>
      <sheetName val="ORGANIGRAMA"/>
      <sheetName val="INVERSION ANTICIPO"/>
      <sheetName val="ANALISIS DE A.I.U"/>
      <sheetName val="EQUIPO"/>
      <sheetName val="PRESTACIONES SOCI"/>
      <sheetName val="MATERIAL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3"/>
      <sheetName val="Presupuesto"/>
      <sheetName val="Basicos"/>
      <sheetName val="Apu"/>
      <sheetName val="Anacondet.rpt"/>
      <sheetName val="Hoja1"/>
      <sheetName val="Transporte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CHA EBI 1 de 6 "/>
      <sheetName val="FICHA EBI 2 de 6"/>
      <sheetName val="FICHA EBI 3 de 6"/>
      <sheetName val="FICHA EBI 4 de 6"/>
      <sheetName val="FICHA EBI 5 de 6"/>
      <sheetName val="FICHA EBI 6 de 6"/>
      <sheetName val="FICHA EBI 7 DE 7"/>
      <sheetName val="ID-01"/>
      <sheetName val="ID-02"/>
      <sheetName val="ID-03"/>
      <sheetName val="ID-04"/>
      <sheetName val="PE-01-A"/>
      <sheetName val="PE-01-B"/>
      <sheetName val="PE-02"/>
      <sheetName val="PE-03"/>
      <sheetName val="PE-04"/>
      <sheetName val="FS-01"/>
      <sheetName val="FSEG"/>
      <sheetName val="INGRESOS"/>
      <sheetName val="PRESUPUESTO"/>
      <sheetName val="FF-01 "/>
      <sheetName val="precios"/>
      <sheetName val="Vias MANI CRA 3 - PROYECTO"/>
      <sheetName val="TARIFAS"/>
      <sheetName val="BASE DATOS MATERIALES"/>
      <sheetName val="BASE"/>
      <sheetName val="RESUMEN"/>
      <sheetName val="22C"/>
      <sheetName val="presup. mano obra"/>
      <sheetName val="MATERIALES"/>
      <sheetName val="Acta de Inicio"/>
      <sheetName val="INSUMOS"/>
    </sheetNames>
    <sheetDataSet>
      <sheetData sheetId="0">
        <row r="14">
          <cell r="A14" t="str">
            <v>PAVIMENTACIÓN VIAS URBANAS DEL MUNICIPIO DE MANI,  DEPARTAMENTO DE CASANARE.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"/>
      <sheetName val="FICHA EBI 1 de 6 "/>
      <sheetName val="DOC1"/>
      <sheetName val="MATERIALES"/>
      <sheetName val="PE_02"/>
      <sheetName val="PE-02"/>
      <sheetName val="PRECIOS"/>
    </sheetNames>
    <sheetDataSet>
      <sheetData sheetId="0" refreshError="1">
        <row r="4">
          <cell r="A4" t="str">
            <v>CODIGO</v>
          </cell>
          <cell r="B4" t="str">
            <v>EQUIPOS</v>
          </cell>
          <cell r="C4" t="str">
            <v>TIPO</v>
          </cell>
          <cell r="D4" t="str">
            <v>TARIFA/HORA</v>
          </cell>
          <cell r="E4" t="str">
            <v>RENDIMIENTO</v>
          </cell>
        </row>
        <row r="5">
          <cell r="A5">
            <v>1</v>
          </cell>
          <cell r="B5" t="str">
            <v>RETROCARGADOR</v>
          </cell>
          <cell r="C5" t="str">
            <v>JD-510</v>
          </cell>
          <cell r="D5">
            <v>35000</v>
          </cell>
        </row>
        <row r="6">
          <cell r="A6">
            <v>2</v>
          </cell>
          <cell r="B6" t="str">
            <v>MOTONIVELADORA</v>
          </cell>
          <cell r="C6" t="str">
            <v xml:space="preserve">CAT </v>
          </cell>
          <cell r="D6">
            <v>45000</v>
          </cell>
        </row>
        <row r="7">
          <cell r="A7">
            <v>3</v>
          </cell>
          <cell r="B7" t="str">
            <v>VIBROCOMPACTADOR</v>
          </cell>
          <cell r="C7" t="str">
            <v xml:space="preserve">CAT </v>
          </cell>
          <cell r="D7">
            <v>45000</v>
          </cell>
        </row>
        <row r="8">
          <cell r="A8">
            <v>4</v>
          </cell>
          <cell r="B8" t="str">
            <v>RETROEXCAVADORA</v>
          </cell>
          <cell r="C8" t="str">
            <v xml:space="preserve">CAT </v>
          </cell>
          <cell r="D8">
            <v>60000</v>
          </cell>
        </row>
        <row r="9">
          <cell r="A9">
            <v>5</v>
          </cell>
          <cell r="B9" t="str">
            <v>BULLDOZER</v>
          </cell>
          <cell r="C9" t="str">
            <v>D6D</v>
          </cell>
          <cell r="D9">
            <v>45000</v>
          </cell>
        </row>
        <row r="10">
          <cell r="A10">
            <v>6</v>
          </cell>
          <cell r="B10" t="str">
            <v>VOLQUETA</v>
          </cell>
          <cell r="C10" t="str">
            <v>5m3</v>
          </cell>
          <cell r="D10">
            <v>22500</v>
          </cell>
        </row>
        <row r="11">
          <cell r="A11">
            <v>7</v>
          </cell>
          <cell r="B11" t="str">
            <v>MOTOBOMBA</v>
          </cell>
          <cell r="D11">
            <v>4000</v>
          </cell>
        </row>
        <row r="12">
          <cell r="A12">
            <v>8</v>
          </cell>
          <cell r="B12" t="str">
            <v>HERRAMIENTA 1O% M.O</v>
          </cell>
        </row>
        <row r="13">
          <cell r="A13">
            <v>9</v>
          </cell>
          <cell r="B13" t="str">
            <v xml:space="preserve">CARROTANQUE </v>
          </cell>
          <cell r="C13" t="str">
            <v>2500 GL</v>
          </cell>
          <cell r="D13">
            <v>22500</v>
          </cell>
        </row>
        <row r="14">
          <cell r="A14">
            <v>10</v>
          </cell>
          <cell r="B14" t="str">
            <v>FINISHER</v>
          </cell>
          <cell r="C14" t="str">
            <v xml:space="preserve">CAT </v>
          </cell>
          <cell r="D14">
            <v>80000</v>
          </cell>
        </row>
        <row r="15">
          <cell r="A15">
            <v>11</v>
          </cell>
          <cell r="B15" t="str">
            <v>TRITURADORA</v>
          </cell>
          <cell r="C15" t="str">
            <v xml:space="preserve">CAT </v>
          </cell>
          <cell r="D15">
            <v>100000</v>
          </cell>
        </row>
        <row r="16">
          <cell r="A16">
            <v>12</v>
          </cell>
          <cell r="B16" t="str">
            <v>CARGADOR</v>
          </cell>
          <cell r="C16" t="str">
            <v xml:space="preserve">CAT </v>
          </cell>
          <cell r="D16">
            <v>45000</v>
          </cell>
        </row>
        <row r="17">
          <cell r="A17">
            <v>13</v>
          </cell>
          <cell r="B17" t="str">
            <v>COMPACTADOR</v>
          </cell>
          <cell r="C17" t="str">
            <v xml:space="preserve">CAT </v>
          </cell>
          <cell r="D17">
            <v>45000</v>
          </cell>
        </row>
        <row r="18">
          <cell r="A18">
            <v>14</v>
          </cell>
          <cell r="B18" t="str">
            <v>IRRIGADOR</v>
          </cell>
          <cell r="C18" t="str">
            <v>600M2/h</v>
          </cell>
          <cell r="D18">
            <v>45000</v>
          </cell>
        </row>
        <row r="19">
          <cell r="A19">
            <v>15</v>
          </cell>
          <cell r="B19" t="str">
            <v>RANA</v>
          </cell>
          <cell r="C19" t="str">
            <v>5 HP</v>
          </cell>
          <cell r="D19">
            <v>5375</v>
          </cell>
        </row>
        <row r="20">
          <cell r="A20">
            <v>16</v>
          </cell>
          <cell r="B20" t="str">
            <v xml:space="preserve">MEZCLADORA </v>
          </cell>
          <cell r="C20" t="str">
            <v>1.5 Bultos</v>
          </cell>
          <cell r="D20">
            <v>6125</v>
          </cell>
        </row>
        <row r="21">
          <cell r="A21">
            <v>17</v>
          </cell>
          <cell r="B21" t="str">
            <v>MAQUINA DEMARCADORA</v>
          </cell>
          <cell r="C21" t="str">
            <v>CHORRO</v>
          </cell>
          <cell r="D21">
            <v>40000</v>
          </cell>
        </row>
        <row r="23">
          <cell r="A23" t="str">
            <v>CODIGO</v>
          </cell>
          <cell r="B23" t="str">
            <v>MATERIALES</v>
          </cell>
          <cell r="C23" t="str">
            <v>UNIDAD</v>
          </cell>
          <cell r="D23" t="str">
            <v>TARIFA</v>
          </cell>
        </row>
        <row r="24">
          <cell r="A24">
            <v>18</v>
          </cell>
          <cell r="B24" t="str">
            <v>LAMINA GALVANIZADA</v>
          </cell>
          <cell r="C24" t="str">
            <v>M2</v>
          </cell>
          <cell r="D24">
            <v>30000</v>
          </cell>
        </row>
        <row r="25">
          <cell r="A25">
            <v>19</v>
          </cell>
          <cell r="B25" t="str">
            <v>SOPORTES</v>
          </cell>
          <cell r="C25" t="str">
            <v>UNI.</v>
          </cell>
          <cell r="D25">
            <v>120000</v>
          </cell>
        </row>
        <row r="26">
          <cell r="A26">
            <v>20</v>
          </cell>
          <cell r="B26" t="str">
            <v>PINTURA</v>
          </cell>
          <cell r="C26" t="str">
            <v>GALON</v>
          </cell>
          <cell r="D26">
            <v>25000</v>
          </cell>
        </row>
        <row r="27">
          <cell r="A27">
            <v>21</v>
          </cell>
          <cell r="B27" t="str">
            <v>ARTE</v>
          </cell>
          <cell r="C27" t="str">
            <v>GLOBAL</v>
          </cell>
          <cell r="D27">
            <v>300000</v>
          </cell>
        </row>
        <row r="28">
          <cell r="A28">
            <v>22</v>
          </cell>
          <cell r="B28" t="str">
            <v>INSTALACION</v>
          </cell>
          <cell r="C28" t="str">
            <v>GLOBAL</v>
          </cell>
          <cell r="D28">
            <v>250000</v>
          </cell>
        </row>
        <row r="29">
          <cell r="A29">
            <v>23</v>
          </cell>
          <cell r="B29" t="str">
            <v>FABRICACION</v>
          </cell>
          <cell r="C29" t="str">
            <v>BLOBAL</v>
          </cell>
          <cell r="D29">
            <v>250000</v>
          </cell>
        </row>
        <row r="30">
          <cell r="A30">
            <v>24</v>
          </cell>
          <cell r="B30" t="str">
            <v>EQUIPO DE TOPOGRAFIA</v>
          </cell>
          <cell r="C30" t="str">
            <v>KEM</v>
          </cell>
          <cell r="D30">
            <v>7500</v>
          </cell>
        </row>
        <row r="31">
          <cell r="A31">
            <v>25</v>
          </cell>
          <cell r="B31" t="str">
            <v xml:space="preserve">ESTACAS </v>
          </cell>
          <cell r="C31" t="str">
            <v>GLOBAL</v>
          </cell>
          <cell r="D31">
            <v>20000</v>
          </cell>
        </row>
        <row r="32">
          <cell r="A32">
            <v>26</v>
          </cell>
          <cell r="B32" t="str">
            <v>CARTERAS</v>
          </cell>
          <cell r="C32" t="str">
            <v>GLOBAL</v>
          </cell>
          <cell r="D32">
            <v>30000</v>
          </cell>
        </row>
        <row r="33">
          <cell r="A33">
            <v>27</v>
          </cell>
          <cell r="B33" t="str">
            <v>PAPELERIA</v>
          </cell>
          <cell r="C33" t="str">
            <v>GLOBAL</v>
          </cell>
          <cell r="D33">
            <v>10000</v>
          </cell>
        </row>
        <row r="34">
          <cell r="A34">
            <v>28</v>
          </cell>
          <cell r="B34" t="str">
            <v>1 TOPOGRAFO</v>
          </cell>
          <cell r="C34">
            <v>35000</v>
          </cell>
          <cell r="D34">
            <v>92</v>
          </cell>
        </row>
        <row r="35">
          <cell r="A35">
            <v>29</v>
          </cell>
          <cell r="B35" t="str">
            <v>CADENERO</v>
          </cell>
          <cell r="C35">
            <v>15000</v>
          </cell>
          <cell r="D35">
            <v>92</v>
          </cell>
        </row>
        <row r="36">
          <cell r="A36">
            <v>30</v>
          </cell>
          <cell r="B36" t="str">
            <v>PORTAMIRA</v>
          </cell>
          <cell r="C36">
            <v>10000</v>
          </cell>
          <cell r="D36">
            <v>92</v>
          </cell>
        </row>
        <row r="37">
          <cell r="A37">
            <v>31</v>
          </cell>
          <cell r="B37" t="str">
            <v>1 AYUDANTE</v>
          </cell>
          <cell r="C37">
            <v>10000</v>
          </cell>
          <cell r="D37">
            <v>92</v>
          </cell>
        </row>
        <row r="38">
          <cell r="A38">
            <v>32</v>
          </cell>
          <cell r="B38" t="str">
            <v>HOYADORA</v>
          </cell>
          <cell r="C38" t="str">
            <v>GLOBAL</v>
          </cell>
          <cell r="D38">
            <v>10000</v>
          </cell>
        </row>
        <row r="39">
          <cell r="A39">
            <v>33</v>
          </cell>
          <cell r="B39" t="str">
            <v>POSTES EN CONCRETO 1.80 M.</v>
          </cell>
          <cell r="C39" t="str">
            <v>UNI.</v>
          </cell>
          <cell r="D39">
            <v>12000</v>
          </cell>
        </row>
        <row r="40">
          <cell r="A40">
            <v>34</v>
          </cell>
          <cell r="B40" t="str">
            <v>ALAMBRE</v>
          </cell>
          <cell r="C40" t="str">
            <v>ML</v>
          </cell>
          <cell r="D40">
            <v>100</v>
          </cell>
        </row>
        <row r="41">
          <cell r="A41">
            <v>35</v>
          </cell>
          <cell r="B41" t="str">
            <v>AMARRE</v>
          </cell>
          <cell r="C41" t="str">
            <v>GLOBAL</v>
          </cell>
          <cell r="D41">
            <v>20</v>
          </cell>
        </row>
        <row r="42">
          <cell r="A42">
            <v>36</v>
          </cell>
          <cell r="B42" t="str">
            <v>4 AYUDANTES</v>
          </cell>
          <cell r="C42">
            <v>40000</v>
          </cell>
          <cell r="D42">
            <v>92</v>
          </cell>
        </row>
        <row r="43">
          <cell r="A43">
            <v>37</v>
          </cell>
          <cell r="B43" t="str">
            <v>DERECHO DE EXPLOTACION</v>
          </cell>
          <cell r="C43" t="str">
            <v>M3</v>
          </cell>
          <cell r="D43">
            <v>22500</v>
          </cell>
        </row>
        <row r="44">
          <cell r="A44">
            <v>38</v>
          </cell>
          <cell r="B44" t="str">
            <v>MATERIAL DE TERRENOS</v>
          </cell>
          <cell r="C44">
            <v>1.25</v>
          </cell>
        </row>
        <row r="45">
          <cell r="A45">
            <v>39</v>
          </cell>
          <cell r="B45" t="str">
            <v>MATERIAL DE ALUVION</v>
          </cell>
          <cell r="C45" t="str">
            <v>M3</v>
          </cell>
          <cell r="D45">
            <v>7000</v>
          </cell>
        </row>
        <row r="46">
          <cell r="A46">
            <v>40</v>
          </cell>
          <cell r="B46" t="str">
            <v>Desp. POR COMPACTACION25%</v>
          </cell>
          <cell r="D46">
            <v>1750</v>
          </cell>
        </row>
        <row r="47">
          <cell r="A47">
            <v>41</v>
          </cell>
          <cell r="B47" t="str">
            <v>CLASIFICACION DE MATERIAL</v>
          </cell>
          <cell r="C47" t="str">
            <v>M3</v>
          </cell>
          <cell r="D47">
            <v>6000</v>
          </cell>
        </row>
        <row r="48">
          <cell r="A48">
            <v>42</v>
          </cell>
          <cell r="B48" t="str">
            <v>DESPERDICIO 5%</v>
          </cell>
          <cell r="D48">
            <v>350</v>
          </cell>
        </row>
        <row r="49">
          <cell r="A49">
            <v>43</v>
          </cell>
          <cell r="B49" t="str">
            <v>3 AYUDANTES</v>
          </cell>
          <cell r="C49">
            <v>30000</v>
          </cell>
          <cell r="D49">
            <v>92</v>
          </cell>
        </row>
        <row r="50">
          <cell r="A50">
            <v>44</v>
          </cell>
          <cell r="B50" t="str">
            <v>1 JEFE DE PLANTA</v>
          </cell>
          <cell r="C50">
            <v>25000</v>
          </cell>
          <cell r="D50">
            <v>92</v>
          </cell>
        </row>
        <row r="51">
          <cell r="A51">
            <v>45</v>
          </cell>
          <cell r="B51" t="str">
            <v>1 AUXILIAR</v>
          </cell>
          <cell r="C51">
            <v>20000</v>
          </cell>
          <cell r="D51">
            <v>92</v>
          </cell>
        </row>
        <row r="52">
          <cell r="A52">
            <v>46</v>
          </cell>
          <cell r="B52" t="str">
            <v>TRITURADO</v>
          </cell>
          <cell r="C52" t="str">
            <v>M3</v>
          </cell>
          <cell r="D52">
            <v>26998</v>
          </cell>
        </row>
        <row r="53">
          <cell r="A53">
            <v>47</v>
          </cell>
          <cell r="B53" t="str">
            <v>PLANTA DE ASFALTO</v>
          </cell>
          <cell r="C53" t="str">
            <v>CAT</v>
          </cell>
          <cell r="D53">
            <v>180000</v>
          </cell>
        </row>
        <row r="54">
          <cell r="A54">
            <v>48</v>
          </cell>
          <cell r="B54" t="str">
            <v>MATERIAL BASE</v>
          </cell>
          <cell r="C54" t="str">
            <v>M3</v>
          </cell>
          <cell r="D54">
            <v>26998</v>
          </cell>
        </row>
        <row r="55">
          <cell r="A55">
            <v>49</v>
          </cell>
          <cell r="B55" t="str">
            <v>1 OPERADOR</v>
          </cell>
          <cell r="C55">
            <v>20000</v>
          </cell>
          <cell r="D55">
            <v>92</v>
          </cell>
        </row>
        <row r="56">
          <cell r="A56">
            <v>50</v>
          </cell>
          <cell r="B56" t="str">
            <v>MEZCLA ASFALTICA</v>
          </cell>
          <cell r="C56" t="str">
            <v>M3</v>
          </cell>
          <cell r="D56">
            <v>129028</v>
          </cell>
        </row>
        <row r="57">
          <cell r="A57">
            <v>51</v>
          </cell>
          <cell r="B57" t="str">
            <v>MATERIAL DE LIGA</v>
          </cell>
          <cell r="C57" t="str">
            <v>LT</v>
          </cell>
          <cell r="D57">
            <v>260</v>
          </cell>
        </row>
        <row r="58">
          <cell r="A58">
            <v>52</v>
          </cell>
          <cell r="B58" t="str">
            <v>1 CAPATAZ</v>
          </cell>
          <cell r="C58">
            <v>25000</v>
          </cell>
          <cell r="D58">
            <v>92</v>
          </cell>
        </row>
        <row r="59">
          <cell r="A59">
            <v>53</v>
          </cell>
          <cell r="B59" t="str">
            <v>5 AYUDANTES</v>
          </cell>
          <cell r="C59">
            <v>50000</v>
          </cell>
          <cell r="D59">
            <v>92</v>
          </cell>
        </row>
        <row r="60">
          <cell r="A60">
            <v>54</v>
          </cell>
          <cell r="B60" t="str">
            <v>BASE Y SUBBASE</v>
          </cell>
          <cell r="C60">
            <v>1.25</v>
          </cell>
          <cell r="D60">
            <v>515</v>
          </cell>
        </row>
        <row r="61">
          <cell r="A61">
            <v>55</v>
          </cell>
          <cell r="B61" t="str">
            <v>IMPRIMANTE MC-70</v>
          </cell>
          <cell r="C61" t="str">
            <v>LT</v>
          </cell>
          <cell r="D61">
            <v>350</v>
          </cell>
        </row>
        <row r="62">
          <cell r="A62">
            <v>56</v>
          </cell>
          <cell r="B62" t="str">
            <v>SELECCIÓN</v>
          </cell>
          <cell r="C62" t="str">
            <v>M3</v>
          </cell>
          <cell r="D62">
            <v>2000</v>
          </cell>
        </row>
        <row r="63">
          <cell r="A63">
            <v>57</v>
          </cell>
          <cell r="B63" t="str">
            <v xml:space="preserve">TUBO 36" </v>
          </cell>
          <cell r="C63" t="str">
            <v>ML</v>
          </cell>
          <cell r="D63">
            <v>95000</v>
          </cell>
        </row>
        <row r="64">
          <cell r="A64">
            <v>58</v>
          </cell>
          <cell r="B64" t="str">
            <v>MORTERO 1:4</v>
          </cell>
          <cell r="C64" t="str">
            <v>GLOBAL</v>
          </cell>
          <cell r="D64">
            <v>8000</v>
          </cell>
        </row>
        <row r="65">
          <cell r="A65">
            <v>59</v>
          </cell>
          <cell r="B65" t="str">
            <v>2 AYUDANTES</v>
          </cell>
          <cell r="C65">
            <v>20000</v>
          </cell>
          <cell r="D65">
            <v>92</v>
          </cell>
        </row>
        <row r="66">
          <cell r="A66">
            <v>60</v>
          </cell>
          <cell r="B66" t="str">
            <v>1 OFICIAL</v>
          </cell>
          <cell r="C66">
            <v>15000</v>
          </cell>
          <cell r="D66">
            <v>92</v>
          </cell>
        </row>
        <row r="67">
          <cell r="A67">
            <v>61</v>
          </cell>
          <cell r="B67" t="str">
            <v>CEMENTO</v>
          </cell>
          <cell r="C67" t="str">
            <v>KG</v>
          </cell>
          <cell r="D67">
            <v>200</v>
          </cell>
        </row>
        <row r="68">
          <cell r="A68">
            <v>62</v>
          </cell>
          <cell r="B68" t="str">
            <v>ARENA</v>
          </cell>
          <cell r="C68" t="str">
            <v>M3</v>
          </cell>
          <cell r="D68">
            <v>20000</v>
          </cell>
        </row>
        <row r="69">
          <cell r="A69">
            <v>63</v>
          </cell>
          <cell r="B69" t="str">
            <v>GRAVILLA</v>
          </cell>
          <cell r="C69" t="str">
            <v>M3</v>
          </cell>
          <cell r="D69">
            <v>20000</v>
          </cell>
        </row>
        <row r="70">
          <cell r="A70">
            <v>64</v>
          </cell>
          <cell r="B70" t="str">
            <v>AGUA</v>
          </cell>
          <cell r="C70" t="str">
            <v>LT</v>
          </cell>
          <cell r="D70">
            <v>80</v>
          </cell>
        </row>
        <row r="71">
          <cell r="A71">
            <v>65</v>
          </cell>
          <cell r="B71" t="str">
            <v>FORMALETA Y CODALES</v>
          </cell>
          <cell r="C71" t="str">
            <v>GLOBAL</v>
          </cell>
          <cell r="D71">
            <v>40000</v>
          </cell>
        </row>
        <row r="72">
          <cell r="A72">
            <v>66</v>
          </cell>
          <cell r="B72" t="str">
            <v>CONCRETO CLASE F</v>
          </cell>
          <cell r="C72" t="str">
            <v>M3</v>
          </cell>
          <cell r="D72">
            <v>117951</v>
          </cell>
        </row>
        <row r="73">
          <cell r="A73">
            <v>67</v>
          </cell>
          <cell r="B73" t="str">
            <v>PIEDRA RAJON</v>
          </cell>
          <cell r="C73" t="str">
            <v>M3</v>
          </cell>
          <cell r="D73">
            <v>25000</v>
          </cell>
        </row>
        <row r="74">
          <cell r="A74">
            <v>68</v>
          </cell>
          <cell r="B74" t="str">
            <v>FORMALETA</v>
          </cell>
          <cell r="C74" t="str">
            <v>GLOBAL</v>
          </cell>
          <cell r="D74">
            <v>20000</v>
          </cell>
        </row>
        <row r="75">
          <cell r="A75">
            <v>69</v>
          </cell>
          <cell r="B75" t="str">
            <v xml:space="preserve">PUNTILLA 2" </v>
          </cell>
          <cell r="C75" t="str">
            <v>LB</v>
          </cell>
          <cell r="D75">
            <v>800</v>
          </cell>
        </row>
        <row r="76">
          <cell r="A76">
            <v>70</v>
          </cell>
          <cell r="B76" t="str">
            <v>CONCRETO CLASE D</v>
          </cell>
          <cell r="C76" t="str">
            <v>M3</v>
          </cell>
          <cell r="D76">
            <v>134651</v>
          </cell>
        </row>
        <row r="77">
          <cell r="A77">
            <v>71</v>
          </cell>
          <cell r="B77" t="str">
            <v>CIZALLA</v>
          </cell>
          <cell r="C77" t="str">
            <v>GLOBAL</v>
          </cell>
          <cell r="D77">
            <v>2000</v>
          </cell>
        </row>
        <row r="78">
          <cell r="A78">
            <v>72</v>
          </cell>
          <cell r="B78" t="str">
            <v>ACERO PDR-60</v>
          </cell>
          <cell r="C78" t="str">
            <v>KG</v>
          </cell>
          <cell r="D78">
            <v>850</v>
          </cell>
        </row>
        <row r="79">
          <cell r="A79">
            <v>73</v>
          </cell>
          <cell r="B79" t="str">
            <v xml:space="preserve"> ALAMBRE NEGRO</v>
          </cell>
          <cell r="C79" t="str">
            <v>KG</v>
          </cell>
          <cell r="D79">
            <v>1000</v>
          </cell>
        </row>
        <row r="80">
          <cell r="A80">
            <v>74</v>
          </cell>
          <cell r="B80" t="str">
            <v>1 AYU. FIGURAC.</v>
          </cell>
          <cell r="C80">
            <v>10000</v>
          </cell>
          <cell r="D80">
            <v>92</v>
          </cell>
        </row>
        <row r="81">
          <cell r="A81">
            <v>75</v>
          </cell>
          <cell r="B81" t="str">
            <v>1 AYU. AMARRE</v>
          </cell>
          <cell r="C81">
            <v>10000</v>
          </cell>
          <cell r="D81">
            <v>92</v>
          </cell>
        </row>
        <row r="82">
          <cell r="A82">
            <v>76</v>
          </cell>
          <cell r="B82" t="str">
            <v>ACERO A-37</v>
          </cell>
          <cell r="C82" t="str">
            <v>KG</v>
          </cell>
          <cell r="D82">
            <v>800</v>
          </cell>
        </row>
        <row r="83">
          <cell r="A83">
            <v>77</v>
          </cell>
          <cell r="B83" t="str">
            <v>FORMALETA GAVION</v>
          </cell>
          <cell r="C83" t="str">
            <v>GLOBAL</v>
          </cell>
          <cell r="D83">
            <v>2000</v>
          </cell>
        </row>
        <row r="84">
          <cell r="A84">
            <v>78</v>
          </cell>
          <cell r="B84" t="str">
            <v>MALLA</v>
          </cell>
          <cell r="C84" t="str">
            <v>M3</v>
          </cell>
          <cell r="D84">
            <v>26000</v>
          </cell>
        </row>
        <row r="85">
          <cell r="A85">
            <v>79</v>
          </cell>
          <cell r="B85" t="str">
            <v>ALAMBRE GALVANIZADO</v>
          </cell>
          <cell r="C85" t="str">
            <v>KG</v>
          </cell>
          <cell r="D85">
            <v>1400</v>
          </cell>
        </row>
        <row r="86">
          <cell r="A86">
            <v>80</v>
          </cell>
          <cell r="B86" t="str">
            <v>PINTURA ACRILICA</v>
          </cell>
          <cell r="C86" t="str">
            <v>GALON</v>
          </cell>
          <cell r="D86">
            <v>30000</v>
          </cell>
        </row>
        <row r="87">
          <cell r="A87">
            <v>81</v>
          </cell>
          <cell r="B87" t="str">
            <v>THINER</v>
          </cell>
          <cell r="C87" t="str">
            <v>GALON</v>
          </cell>
          <cell r="D87">
            <v>15000</v>
          </cell>
        </row>
        <row r="88">
          <cell r="A88">
            <v>82</v>
          </cell>
          <cell r="B88" t="str">
            <v>ESTOPA</v>
          </cell>
          <cell r="C88" t="str">
            <v>KG</v>
          </cell>
          <cell r="D88">
            <v>1400</v>
          </cell>
        </row>
        <row r="89">
          <cell r="A89">
            <v>83</v>
          </cell>
          <cell r="B89" t="str">
            <v>1 CONDUCTOR</v>
          </cell>
          <cell r="C89">
            <v>18000</v>
          </cell>
          <cell r="D89">
            <v>92</v>
          </cell>
        </row>
        <row r="90">
          <cell r="A90">
            <v>84</v>
          </cell>
          <cell r="B90" t="str">
            <v>CINTA REFRECTIVA</v>
          </cell>
          <cell r="C90" t="str">
            <v>M2</v>
          </cell>
          <cell r="D90">
            <v>30000</v>
          </cell>
        </row>
        <row r="91">
          <cell r="A91">
            <v>85</v>
          </cell>
          <cell r="B91" t="str">
            <v>ANGULO 2" x 2" 1/16</v>
          </cell>
          <cell r="C91" t="str">
            <v>ML</v>
          </cell>
          <cell r="D91">
            <v>8000</v>
          </cell>
        </row>
        <row r="92">
          <cell r="A92">
            <v>86</v>
          </cell>
          <cell r="B92" t="str">
            <v xml:space="preserve">LAMINA GALVANIZADA Cal. 16" </v>
          </cell>
          <cell r="C92" t="str">
            <v>M2</v>
          </cell>
          <cell r="D92">
            <v>12000</v>
          </cell>
        </row>
        <row r="93">
          <cell r="A93">
            <v>87</v>
          </cell>
          <cell r="B93" t="str">
            <v>TERMINALES</v>
          </cell>
          <cell r="C93" t="str">
            <v>UNI.</v>
          </cell>
          <cell r="D93">
            <v>30000</v>
          </cell>
        </row>
        <row r="94">
          <cell r="A94">
            <v>88</v>
          </cell>
          <cell r="B94" t="str">
            <v>POSTES</v>
          </cell>
          <cell r="C94" t="str">
            <v>UNI.</v>
          </cell>
          <cell r="D94">
            <v>45000</v>
          </cell>
        </row>
        <row r="95">
          <cell r="A95">
            <v>89</v>
          </cell>
          <cell r="B95" t="str">
            <v>VIGA LAMINA GALVANIZADA</v>
          </cell>
          <cell r="C95" t="str">
            <v>ML</v>
          </cell>
          <cell r="D95">
            <v>22500</v>
          </cell>
        </row>
        <row r="96">
          <cell r="A96">
            <v>90</v>
          </cell>
          <cell r="B96" t="str">
            <v>TORNILLOS GALVANIZADOS</v>
          </cell>
          <cell r="C96" t="str">
            <v>UNI.</v>
          </cell>
          <cell r="D96">
            <v>150</v>
          </cell>
        </row>
        <row r="97">
          <cell r="A97">
            <v>91</v>
          </cell>
          <cell r="B97" t="str">
            <v>ADECUACION DE TERRENO</v>
          </cell>
          <cell r="C97" t="str">
            <v>GLOBAL</v>
          </cell>
          <cell r="D97">
            <v>700</v>
          </cell>
        </row>
        <row r="98">
          <cell r="A98">
            <v>92</v>
          </cell>
          <cell r="B98" t="str">
            <v>CESPEDON</v>
          </cell>
          <cell r="C98" t="str">
            <v>M2</v>
          </cell>
          <cell r="D98">
            <v>1000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do de Materiales"/>
      <sheetName val="Generales"/>
    </sheetNames>
    <sheetDataSet>
      <sheetData sheetId="0"/>
      <sheetData sheetId="1">
        <row r="2">
          <cell r="C2">
            <v>1349480471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 D EINVERSION ANTICIPO"/>
      <sheetName val="INFO"/>
      <sheetName val="AIU"/>
      <sheetName val="F.P."/>
      <sheetName val="CLASIFICACION"/>
      <sheetName val="ITEMS"/>
      <sheetName val="INSUMOS"/>
      <sheetName val="APUs"/>
      <sheetName val="APUs ANIDADOS"/>
      <sheetName val="APUs (2)"/>
      <sheetName val="PRESUPUESTO"/>
      <sheetName val="comp precios"/>
      <sheetName val="list activ"/>
      <sheetName val="lista activ gober"/>
      <sheetName val="BASE GOBER"/>
      <sheetName val="compar final"/>
    </sheetNames>
    <sheetDataSet>
      <sheetData sheetId="0"/>
      <sheetData sheetId="1"/>
      <sheetData sheetId="2"/>
      <sheetData sheetId="3"/>
      <sheetData sheetId="4"/>
      <sheetData sheetId="5"/>
      <sheetData sheetId="6">
        <row r="4">
          <cell r="A4" t="str">
            <v>Nombre</v>
          </cell>
          <cell r="B4" t="str">
            <v>U.M.</v>
          </cell>
          <cell r="C4" t="str">
            <v>Vr.Unitario</v>
          </cell>
        </row>
        <row r="5">
          <cell r="A5" t="str">
            <v>A.C.P.M.</v>
          </cell>
          <cell r="B5" t="str">
            <v>gal</v>
          </cell>
          <cell r="C5">
            <v>8521</v>
          </cell>
        </row>
        <row r="6">
          <cell r="A6" t="str">
            <v>Abrazadera Galvanizada en  U de pared 1 1/2"</v>
          </cell>
          <cell r="B6" t="str">
            <v>und</v>
          </cell>
          <cell r="C6">
            <v>1250</v>
          </cell>
        </row>
        <row r="7">
          <cell r="A7" t="str">
            <v>Abrazadera Galvanizada en  U de pared 1"</v>
          </cell>
          <cell r="B7" t="str">
            <v>und</v>
          </cell>
          <cell r="C7">
            <v>1000</v>
          </cell>
        </row>
        <row r="8">
          <cell r="A8" t="str">
            <v>Abrazadera Galvanizada en  U de pared 2 1/2"</v>
          </cell>
          <cell r="B8" t="str">
            <v>und</v>
          </cell>
          <cell r="C8">
            <v>1800</v>
          </cell>
        </row>
        <row r="9">
          <cell r="A9" t="str">
            <v>Abrazadera Galvanizada en  U de pared 2"</v>
          </cell>
          <cell r="B9" t="str">
            <v>und</v>
          </cell>
          <cell r="C9">
            <v>1700</v>
          </cell>
        </row>
        <row r="10">
          <cell r="A10" t="str">
            <v>Abrazadera Galvanizada en  U de pared 3"</v>
          </cell>
          <cell r="B10" t="str">
            <v>und</v>
          </cell>
          <cell r="C10">
            <v>1880</v>
          </cell>
        </row>
        <row r="11">
          <cell r="A11" t="str">
            <v>Abrazadera Galvanizada en  U de pared 4"</v>
          </cell>
          <cell r="B11" t="str">
            <v>und</v>
          </cell>
          <cell r="C11">
            <v>2150</v>
          </cell>
        </row>
        <row r="12">
          <cell r="A12" t="str">
            <v>Abrazadera para tubo 2"</v>
          </cell>
          <cell r="B12" t="str">
            <v>und</v>
          </cell>
          <cell r="C12">
            <v>2000</v>
          </cell>
        </row>
        <row r="13">
          <cell r="A13" t="str">
            <v>Abrazadera plastica 3/4"</v>
          </cell>
          <cell r="B13" t="str">
            <v>und</v>
          </cell>
          <cell r="C13">
            <v>170</v>
          </cell>
        </row>
        <row r="14">
          <cell r="A14" t="str">
            <v>Abrazadera plastica 5/8"</v>
          </cell>
          <cell r="B14" t="str">
            <v>und</v>
          </cell>
          <cell r="C14">
            <v>100</v>
          </cell>
        </row>
        <row r="15">
          <cell r="A15" t="str">
            <v>Accesorios (equipo de pilotaje)</v>
          </cell>
          <cell r="B15" t="str">
            <v xml:space="preserve"> HR </v>
          </cell>
          <cell r="C15">
            <v>9140</v>
          </cell>
        </row>
        <row r="16">
          <cell r="A16" t="str">
            <v>Accesorios electricos, arranq. brek. control,caja</v>
          </cell>
          <cell r="B16" t="str">
            <v>und</v>
          </cell>
          <cell r="C16">
            <v>2659000</v>
          </cell>
        </row>
        <row r="17">
          <cell r="A17" t="str">
            <v>Aceituna h=0.50 m</v>
          </cell>
          <cell r="B17" t="str">
            <v>und</v>
          </cell>
          <cell r="C17">
            <v>6500</v>
          </cell>
        </row>
        <row r="18">
          <cell r="A18" t="str">
            <v>Acero  de refuerzo 37000 Psi</v>
          </cell>
          <cell r="B18" t="str">
            <v>kg</v>
          </cell>
          <cell r="C18">
            <v>2405</v>
          </cell>
        </row>
        <row r="19">
          <cell r="A19" t="str">
            <v>Acero ASTM - 36</v>
          </cell>
          <cell r="B19" t="str">
            <v>kg</v>
          </cell>
          <cell r="C19">
            <v>2648</v>
          </cell>
        </row>
        <row r="20">
          <cell r="A20" t="str">
            <v>Acero ASTM - 500 C</v>
          </cell>
          <cell r="B20" t="str">
            <v>kg</v>
          </cell>
          <cell r="C20">
            <v>3349</v>
          </cell>
        </row>
        <row r="21">
          <cell r="A21" t="str">
            <v>Acero ASTM - 992</v>
          </cell>
          <cell r="B21" t="str">
            <v>kg</v>
          </cell>
          <cell r="C21">
            <v>2974</v>
          </cell>
        </row>
        <row r="22">
          <cell r="A22" t="str">
            <v>Acero ASTM A-1011 - G 50</v>
          </cell>
          <cell r="B22" t="str">
            <v>kg</v>
          </cell>
          <cell r="C22">
            <v>4146</v>
          </cell>
        </row>
        <row r="23">
          <cell r="A23" t="str">
            <v>Acero de refuerzo 60000 Psi</v>
          </cell>
          <cell r="B23" t="str">
            <v>kg</v>
          </cell>
          <cell r="C23">
            <v>2394</v>
          </cell>
        </row>
        <row r="24">
          <cell r="A24" t="str">
            <v>Acero de refuerzo 60000 Psi  (liso)</v>
          </cell>
          <cell r="B24" t="str">
            <v>kg</v>
          </cell>
          <cell r="C24">
            <v>2650</v>
          </cell>
        </row>
        <row r="25">
          <cell r="A25" t="str">
            <v>Acero de Refuerzo Grado 37</v>
          </cell>
          <cell r="B25" t="str">
            <v>kg</v>
          </cell>
          <cell r="C25">
            <v>3421</v>
          </cell>
        </row>
        <row r="26">
          <cell r="A26" t="str">
            <v>Acero de Refuerzo Grado 60</v>
          </cell>
          <cell r="B26" t="str">
            <v>kg</v>
          </cell>
          <cell r="C26">
            <v>3439</v>
          </cell>
        </row>
        <row r="27">
          <cell r="A27" t="str">
            <v>Acero de Transferencia liso  de 60000 Psi</v>
          </cell>
          <cell r="B27" t="str">
            <v>kg</v>
          </cell>
          <cell r="C27">
            <v>3184.07</v>
          </cell>
        </row>
        <row r="28">
          <cell r="A28" t="str">
            <v>Acero SAE 1045 Ø = 2"</v>
          </cell>
          <cell r="B28" t="str">
            <v>kg</v>
          </cell>
          <cell r="C28">
            <v>4546.49</v>
          </cell>
        </row>
        <row r="29">
          <cell r="A29" t="str">
            <v>Acetileno</v>
          </cell>
          <cell r="B29" t="str">
            <v>kg</v>
          </cell>
          <cell r="C29">
            <v>43454</v>
          </cell>
        </row>
        <row r="30">
          <cell r="A30" t="str">
            <v>Acido muriatico</v>
          </cell>
          <cell r="B30" t="str">
            <v>gal</v>
          </cell>
          <cell r="C30">
            <v>9884</v>
          </cell>
        </row>
        <row r="31">
          <cell r="A31" t="str">
            <v>Acondicionador de Superficie</v>
          </cell>
          <cell r="B31" t="str">
            <v>tr</v>
          </cell>
          <cell r="C31">
            <v>83249</v>
          </cell>
        </row>
        <row r="32">
          <cell r="A32" t="str">
            <v>Acople plástico 1/2"x40 cm para lavamanos/lavaplatos</v>
          </cell>
          <cell r="B32" t="str">
            <v>und</v>
          </cell>
          <cell r="C32">
            <v>2823</v>
          </cell>
        </row>
        <row r="33">
          <cell r="A33" t="str">
            <v>Acoples eléctricos</v>
          </cell>
          <cell r="B33" t="str">
            <v>gal</v>
          </cell>
          <cell r="C33">
            <v>200000</v>
          </cell>
        </row>
        <row r="34">
          <cell r="A34" t="str">
            <v>Actuador mecanico compuertas</v>
          </cell>
          <cell r="B34" t="str">
            <v>und</v>
          </cell>
          <cell r="C34">
            <v>3480000</v>
          </cell>
        </row>
        <row r="35">
          <cell r="A35" t="str">
            <v>Adaptador bajante pvc blanca a alcantarillado</v>
          </cell>
          <cell r="B35" t="str">
            <v>und</v>
          </cell>
          <cell r="C35">
            <v>6786</v>
          </cell>
        </row>
        <row r="36">
          <cell r="A36" t="str">
            <v>Adaptador caja conduit 1/2 "</v>
          </cell>
          <cell r="B36" t="str">
            <v>und</v>
          </cell>
          <cell r="C36">
            <v>438</v>
          </cell>
        </row>
        <row r="37">
          <cell r="A37" t="str">
            <v>Adaptador de limpieza sanitario PVC 2"</v>
          </cell>
          <cell r="B37" t="str">
            <v>und</v>
          </cell>
          <cell r="C37">
            <v>6135</v>
          </cell>
        </row>
        <row r="38">
          <cell r="A38" t="str">
            <v>Adaptador de limpieza sanitario PVC 3"</v>
          </cell>
          <cell r="B38" t="str">
            <v>und</v>
          </cell>
          <cell r="C38">
            <v>13198</v>
          </cell>
        </row>
        <row r="39">
          <cell r="A39" t="str">
            <v>Adaptador de limpieza sanitario PVC 4"</v>
          </cell>
          <cell r="B39" t="str">
            <v>und</v>
          </cell>
          <cell r="C39">
            <v>19441</v>
          </cell>
        </row>
        <row r="40">
          <cell r="A40" t="str">
            <v>Adaptador de limpieza sanitario PVC 6"</v>
          </cell>
          <cell r="B40" t="str">
            <v>und</v>
          </cell>
          <cell r="C40">
            <v>51073</v>
          </cell>
        </row>
        <row r="41">
          <cell r="A41" t="str">
            <v>Adaptador hembra presión  PVC 1 1/2"</v>
          </cell>
          <cell r="B41" t="str">
            <v>und</v>
          </cell>
          <cell r="C41">
            <v>4925</v>
          </cell>
        </row>
        <row r="42">
          <cell r="A42" t="str">
            <v>Adaptador hembra presión  PVC 1"</v>
          </cell>
          <cell r="B42" t="str">
            <v>und</v>
          </cell>
          <cell r="C42">
            <v>1780</v>
          </cell>
        </row>
        <row r="43">
          <cell r="A43" t="str">
            <v>Adaptador hembra presión  PVC 1/2"</v>
          </cell>
          <cell r="B43" t="str">
            <v>und</v>
          </cell>
          <cell r="C43">
            <v>442</v>
          </cell>
        </row>
        <row r="44">
          <cell r="A44" t="str">
            <v>Adaptador hembra presión  PVC 2"</v>
          </cell>
          <cell r="B44" t="str">
            <v>und</v>
          </cell>
          <cell r="C44">
            <v>7340</v>
          </cell>
        </row>
        <row r="45">
          <cell r="A45" t="str">
            <v>Adaptador hembra presión  PVC 3"</v>
          </cell>
          <cell r="B45" t="str">
            <v>und</v>
          </cell>
          <cell r="C45">
            <v>25765</v>
          </cell>
        </row>
        <row r="46">
          <cell r="A46" t="str">
            <v>Adaptador hembra presión  PVC 3/4"</v>
          </cell>
          <cell r="B46" t="str">
            <v>und</v>
          </cell>
          <cell r="C46">
            <v>801</v>
          </cell>
        </row>
        <row r="47">
          <cell r="A47" t="str">
            <v>Adaptador hembra presión  PVC 4"</v>
          </cell>
          <cell r="B47" t="str">
            <v>und</v>
          </cell>
          <cell r="C47">
            <v>46526</v>
          </cell>
        </row>
        <row r="48">
          <cell r="A48" t="str">
            <v>Adaptador macho PF+UAD  1/2 "</v>
          </cell>
          <cell r="B48" t="str">
            <v>und</v>
          </cell>
          <cell r="C48">
            <v>1788</v>
          </cell>
        </row>
        <row r="49">
          <cell r="A49" t="str">
            <v>Adaptador macho PF+UAD  3/4 "</v>
          </cell>
          <cell r="B49" t="str">
            <v>und</v>
          </cell>
          <cell r="C49">
            <v>14915</v>
          </cell>
        </row>
        <row r="50">
          <cell r="A50" t="str">
            <v>Adaptador macho presión  PVC 1 1/2"</v>
          </cell>
          <cell r="B50" t="str">
            <v>und</v>
          </cell>
          <cell r="C50">
            <v>3671</v>
          </cell>
        </row>
        <row r="51">
          <cell r="A51" t="str">
            <v>Adaptador macho presión  PVC 1 1/4"</v>
          </cell>
          <cell r="B51" t="str">
            <v>und</v>
          </cell>
          <cell r="C51">
            <v>3134</v>
          </cell>
        </row>
        <row r="52">
          <cell r="A52" t="str">
            <v>Adaptador macho presión  PVC 1"</v>
          </cell>
          <cell r="B52" t="str">
            <v>und</v>
          </cell>
          <cell r="C52">
            <v>1489</v>
          </cell>
        </row>
        <row r="53">
          <cell r="A53" t="str">
            <v>Adaptador macho presión  PVC 1/2"</v>
          </cell>
          <cell r="B53" t="str">
            <v>und</v>
          </cell>
          <cell r="C53">
            <v>392</v>
          </cell>
        </row>
        <row r="54">
          <cell r="A54" t="str">
            <v>Adaptador macho presión  PVC 2 1/2"</v>
          </cell>
          <cell r="B54" t="str">
            <v>und</v>
          </cell>
          <cell r="C54">
            <v>13633</v>
          </cell>
        </row>
        <row r="55">
          <cell r="A55" t="str">
            <v>Adaptador macho presión  PVC 2"</v>
          </cell>
          <cell r="B55" t="str">
            <v>und</v>
          </cell>
          <cell r="C55">
            <v>5242</v>
          </cell>
        </row>
        <row r="56">
          <cell r="A56" t="str">
            <v>Adaptador macho presión  PVC 3"</v>
          </cell>
          <cell r="B56" t="str">
            <v>und</v>
          </cell>
          <cell r="C56">
            <v>20611</v>
          </cell>
        </row>
        <row r="57">
          <cell r="A57" t="str">
            <v>Adaptador macho presión  PVC 3/4"</v>
          </cell>
          <cell r="B57" t="str">
            <v>und</v>
          </cell>
          <cell r="C57">
            <v>713</v>
          </cell>
        </row>
        <row r="58">
          <cell r="A58" t="str">
            <v>Adaptador macho presión  PVC 4"</v>
          </cell>
          <cell r="B58" t="str">
            <v>und</v>
          </cell>
          <cell r="C58">
            <v>37916</v>
          </cell>
        </row>
        <row r="59">
          <cell r="A59" t="str">
            <v>Adaptador terminal conduit  1"</v>
          </cell>
          <cell r="B59" t="str">
            <v>und</v>
          </cell>
          <cell r="C59">
            <v>838</v>
          </cell>
        </row>
        <row r="60">
          <cell r="A60" t="str">
            <v>Adaptador terminal conduit  3"</v>
          </cell>
          <cell r="B60" t="str">
            <v>und</v>
          </cell>
          <cell r="C60">
            <v>12066</v>
          </cell>
        </row>
        <row r="61">
          <cell r="A61" t="str">
            <v>Adaptador terminal conduit 1/2"</v>
          </cell>
          <cell r="B61" t="str">
            <v>und</v>
          </cell>
          <cell r="C61">
            <v>341</v>
          </cell>
        </row>
        <row r="62">
          <cell r="A62" t="str">
            <v>Adaptador terminal conduit 3/4"</v>
          </cell>
          <cell r="B62" t="str">
            <v>und</v>
          </cell>
          <cell r="C62">
            <v>454</v>
          </cell>
        </row>
        <row r="63">
          <cell r="A63" t="str">
            <v>Adaptador tope Brida 315 mm Ø=12"  para PVC</v>
          </cell>
          <cell r="B63" t="str">
            <v>und</v>
          </cell>
          <cell r="C63">
            <v>1012363</v>
          </cell>
        </row>
        <row r="64">
          <cell r="A64" t="str">
            <v>Adercril - Adherente</v>
          </cell>
          <cell r="B64" t="str">
            <v>kg</v>
          </cell>
          <cell r="C64">
            <v>20013</v>
          </cell>
        </row>
        <row r="65">
          <cell r="A65" t="str">
            <v>Adhesivo Alcantarillado</v>
          </cell>
          <cell r="B65" t="str">
            <v>und</v>
          </cell>
          <cell r="C65">
            <v>54031</v>
          </cell>
        </row>
        <row r="66">
          <cell r="A66" t="str">
            <v>Aditivo retardante</v>
          </cell>
          <cell r="B66" t="str">
            <v>l</v>
          </cell>
          <cell r="C66">
            <v>4850</v>
          </cell>
        </row>
        <row r="67">
          <cell r="A67" t="str">
            <v>Adoquin cuarto 26 (26 x 6 x 6)</v>
          </cell>
          <cell r="B67" t="str">
            <v>und</v>
          </cell>
          <cell r="C67">
            <v>703</v>
          </cell>
        </row>
        <row r="68">
          <cell r="A68" t="str">
            <v>Adoquin de gres peatonal 10*20*5 cm corbatín</v>
          </cell>
          <cell r="B68" t="str">
            <v>m²</v>
          </cell>
          <cell r="C68">
            <v>26500</v>
          </cell>
        </row>
        <row r="69">
          <cell r="A69" t="str">
            <v>Adoquin en concreto  peatonal 20 x 10 x 6</v>
          </cell>
          <cell r="B69" t="str">
            <v>und</v>
          </cell>
          <cell r="C69">
            <v>946.67</v>
          </cell>
        </row>
        <row r="70">
          <cell r="A70" t="str">
            <v>Adoquin en concreto vehicular  20 x 10 x 8</v>
          </cell>
          <cell r="B70" t="str">
            <v>und</v>
          </cell>
          <cell r="C70">
            <v>1344</v>
          </cell>
        </row>
        <row r="71">
          <cell r="A71" t="str">
            <v>Adoquin gres 10 x 20 x 2.5</v>
          </cell>
          <cell r="B71" t="str">
            <v>m²</v>
          </cell>
          <cell r="C71">
            <v>38666</v>
          </cell>
        </row>
        <row r="72">
          <cell r="A72" t="str">
            <v>Adoquin tipo Corbatin</v>
          </cell>
          <cell r="B72" t="str">
            <v>und</v>
          </cell>
          <cell r="C72">
            <v>1400</v>
          </cell>
        </row>
        <row r="73">
          <cell r="A73" t="str">
            <v>Adoquin tipo ladrillo 10*20*5 cm</v>
          </cell>
          <cell r="B73" t="str">
            <v>und</v>
          </cell>
          <cell r="C73">
            <v>660</v>
          </cell>
        </row>
        <row r="74">
          <cell r="A74" t="str">
            <v>Agua para obra</v>
          </cell>
          <cell r="B74" t="str">
            <v>l</v>
          </cell>
          <cell r="C74">
            <v>100</v>
          </cell>
        </row>
        <row r="75">
          <cell r="A75" t="str">
            <v>Aire acondicion. Split 18000 btu control filtro</v>
          </cell>
          <cell r="B75" t="str">
            <v>und</v>
          </cell>
          <cell r="C75">
            <v>2900000</v>
          </cell>
        </row>
        <row r="76">
          <cell r="A76" t="str">
            <v>Aislante tubería 5/8"</v>
          </cell>
          <cell r="B76" t="str">
            <v>m</v>
          </cell>
          <cell r="C76">
            <v>2800</v>
          </cell>
        </row>
        <row r="77">
          <cell r="A77" t="str">
            <v>Ajustador para dilución de pintura</v>
          </cell>
          <cell r="B77" t="str">
            <v>gal</v>
          </cell>
          <cell r="C77">
            <v>32500</v>
          </cell>
        </row>
        <row r="78">
          <cell r="A78" t="str">
            <v>Alambre de cobre desnudo  AWG 12</v>
          </cell>
          <cell r="B78" t="str">
            <v>m</v>
          </cell>
          <cell r="C78">
            <v>1361</v>
          </cell>
        </row>
        <row r="79">
          <cell r="A79" t="str">
            <v>Alambre de cobre desnudo  AWG 14</v>
          </cell>
          <cell r="B79" t="str">
            <v>m</v>
          </cell>
          <cell r="C79">
            <v>1281</v>
          </cell>
        </row>
        <row r="80">
          <cell r="A80" t="str">
            <v>Alambre de cobre desnudo THW  # 8 AWG</v>
          </cell>
          <cell r="B80" t="str">
            <v>m</v>
          </cell>
          <cell r="C80">
            <v>2220</v>
          </cell>
        </row>
        <row r="81">
          <cell r="A81" t="str">
            <v>Alambre de cobre THW  8 AWG THHN/NN</v>
          </cell>
          <cell r="B81" t="str">
            <v>m</v>
          </cell>
          <cell r="C81">
            <v>4144</v>
          </cell>
        </row>
        <row r="82">
          <cell r="A82" t="str">
            <v>Alambre de cobre THW 10 AWG</v>
          </cell>
          <cell r="B82" t="str">
            <v>m</v>
          </cell>
          <cell r="C82">
            <v>2073</v>
          </cell>
        </row>
        <row r="83">
          <cell r="A83" t="str">
            <v>Alambre de cobre THW 10 AWG THHN/NN</v>
          </cell>
          <cell r="B83" t="str">
            <v>m</v>
          </cell>
          <cell r="C83">
            <v>2854</v>
          </cell>
        </row>
        <row r="84">
          <cell r="A84" t="str">
            <v>Alambre de cobre THW 12 AWG</v>
          </cell>
          <cell r="B84" t="str">
            <v>m</v>
          </cell>
          <cell r="C84">
            <v>1228</v>
          </cell>
        </row>
        <row r="85">
          <cell r="A85" t="str">
            <v>Alambre de cobre THW 12 AWG THHN/NN</v>
          </cell>
          <cell r="B85" t="str">
            <v>m</v>
          </cell>
          <cell r="C85">
            <v>2422</v>
          </cell>
        </row>
        <row r="86">
          <cell r="A86" t="str">
            <v>Alambre de cobre THW 14 AWG</v>
          </cell>
          <cell r="B86" t="str">
            <v>m</v>
          </cell>
          <cell r="C86">
            <v>720</v>
          </cell>
        </row>
        <row r="87">
          <cell r="A87" t="str">
            <v>Alambre de cobre THW 14 AWG THHN/NN</v>
          </cell>
          <cell r="B87" t="str">
            <v>m</v>
          </cell>
          <cell r="C87">
            <v>1033</v>
          </cell>
        </row>
        <row r="88">
          <cell r="A88" t="str">
            <v>Alambre de cobre THW No. 8</v>
          </cell>
          <cell r="B88" t="str">
            <v>m</v>
          </cell>
          <cell r="C88">
            <v>2255</v>
          </cell>
        </row>
        <row r="89">
          <cell r="A89" t="str">
            <v>Alambre de puas galvanizado Cal. 12</v>
          </cell>
          <cell r="B89" t="str">
            <v>m</v>
          </cell>
          <cell r="C89">
            <v>510</v>
          </cell>
        </row>
        <row r="90">
          <cell r="A90" t="str">
            <v>Alambre de puas galvanizado Cal. 14</v>
          </cell>
          <cell r="B90" t="str">
            <v>m</v>
          </cell>
          <cell r="C90">
            <v>387</v>
          </cell>
        </row>
        <row r="91">
          <cell r="A91" t="str">
            <v>Alambre Galvanizado No. 12</v>
          </cell>
          <cell r="B91" t="str">
            <v>kg</v>
          </cell>
          <cell r="C91">
            <v>4209</v>
          </cell>
        </row>
        <row r="92">
          <cell r="A92" t="str">
            <v>Alambre Galvanizado No. 13 Recubierto PVC</v>
          </cell>
          <cell r="B92" t="str">
            <v>kg</v>
          </cell>
          <cell r="C92">
            <v>5440</v>
          </cell>
        </row>
        <row r="93">
          <cell r="A93" t="str">
            <v>Alambre Galvanizado No. 14</v>
          </cell>
          <cell r="B93" t="str">
            <v>kg</v>
          </cell>
          <cell r="C93">
            <v>4726</v>
          </cell>
        </row>
        <row r="94">
          <cell r="A94" t="str">
            <v>Alambre Negro  No 18</v>
          </cell>
          <cell r="B94" t="str">
            <v>kg</v>
          </cell>
          <cell r="C94">
            <v>3284</v>
          </cell>
        </row>
        <row r="95">
          <cell r="A95" t="str">
            <v>Alambre telefónico 2 x 22 trenzado</v>
          </cell>
          <cell r="B95" t="str">
            <v>m</v>
          </cell>
          <cell r="C95">
            <v>800</v>
          </cell>
        </row>
        <row r="96">
          <cell r="A96" t="str">
            <v>Alambre telefónico N 22 estaño</v>
          </cell>
          <cell r="B96" t="str">
            <v>m</v>
          </cell>
          <cell r="C96">
            <v>744</v>
          </cell>
        </row>
        <row r="97">
          <cell r="A97" t="str">
            <v>Aletas de aireacion extendida Airlift</v>
          </cell>
          <cell r="B97" t="str">
            <v>und</v>
          </cell>
          <cell r="C97">
            <v>117000</v>
          </cell>
        </row>
        <row r="98">
          <cell r="A98" t="str">
            <v xml:space="preserve">Alistado esmaltado impermeabilizado muros y placas e=3 mm    </v>
          </cell>
          <cell r="B98" t="str">
            <v>m²</v>
          </cell>
          <cell r="C98">
            <v>13797.2</v>
          </cell>
        </row>
        <row r="99">
          <cell r="A99" t="str">
            <v>Alumol, recubrimiento de aluminio</v>
          </cell>
          <cell r="B99" t="str">
            <v>kg</v>
          </cell>
          <cell r="C99">
            <v>21228</v>
          </cell>
        </row>
        <row r="100">
          <cell r="A100" t="str">
            <v>Amarre largo para teja 30 cms</v>
          </cell>
          <cell r="B100" t="str">
            <v>und</v>
          </cell>
          <cell r="C100">
            <v>182.15</v>
          </cell>
        </row>
        <row r="101">
          <cell r="A101" t="str">
            <v>Amarre plástico</v>
          </cell>
          <cell r="B101" t="str">
            <v>und</v>
          </cell>
          <cell r="C101">
            <v>100</v>
          </cell>
        </row>
        <row r="102">
          <cell r="A102" t="str">
            <v>Amarre plastico para mantos</v>
          </cell>
          <cell r="B102" t="str">
            <v>und</v>
          </cell>
          <cell r="C102">
            <v>1200</v>
          </cell>
        </row>
        <row r="103">
          <cell r="A103" t="str">
            <v>Amortiguador metalico de 0.36 m (0.06 x 0.14)</v>
          </cell>
          <cell r="B103" t="str">
            <v>und</v>
          </cell>
          <cell r="C103">
            <v>35390</v>
          </cell>
        </row>
        <row r="104">
          <cell r="A104" t="str">
            <v>Analisis físico-químico</v>
          </cell>
          <cell r="B104" t="str">
            <v>und</v>
          </cell>
          <cell r="C104">
            <v>250000</v>
          </cell>
        </row>
        <row r="105">
          <cell r="A105" t="str">
            <v>Anclaje autoperforante 1/2"</v>
          </cell>
          <cell r="B105" t="str">
            <v>und</v>
          </cell>
          <cell r="C105">
            <v>5200</v>
          </cell>
        </row>
        <row r="106">
          <cell r="A106" t="str">
            <v>Anclaje chazo expansivo 1/2" x 2"</v>
          </cell>
          <cell r="B106" t="str">
            <v>und</v>
          </cell>
          <cell r="C106">
            <v>5600</v>
          </cell>
        </row>
        <row r="107">
          <cell r="A107" t="str">
            <v>andamios</v>
          </cell>
          <cell r="B107" t="str">
            <v>gl</v>
          </cell>
          <cell r="C107">
            <v>500</v>
          </cell>
        </row>
        <row r="108">
          <cell r="A108" t="str">
            <v>Andamio tubular día alquiler</v>
          </cell>
          <cell r="B108" t="str">
            <v>d</v>
          </cell>
          <cell r="C108">
            <v>1152</v>
          </cell>
        </row>
        <row r="109">
          <cell r="A109" t="str">
            <v>Andamio tubular estandar con tijeras</v>
          </cell>
          <cell r="B109" t="str">
            <v>mes</v>
          </cell>
          <cell r="C109">
            <v>23600</v>
          </cell>
        </row>
        <row r="110">
          <cell r="A110" t="str">
            <v>Andamio tubular stand. (inc. tijeras)</v>
          </cell>
          <cell r="B110" t="str">
            <v xml:space="preserve"> HR </v>
          </cell>
          <cell r="C110">
            <v>144</v>
          </cell>
        </row>
        <row r="111">
          <cell r="A111" t="str">
            <v>Anden en concreto escobillado 2500 psi e=0.08 m con dilatación en ladrillo c/2m, incluye relleno y excavación</v>
          </cell>
          <cell r="B111" t="str">
            <v>m²</v>
          </cell>
          <cell r="C111">
            <v>68003</v>
          </cell>
        </row>
        <row r="112">
          <cell r="A112" t="str">
            <v>Andenes en concreto de resistencia 2500 psi, espesor 8 cm</v>
          </cell>
          <cell r="B112" t="str">
            <v>m²</v>
          </cell>
          <cell r="C112">
            <v>53428</v>
          </cell>
        </row>
        <row r="113">
          <cell r="A113" t="str">
            <v>Angulo 2" x 2" x 1/4". Suministro e Instal.</v>
          </cell>
          <cell r="B113" t="str">
            <v>m</v>
          </cell>
          <cell r="C113">
            <v>20371.72</v>
          </cell>
        </row>
        <row r="114">
          <cell r="A114" t="str">
            <v>Angulo 25 x 25 mm Cal 26 de 2.44 m</v>
          </cell>
          <cell r="B114" t="str">
            <v>und</v>
          </cell>
          <cell r="C114">
            <v>1974</v>
          </cell>
        </row>
        <row r="115">
          <cell r="A115" t="str">
            <v>Angulo cielo falso aluminio</v>
          </cell>
          <cell r="B115" t="str">
            <v>m</v>
          </cell>
          <cell r="C115">
            <v>2000</v>
          </cell>
        </row>
        <row r="116">
          <cell r="A116" t="str">
            <v>Angulo o perfil   4" x 4 " x 3/8"</v>
          </cell>
          <cell r="B116" t="str">
            <v>m</v>
          </cell>
          <cell r="C116">
            <v>35332</v>
          </cell>
        </row>
        <row r="117">
          <cell r="A117" t="str">
            <v>Angulo o perfil  1 1/4" x 1 1/4" x 1/8"</v>
          </cell>
          <cell r="B117" t="str">
            <v>m</v>
          </cell>
          <cell r="C117">
            <v>3751</v>
          </cell>
        </row>
        <row r="118">
          <cell r="A118" t="str">
            <v>Angulo o perfil  1" x 1" x  1/8"</v>
          </cell>
          <cell r="B118" t="str">
            <v>m</v>
          </cell>
          <cell r="C118">
            <v>2495</v>
          </cell>
        </row>
        <row r="119">
          <cell r="A119" t="str">
            <v>Angulo o perfil  1" x 1" x 3/16"</v>
          </cell>
          <cell r="B119" t="str">
            <v>m</v>
          </cell>
          <cell r="C119">
            <v>4447</v>
          </cell>
        </row>
        <row r="120">
          <cell r="A120" t="str">
            <v>Angulo o perfil  2 1/2" x 2 1/2" x 1/4"</v>
          </cell>
          <cell r="B120" t="str">
            <v>m</v>
          </cell>
          <cell r="C120">
            <v>17065</v>
          </cell>
        </row>
        <row r="121">
          <cell r="A121" t="str">
            <v>Angulo o perfil  2 1/2" x 2 1/2" x 3/16"</v>
          </cell>
          <cell r="B121" t="str">
            <v>m</v>
          </cell>
          <cell r="C121">
            <v>12464</v>
          </cell>
        </row>
        <row r="122">
          <cell r="A122" t="str">
            <v>Angulo o perfil  2" x 2" x 1/4"</v>
          </cell>
          <cell r="B122" t="str">
            <v>m</v>
          </cell>
          <cell r="C122">
            <v>12956</v>
          </cell>
        </row>
        <row r="123">
          <cell r="A123" t="str">
            <v>Angulo o perfil  2" x 2" x 1/8"</v>
          </cell>
          <cell r="B123" t="str">
            <v>m</v>
          </cell>
          <cell r="C123">
            <v>6097</v>
          </cell>
        </row>
        <row r="124">
          <cell r="A124" t="str">
            <v>Angulo o perfil  3" x 3" x 1/4"</v>
          </cell>
          <cell r="B124" t="str">
            <v>m</v>
          </cell>
          <cell r="C124">
            <v>20274</v>
          </cell>
        </row>
        <row r="125">
          <cell r="A125" t="str">
            <v>Angulo o perfil  3" x 3" x 3/16"</v>
          </cell>
          <cell r="B125" t="str">
            <v>m</v>
          </cell>
          <cell r="C125">
            <v>14153</v>
          </cell>
        </row>
        <row r="126">
          <cell r="A126" t="str">
            <v>Angulo o perfil  3" x 3" x 5/16"</v>
          </cell>
          <cell r="B126" t="str">
            <v>m</v>
          </cell>
          <cell r="C126">
            <v>23281</v>
          </cell>
        </row>
        <row r="127">
          <cell r="A127" t="str">
            <v>Angulo o perfil  3/4" x 3/4" x 1/8"</v>
          </cell>
          <cell r="B127" t="str">
            <v>m</v>
          </cell>
          <cell r="C127">
            <v>1841.06</v>
          </cell>
        </row>
        <row r="128">
          <cell r="A128" t="str">
            <v>Angulo o perfil  5" x 5" x 3/8"</v>
          </cell>
          <cell r="B128" t="str">
            <v>m</v>
          </cell>
          <cell r="C128">
            <v>46921</v>
          </cell>
        </row>
        <row r="129">
          <cell r="A129" t="str">
            <v>Angulo o perfil 1 1/2" x  1 1/2" x 1/8"</v>
          </cell>
          <cell r="B129" t="str">
            <v>m</v>
          </cell>
          <cell r="C129">
            <v>4730</v>
          </cell>
        </row>
        <row r="130">
          <cell r="A130" t="str">
            <v>Angulo o perfil 1 1/2" x  1 1/2" x 3/16"</v>
          </cell>
          <cell r="B130" t="str">
            <v>m</v>
          </cell>
          <cell r="C130">
            <v>6767</v>
          </cell>
        </row>
        <row r="131">
          <cell r="A131" t="str">
            <v>Angulo o perfil 1 1/2" x 1 1/2" x 1/4"</v>
          </cell>
          <cell r="B131" t="str">
            <v>m</v>
          </cell>
          <cell r="C131">
            <v>9475</v>
          </cell>
        </row>
        <row r="132">
          <cell r="A132" t="str">
            <v>Angulo o perfil 2" x 2 "x 3/16"</v>
          </cell>
          <cell r="B132" t="str">
            <v>m</v>
          </cell>
          <cell r="C132">
            <v>9168</v>
          </cell>
        </row>
        <row r="133">
          <cell r="A133" t="str">
            <v>Anticorrosivo Epóxico</v>
          </cell>
          <cell r="B133" t="str">
            <v>gal</v>
          </cell>
          <cell r="C133">
            <v>68100</v>
          </cell>
        </row>
        <row r="134">
          <cell r="A134" t="str">
            <v>Anticorrosivo gris o rojo</v>
          </cell>
          <cell r="B134" t="str">
            <v>gal</v>
          </cell>
          <cell r="C134">
            <v>29013</v>
          </cell>
        </row>
        <row r="135">
          <cell r="A135" t="str">
            <v>antisol blanco</v>
          </cell>
          <cell r="B135" t="str">
            <v>kg</v>
          </cell>
          <cell r="C135">
            <v>5185</v>
          </cell>
        </row>
        <row r="136">
          <cell r="A136" t="str">
            <v>Apoyo cercha tipo con pasador SAE 1045 1 1/4"</v>
          </cell>
          <cell r="B136" t="str">
            <v>und</v>
          </cell>
          <cell r="C136">
            <v>312500</v>
          </cell>
        </row>
        <row r="137">
          <cell r="A137" t="str">
            <v>Arandela de presión de 1/2"</v>
          </cell>
          <cell r="B137" t="str">
            <v>und</v>
          </cell>
          <cell r="C137">
            <v>171</v>
          </cell>
        </row>
        <row r="138">
          <cell r="A138" t="str">
            <v>Arandela de presion de 5/8"</v>
          </cell>
          <cell r="B138" t="str">
            <v>und</v>
          </cell>
          <cell r="C138">
            <v>226</v>
          </cell>
        </row>
        <row r="139">
          <cell r="A139" t="str">
            <v>Arandela galvanizada  de 1/2"</v>
          </cell>
          <cell r="B139" t="str">
            <v>und</v>
          </cell>
          <cell r="C139">
            <v>114</v>
          </cell>
        </row>
        <row r="140">
          <cell r="A140" t="str">
            <v>Arandela Ø=2"</v>
          </cell>
          <cell r="B140" t="str">
            <v>und</v>
          </cell>
          <cell r="C140">
            <v>2750</v>
          </cell>
        </row>
        <row r="141">
          <cell r="A141" t="str">
            <v>Arandela redonda de 1/2"</v>
          </cell>
          <cell r="B141" t="str">
            <v>und</v>
          </cell>
          <cell r="C141">
            <v>253</v>
          </cell>
        </row>
        <row r="142">
          <cell r="A142" t="str">
            <v>Arandela redonda de 5/8"</v>
          </cell>
          <cell r="B142" t="str">
            <v>und</v>
          </cell>
          <cell r="C142">
            <v>605</v>
          </cell>
        </row>
        <row r="143">
          <cell r="A143" t="str">
            <v>Arandela redonda de Ø 1 1/8"</v>
          </cell>
          <cell r="B143" t="str">
            <v>und</v>
          </cell>
          <cell r="C143">
            <v>250</v>
          </cell>
        </row>
        <row r="144">
          <cell r="A144" t="str">
            <v>Arbol Floramarillo h=1.50 m</v>
          </cell>
          <cell r="B144" t="str">
            <v>und</v>
          </cell>
          <cell r="C144">
            <v>30000</v>
          </cell>
        </row>
        <row r="145">
          <cell r="A145" t="str">
            <v>arcilla</v>
          </cell>
          <cell r="B145" t="str">
            <v>m³</v>
          </cell>
          <cell r="C145">
            <v>18750</v>
          </cell>
        </row>
        <row r="146">
          <cell r="A146" t="str">
            <v>Arena de 1/4"</v>
          </cell>
          <cell r="B146" t="str">
            <v>m³</v>
          </cell>
          <cell r="C146">
            <v>47000</v>
          </cell>
        </row>
        <row r="147">
          <cell r="A147" t="str">
            <v>Arena de rio (sucia)</v>
          </cell>
          <cell r="B147" t="str">
            <v>m³</v>
          </cell>
          <cell r="C147">
            <v>10605</v>
          </cell>
        </row>
        <row r="148">
          <cell r="A148" t="str">
            <v>Arena de trituracion (en planta)</v>
          </cell>
          <cell r="B148" t="str">
            <v>m³</v>
          </cell>
          <cell r="C148">
            <v>36578</v>
          </cell>
        </row>
        <row r="149">
          <cell r="A149" t="str">
            <v>Arena lavada de rio</v>
          </cell>
          <cell r="B149" t="str">
            <v>m³</v>
          </cell>
          <cell r="C149">
            <v>21210</v>
          </cell>
        </row>
        <row r="150">
          <cell r="A150" t="str">
            <v>Arena para San Blasting (G12 - 60)</v>
          </cell>
          <cell r="B150" t="str">
            <v>m³</v>
          </cell>
          <cell r="C150">
            <v>354728</v>
          </cell>
        </row>
        <row r="151">
          <cell r="A151" t="str">
            <v>Arena silicice Cu 2 -3, malla 20 - 40</v>
          </cell>
          <cell r="B151" t="str">
            <v>bt</v>
          </cell>
          <cell r="C151">
            <v>16430</v>
          </cell>
        </row>
        <row r="152">
          <cell r="A152" t="str">
            <v>Aro baloncesto</v>
          </cell>
          <cell r="B152" t="str">
            <v>und</v>
          </cell>
          <cell r="C152">
            <v>55000</v>
          </cell>
        </row>
        <row r="153">
          <cell r="A153" t="str">
            <v>Aro y Contra aro en HF para pozos de Insp.</v>
          </cell>
          <cell r="B153" t="str">
            <v>und</v>
          </cell>
          <cell r="C153">
            <v>203000</v>
          </cell>
        </row>
        <row r="154">
          <cell r="A154" t="str">
            <v>Aro-Tapa pozo en HF  D/0.60</v>
          </cell>
          <cell r="B154" t="str">
            <v>und</v>
          </cell>
          <cell r="C154">
            <v>139000</v>
          </cell>
        </row>
        <row r="155">
          <cell r="A155" t="str">
            <v>Asfalto  tipo 190/220 200 KG</v>
          </cell>
          <cell r="B155" t="str">
            <v>kg</v>
          </cell>
          <cell r="C155">
            <v>3188</v>
          </cell>
        </row>
        <row r="156">
          <cell r="A156" t="str">
            <v>Asiento para sanitario acuacer</v>
          </cell>
          <cell r="B156" t="str">
            <v>und</v>
          </cell>
          <cell r="C156">
            <v>30900</v>
          </cell>
        </row>
        <row r="157">
          <cell r="A157" t="str">
            <v>Ayudante (A)</v>
          </cell>
          <cell r="B157" t="str">
            <v>h</v>
          </cell>
          <cell r="C157">
            <v>6067</v>
          </cell>
        </row>
        <row r="158">
          <cell r="A158" t="str">
            <v>Ayudante (Electrico)</v>
          </cell>
          <cell r="B158" t="str">
            <v>h</v>
          </cell>
          <cell r="C158">
            <v>7234</v>
          </cell>
        </row>
        <row r="159">
          <cell r="A159" t="str">
            <v>Ayudante de construccion</v>
          </cell>
          <cell r="B159" t="str">
            <v>h</v>
          </cell>
          <cell r="C159">
            <v>7234</v>
          </cell>
        </row>
        <row r="160">
          <cell r="A160" t="str">
            <v>Ayudante de maquinaria</v>
          </cell>
          <cell r="B160" t="str">
            <v>h</v>
          </cell>
          <cell r="C160">
            <v>5417</v>
          </cell>
        </row>
        <row r="161">
          <cell r="A161" t="str">
            <v>Ayudantes (Ac-2)</v>
          </cell>
          <cell r="B161" t="str">
            <v>h</v>
          </cell>
          <cell r="C161">
            <v>14468</v>
          </cell>
        </row>
        <row r="162">
          <cell r="A162" t="str">
            <v>Bafles en PRFV de 0.60 x 1.80 m</v>
          </cell>
          <cell r="B162" t="str">
            <v>und</v>
          </cell>
          <cell r="C162">
            <v>413888</v>
          </cell>
        </row>
        <row r="163">
          <cell r="A163" t="str">
            <v>Bafles en PRFV de 0.80 x 0.90</v>
          </cell>
          <cell r="B163" t="str">
            <v>und</v>
          </cell>
          <cell r="C163">
            <v>349425</v>
          </cell>
        </row>
        <row r="164">
          <cell r="A164" t="str">
            <v>Bajante amazonas blanca</v>
          </cell>
          <cell r="B164" t="str">
            <v>m</v>
          </cell>
          <cell r="C164">
            <v>25420</v>
          </cell>
        </row>
        <row r="165">
          <cell r="A165" t="str">
            <v>Bajante blanca PVC para canales. Suministro e Instal.</v>
          </cell>
          <cell r="B165" t="str">
            <v>m</v>
          </cell>
          <cell r="C165">
            <v>41246.31</v>
          </cell>
        </row>
        <row r="166">
          <cell r="A166" t="str">
            <v>Bala fluorescente  D= 17.5 CM</v>
          </cell>
          <cell r="B166" t="str">
            <v>und</v>
          </cell>
          <cell r="C166">
            <v>67000</v>
          </cell>
        </row>
        <row r="167">
          <cell r="A167" t="str">
            <v>Bala incadescente 150 W</v>
          </cell>
          <cell r="B167" t="str">
            <v>und</v>
          </cell>
          <cell r="C167">
            <v>13500</v>
          </cell>
        </row>
        <row r="168">
          <cell r="A168" t="str">
            <v>Bala incadescente 9 cm especular prismática</v>
          </cell>
          <cell r="B168" t="str">
            <v>und</v>
          </cell>
          <cell r="C168">
            <v>17900</v>
          </cell>
        </row>
        <row r="169">
          <cell r="A169" t="str">
            <v>Balancín metálico 4 puestos</v>
          </cell>
          <cell r="B169" t="str">
            <v>und</v>
          </cell>
          <cell r="C169">
            <v>1438000</v>
          </cell>
        </row>
        <row r="170">
          <cell r="A170" t="str">
            <v>Baldes (equipo de pilotaje)</v>
          </cell>
          <cell r="B170" t="str">
            <v xml:space="preserve"> HR </v>
          </cell>
          <cell r="C170">
            <v>30995</v>
          </cell>
        </row>
        <row r="171">
          <cell r="A171" t="str">
            <v>Baldosa granitex ext. Mediterráneo</v>
          </cell>
          <cell r="B171" t="str">
            <v>m²</v>
          </cell>
          <cell r="C171">
            <v>24372</v>
          </cell>
        </row>
        <row r="172">
          <cell r="A172" t="str">
            <v>Baldosa grano de mármol 30*30 perlato claro o blan</v>
          </cell>
          <cell r="B172" t="str">
            <v>m²</v>
          </cell>
          <cell r="C172">
            <v>48854</v>
          </cell>
        </row>
        <row r="173">
          <cell r="A173" t="str">
            <v>Baldosa grano de marmol 33x33 perlato o blanco hui</v>
          </cell>
          <cell r="B173" t="str">
            <v>m²</v>
          </cell>
          <cell r="C173">
            <v>53934</v>
          </cell>
        </row>
        <row r="174">
          <cell r="A174" t="str">
            <v>Baldosa grano de mármol matiz negro san gil 30x30</v>
          </cell>
          <cell r="B174" t="str">
            <v>m²</v>
          </cell>
          <cell r="C174">
            <v>49028.56</v>
          </cell>
        </row>
        <row r="175">
          <cell r="A175" t="str">
            <v>Banca en concreto modular tipo IDU  M-40</v>
          </cell>
          <cell r="B175" t="str">
            <v>und</v>
          </cell>
          <cell r="C175">
            <v>67280</v>
          </cell>
        </row>
        <row r="176">
          <cell r="A176" t="str">
            <v>Banca en concreto reforzado con espaldar en acero</v>
          </cell>
          <cell r="B176" t="str">
            <v>und</v>
          </cell>
          <cell r="C176">
            <v>1079862</v>
          </cell>
        </row>
        <row r="177">
          <cell r="A177" t="str">
            <v>Banca en concreto tipo IDU  M-30 con espaldar</v>
          </cell>
          <cell r="B177" t="str">
            <v>und</v>
          </cell>
          <cell r="C177">
            <v>422876</v>
          </cell>
        </row>
        <row r="178">
          <cell r="A178" t="str">
            <v>Banca en concreto tipo IDU  M-31 sin espladar</v>
          </cell>
          <cell r="B178" t="str">
            <v>und</v>
          </cell>
          <cell r="C178">
            <v>308212</v>
          </cell>
        </row>
        <row r="179">
          <cell r="A179" t="str">
            <v>Banca en madera tipo IDU  M-50</v>
          </cell>
          <cell r="B179" t="str">
            <v>und</v>
          </cell>
          <cell r="C179">
            <v>292900</v>
          </cell>
        </row>
        <row r="180">
          <cell r="A180" t="str">
            <v>Banda de neopreno a= 0.15 m</v>
          </cell>
          <cell r="B180" t="str">
            <v>m</v>
          </cell>
          <cell r="C180">
            <v>12000</v>
          </cell>
        </row>
        <row r="181">
          <cell r="A181" t="str">
            <v>Bandeja  Rack C/16 toma ele</v>
          </cell>
          <cell r="B181" t="str">
            <v>und</v>
          </cell>
          <cell r="C181">
            <v>113600</v>
          </cell>
        </row>
        <row r="182">
          <cell r="A182" t="str">
            <v>Baranda  aluminio anodizado</v>
          </cell>
          <cell r="B182" t="str">
            <v>m²</v>
          </cell>
          <cell r="C182">
            <v>65000</v>
          </cell>
        </row>
        <row r="183">
          <cell r="A183" t="str">
            <v>Baranda en A.I. cal 18 1 hilo 2" + 1 hilo 1"+ soportes H=0.30-0.50m</v>
          </cell>
          <cell r="B183" t="str">
            <v>m</v>
          </cell>
          <cell r="C183">
            <v>288333</v>
          </cell>
        </row>
        <row r="184">
          <cell r="A184" t="str">
            <v>Baranda en A.I.cal 18 1 hilo 2" + 2 hilos 1"+soportes H=0.70-0.90 m</v>
          </cell>
          <cell r="B184" t="str">
            <v>m</v>
          </cell>
          <cell r="C184">
            <v>386667</v>
          </cell>
        </row>
        <row r="185">
          <cell r="A185" t="str">
            <v>Baranda en perfil WF 8" x 18" (dos Tubos HG Ø=3") y (Un Tubo HG Ø=2"), Hu=0.90 m</v>
          </cell>
          <cell r="B185" t="str">
            <v>m</v>
          </cell>
          <cell r="C185">
            <v>268441.21000000002</v>
          </cell>
        </row>
        <row r="186">
          <cell r="A186" t="str">
            <v>Barniz brillante exterior</v>
          </cell>
          <cell r="B186" t="str">
            <v>gal</v>
          </cell>
          <cell r="C186">
            <v>56900</v>
          </cell>
        </row>
        <row r="187">
          <cell r="A187" t="str">
            <v>Barniz brillante exterior (muebles)</v>
          </cell>
          <cell r="B187" t="str">
            <v>gal</v>
          </cell>
          <cell r="C187">
            <v>18200</v>
          </cell>
        </row>
        <row r="188">
          <cell r="A188" t="str">
            <v>Barniz madera interiores y exteriores Barnex</v>
          </cell>
          <cell r="B188" t="str">
            <v>gal</v>
          </cell>
          <cell r="C188">
            <v>51633</v>
          </cell>
        </row>
        <row r="189">
          <cell r="A189" t="str">
            <v>Barra antipanico horizontal para puerta 1 hoja</v>
          </cell>
          <cell r="B189" t="str">
            <v>und</v>
          </cell>
          <cell r="C189">
            <v>344000</v>
          </cell>
        </row>
        <row r="190">
          <cell r="A190" t="str">
            <v>Barra Kelly</v>
          </cell>
          <cell r="B190" t="str">
            <v xml:space="preserve"> HR </v>
          </cell>
          <cell r="C190">
            <v>83018</v>
          </cell>
        </row>
        <row r="191">
          <cell r="A191" t="str">
            <v>Barredora mecanica de cepillo</v>
          </cell>
          <cell r="B191" t="str">
            <v xml:space="preserve"> HR </v>
          </cell>
          <cell r="C191">
            <v>45000</v>
          </cell>
        </row>
        <row r="192">
          <cell r="A192" t="str">
            <v>Barricada desmontable  2 x 1 x 0.55 con relfectivo</v>
          </cell>
          <cell r="B192" t="str">
            <v>und</v>
          </cell>
          <cell r="C192">
            <v>283000</v>
          </cell>
        </row>
        <row r="193">
          <cell r="A193" t="str">
            <v>Base  metálica para Unidad condensadora</v>
          </cell>
          <cell r="B193" t="str">
            <v>und</v>
          </cell>
          <cell r="C193">
            <v>100000</v>
          </cell>
        </row>
        <row r="194">
          <cell r="A194" t="str">
            <v>Base Triturada T.max 1 1/2"</v>
          </cell>
          <cell r="B194" t="str">
            <v>m³</v>
          </cell>
          <cell r="C194">
            <v>35380</v>
          </cell>
        </row>
        <row r="195">
          <cell r="A195" t="str">
            <v>Bentonita x 50 Kg</v>
          </cell>
          <cell r="B195" t="str">
            <v>kg</v>
          </cell>
          <cell r="C195">
            <v>719</v>
          </cell>
        </row>
        <row r="196">
          <cell r="A196" t="str">
            <v>Biotecnologia para arranque</v>
          </cell>
          <cell r="B196" t="str">
            <v>und</v>
          </cell>
          <cell r="C196">
            <v>29000</v>
          </cell>
        </row>
        <row r="197">
          <cell r="A197" t="str">
            <v>Bisagra alum.  ext.  3"</v>
          </cell>
          <cell r="B197" t="str">
            <v>und</v>
          </cell>
          <cell r="C197">
            <v>1534.33</v>
          </cell>
        </row>
        <row r="198">
          <cell r="A198" t="str">
            <v>Bisagra alum. exter.  2"</v>
          </cell>
          <cell r="B198" t="str">
            <v>und</v>
          </cell>
          <cell r="C198">
            <v>1700</v>
          </cell>
        </row>
        <row r="199">
          <cell r="A199" t="str">
            <v>Bisagra común 3"</v>
          </cell>
          <cell r="B199" t="str">
            <v>und</v>
          </cell>
          <cell r="C199">
            <v>1400.11</v>
          </cell>
        </row>
        <row r="200">
          <cell r="A200" t="str">
            <v>Bisagra redonda 3/8"</v>
          </cell>
          <cell r="B200" t="str">
            <v>und</v>
          </cell>
          <cell r="C200">
            <v>900</v>
          </cell>
        </row>
        <row r="201">
          <cell r="A201" t="str">
            <v>BISAGRA VAIVÉN 90º</v>
          </cell>
          <cell r="B201" t="str">
            <v>und</v>
          </cell>
          <cell r="C201">
            <v>26792</v>
          </cell>
        </row>
        <row r="202">
          <cell r="A202" t="str">
            <v>Bloque Concreto abusardado 15 x 20 x 40</v>
          </cell>
          <cell r="B202" t="str">
            <v>und</v>
          </cell>
          <cell r="C202">
            <v>2500</v>
          </cell>
        </row>
        <row r="203">
          <cell r="A203" t="str">
            <v>Bloque de cemento tipo ventilación</v>
          </cell>
          <cell r="B203" t="str">
            <v>und</v>
          </cell>
          <cell r="C203">
            <v>3013</v>
          </cell>
        </row>
        <row r="204">
          <cell r="A204" t="str">
            <v>Bloque de Concreto 12 x 20 x 40</v>
          </cell>
          <cell r="B204" t="str">
            <v>und</v>
          </cell>
          <cell r="C204">
            <v>2662</v>
          </cell>
        </row>
        <row r="205">
          <cell r="A205" t="str">
            <v>Bloque de Concreto 20 x 20 x 40</v>
          </cell>
          <cell r="B205" t="str">
            <v>und</v>
          </cell>
          <cell r="C205">
            <v>4279</v>
          </cell>
        </row>
        <row r="206">
          <cell r="A206" t="str">
            <v>Bloque de Concreto 20 x 20 x 40</v>
          </cell>
          <cell r="B206" t="str">
            <v>und</v>
          </cell>
          <cell r="C206">
            <v>2300</v>
          </cell>
        </row>
        <row r="207">
          <cell r="A207" t="str">
            <v>Bloque de concreto abuzardado tipo split colores 20*20*40 cm</v>
          </cell>
          <cell r="B207" t="str">
            <v>und</v>
          </cell>
          <cell r="C207">
            <v>5331.45</v>
          </cell>
        </row>
        <row r="208">
          <cell r="A208" t="str">
            <v>Bloque No 5 Perforacion Vertical</v>
          </cell>
          <cell r="B208" t="str">
            <v>und</v>
          </cell>
          <cell r="C208">
            <v>1147</v>
          </cell>
        </row>
        <row r="209">
          <cell r="A209" t="str">
            <v>Bloque No. 4</v>
          </cell>
          <cell r="B209" t="str">
            <v>und</v>
          </cell>
          <cell r="C209">
            <v>920</v>
          </cell>
        </row>
        <row r="210">
          <cell r="A210" t="str">
            <v>Bloque No. 5</v>
          </cell>
          <cell r="B210" t="str">
            <v>und</v>
          </cell>
          <cell r="C210">
            <v>1057.5</v>
          </cell>
        </row>
        <row r="211">
          <cell r="A211" t="str">
            <v>Bloquelon 80 x 23 x 8</v>
          </cell>
          <cell r="B211" t="str">
            <v>und</v>
          </cell>
          <cell r="C211">
            <v>4210.67</v>
          </cell>
        </row>
        <row r="212">
          <cell r="A212" t="str">
            <v>Bocel porcelana remate</v>
          </cell>
          <cell r="B212" t="str">
            <v>und</v>
          </cell>
          <cell r="C212">
            <v>2000</v>
          </cell>
        </row>
        <row r="213">
          <cell r="A213" t="str">
            <v>Bocel win plástico</v>
          </cell>
          <cell r="B213" t="str">
            <v>m</v>
          </cell>
          <cell r="C213">
            <v>1104</v>
          </cell>
        </row>
        <row r="214">
          <cell r="A214" t="str">
            <v>Bolsacreto 1101 de 1.20 x 2.40 (1 m3)</v>
          </cell>
          <cell r="B214" t="str">
            <v>und</v>
          </cell>
          <cell r="C214">
            <v>14172</v>
          </cell>
        </row>
        <row r="215">
          <cell r="A215" t="str">
            <v>Bomba autocebante 4.5 HP Db SM 230 V</v>
          </cell>
          <cell r="B215" t="str">
            <v>und</v>
          </cell>
          <cell r="C215">
            <v>4959000</v>
          </cell>
        </row>
        <row r="216">
          <cell r="A216" t="str">
            <v>Bomba autocebante de 2 HP con descarga 3"</v>
          </cell>
          <cell r="B216" t="str">
            <v>und</v>
          </cell>
          <cell r="C216">
            <v>2045080</v>
          </cell>
        </row>
        <row r="217">
          <cell r="A217" t="str">
            <v>Bomba de concreto L= 66 m  (horizontal-vertical)</v>
          </cell>
          <cell r="B217" t="str">
            <v>m³</v>
          </cell>
          <cell r="C217">
            <v>40600</v>
          </cell>
        </row>
        <row r="218">
          <cell r="A218" t="str">
            <v>Bomba de inyeccion de lechada</v>
          </cell>
          <cell r="B218" t="str">
            <v xml:space="preserve"> HR </v>
          </cell>
          <cell r="C218">
            <v>12500</v>
          </cell>
        </row>
        <row r="219">
          <cell r="A219" t="str">
            <v>Bomba inyectora de Nitrogeno</v>
          </cell>
          <cell r="B219" t="str">
            <v xml:space="preserve"> HR </v>
          </cell>
          <cell r="C219">
            <v>80000</v>
          </cell>
        </row>
        <row r="220">
          <cell r="A220" t="str">
            <v>Bomba para concreto</v>
          </cell>
          <cell r="B220" t="str">
            <v xml:space="preserve"> HR </v>
          </cell>
          <cell r="C220">
            <v>30870</v>
          </cell>
        </row>
        <row r="221">
          <cell r="A221" t="str">
            <v>Bomba para gato tensionamiento</v>
          </cell>
          <cell r="B221" t="str">
            <v xml:space="preserve"> HR </v>
          </cell>
          <cell r="C221">
            <v>36400</v>
          </cell>
        </row>
        <row r="222">
          <cell r="A222" t="str">
            <v>Bomba Suflin</v>
          </cell>
          <cell r="B222" t="str">
            <v xml:space="preserve"> HR </v>
          </cell>
          <cell r="C222">
            <v>97500</v>
          </cell>
        </row>
        <row r="223">
          <cell r="A223" t="str">
            <v>Bombillo de 100 w/220v</v>
          </cell>
          <cell r="B223" t="str">
            <v>und</v>
          </cell>
          <cell r="C223">
            <v>1000</v>
          </cell>
        </row>
        <row r="224">
          <cell r="A224" t="str">
            <v>Bombillo de 250W/220v  tubular clara</v>
          </cell>
          <cell r="B224" t="str">
            <v>und</v>
          </cell>
          <cell r="C224">
            <v>37806</v>
          </cell>
        </row>
        <row r="225">
          <cell r="A225" t="str">
            <v>Boquilla lista</v>
          </cell>
          <cell r="B225" t="str">
            <v>kg</v>
          </cell>
          <cell r="C225">
            <v>3237.41</v>
          </cell>
        </row>
        <row r="226">
          <cell r="A226" t="str">
            <v>Boquillera a presion en bronce entre 0 - 15°</v>
          </cell>
          <cell r="B226" t="str">
            <v>und</v>
          </cell>
          <cell r="C226">
            <v>477920</v>
          </cell>
        </row>
        <row r="227">
          <cell r="A227" t="str">
            <v>Bordillo 0.20 m x 0.80 m x 0.10 m</v>
          </cell>
          <cell r="B227" t="str">
            <v>und</v>
          </cell>
          <cell r="C227">
            <v>17864</v>
          </cell>
        </row>
        <row r="228">
          <cell r="A228" t="str">
            <v>Bordillo 0.30 m x 1.00 m x 0.10</v>
          </cell>
          <cell r="B228" t="str">
            <v>und</v>
          </cell>
          <cell r="C228">
            <v>20735</v>
          </cell>
        </row>
        <row r="229">
          <cell r="A229" t="str">
            <v>Bordillo prefabricado  A-80</v>
          </cell>
          <cell r="B229" t="str">
            <v>und</v>
          </cell>
          <cell r="C229">
            <v>26413.33</v>
          </cell>
        </row>
        <row r="230">
          <cell r="A230" t="str">
            <v>Bordillo prefabricado 0.10 x 0.25 x 0.80</v>
          </cell>
          <cell r="B230" t="str">
            <v>und</v>
          </cell>
          <cell r="C230">
            <v>19000</v>
          </cell>
        </row>
        <row r="231">
          <cell r="A231" t="str">
            <v>Bóveda traslapable 2.6*1.1 acrílico humo 4mm</v>
          </cell>
          <cell r="B231" t="str">
            <v>und</v>
          </cell>
          <cell r="C231">
            <v>628488</v>
          </cell>
        </row>
        <row r="232">
          <cell r="A232" t="str">
            <v>Breaker 2000 tripolar HQP 50 A</v>
          </cell>
          <cell r="B232" t="str">
            <v>und</v>
          </cell>
          <cell r="C232">
            <v>50000</v>
          </cell>
        </row>
        <row r="233">
          <cell r="A233" t="str">
            <v>Brida Acople Universal HD Ø 10"</v>
          </cell>
          <cell r="B233" t="str">
            <v>und</v>
          </cell>
          <cell r="C233">
            <v>382800</v>
          </cell>
        </row>
        <row r="234">
          <cell r="A234" t="str">
            <v>Brida Acople Universal HD Ø 12"</v>
          </cell>
          <cell r="B234" t="str">
            <v>und</v>
          </cell>
          <cell r="C234">
            <v>493000</v>
          </cell>
        </row>
        <row r="235">
          <cell r="A235" t="str">
            <v>Brida Acople Universal HD Ø 2"</v>
          </cell>
          <cell r="B235" t="str">
            <v>und</v>
          </cell>
          <cell r="C235">
            <v>95700</v>
          </cell>
        </row>
        <row r="236">
          <cell r="A236" t="str">
            <v>Brida Acople Universal HD Ø 3"</v>
          </cell>
          <cell r="B236" t="str">
            <v>und</v>
          </cell>
          <cell r="C236">
            <v>99567</v>
          </cell>
        </row>
        <row r="237">
          <cell r="A237" t="str">
            <v>Brida Acople Universal HD Ø 4"</v>
          </cell>
          <cell r="B237" t="str">
            <v>und</v>
          </cell>
          <cell r="C237">
            <v>92800</v>
          </cell>
        </row>
        <row r="238">
          <cell r="A238" t="str">
            <v>Brida Acople Universal HD Ø 6"</v>
          </cell>
          <cell r="B238" t="str">
            <v>und</v>
          </cell>
          <cell r="C238">
            <v>116000</v>
          </cell>
        </row>
        <row r="239">
          <cell r="A239" t="str">
            <v>Brida Acople Universal HD Ø 8"</v>
          </cell>
          <cell r="B239" t="str">
            <v>und</v>
          </cell>
          <cell r="C239">
            <v>187920</v>
          </cell>
        </row>
        <row r="240">
          <cell r="A240" t="str">
            <v>Brida en H.D. 110 mm Ø=4"</v>
          </cell>
          <cell r="B240" t="str">
            <v>und</v>
          </cell>
          <cell r="C240">
            <v>81200</v>
          </cell>
        </row>
        <row r="241">
          <cell r="A241" t="str">
            <v>Brida en H.D. 315 mm Ø=12"</v>
          </cell>
          <cell r="B241" t="str">
            <v>und</v>
          </cell>
          <cell r="C241">
            <v>446600</v>
          </cell>
        </row>
        <row r="242">
          <cell r="A242" t="str">
            <v>Brida en PVC Ø=2"</v>
          </cell>
          <cell r="B242" t="str">
            <v>und</v>
          </cell>
          <cell r="C242">
            <v>16588</v>
          </cell>
        </row>
        <row r="243">
          <cell r="A243" t="str">
            <v>Brida en PVC Ø=3"</v>
          </cell>
          <cell r="B243" t="str">
            <v>und</v>
          </cell>
          <cell r="C243">
            <v>42121</v>
          </cell>
        </row>
        <row r="244">
          <cell r="A244" t="str">
            <v>Brida en PVC Ø=6"</v>
          </cell>
          <cell r="B244" t="str">
            <v>und</v>
          </cell>
          <cell r="C244">
            <v>82954</v>
          </cell>
        </row>
        <row r="245">
          <cell r="A245" t="str">
            <v>Brida Slip On Ø=10" en A.C. 150 Psi</v>
          </cell>
          <cell r="B245" t="str">
            <v>und</v>
          </cell>
          <cell r="C245">
            <v>386280</v>
          </cell>
        </row>
        <row r="246">
          <cell r="A246" t="str">
            <v>Brida Slip On Ø=16" en A.C. 150 Psi</v>
          </cell>
          <cell r="B246" t="str">
            <v>und</v>
          </cell>
          <cell r="C246">
            <v>648440</v>
          </cell>
        </row>
        <row r="247">
          <cell r="A247" t="str">
            <v>Brida Slip On Ø=22" en A.C. 150 Psi</v>
          </cell>
          <cell r="B247" t="str">
            <v>und</v>
          </cell>
          <cell r="C247">
            <v>1198668</v>
          </cell>
        </row>
        <row r="248">
          <cell r="A248" t="str">
            <v>Brida Slip On Ø=3" en A.C. 150 Psi</v>
          </cell>
          <cell r="B248" t="str">
            <v>und</v>
          </cell>
          <cell r="C248">
            <v>32825</v>
          </cell>
        </row>
        <row r="249">
          <cell r="A249" t="str">
            <v>Brida Slip On Ø=4" en A.C. 150 Psi</v>
          </cell>
          <cell r="B249" t="str">
            <v>und</v>
          </cell>
          <cell r="C249">
            <v>48720</v>
          </cell>
        </row>
        <row r="250">
          <cell r="A250" t="str">
            <v>Brida Slip On Ø=6" en A.C. 150 Psi</v>
          </cell>
          <cell r="B250" t="str">
            <v>und</v>
          </cell>
          <cell r="C250">
            <v>226200</v>
          </cell>
        </row>
        <row r="251">
          <cell r="A251" t="str">
            <v>Brida Slip On Ø=8" en A.C. 150 Psi</v>
          </cell>
          <cell r="B251" t="str">
            <v>und</v>
          </cell>
          <cell r="C251">
            <v>272600</v>
          </cell>
        </row>
        <row r="252">
          <cell r="A252" t="str">
            <v>Broca de 5/8" para concreto WELLDONE</v>
          </cell>
          <cell r="B252" t="str">
            <v>und</v>
          </cell>
          <cell r="C252">
            <v>18500</v>
          </cell>
        </row>
        <row r="253">
          <cell r="A253" t="str">
            <v>Broca tugsteno Ø 12 ½ ``</v>
          </cell>
          <cell r="B253" t="str">
            <v>und</v>
          </cell>
          <cell r="C253">
            <v>1800000</v>
          </cell>
        </row>
        <row r="254">
          <cell r="A254" t="str">
            <v>Broca tugsteno Ø 36"</v>
          </cell>
          <cell r="B254" t="str">
            <v>und</v>
          </cell>
          <cell r="C254">
            <v>3800000</v>
          </cell>
        </row>
        <row r="255">
          <cell r="A255" t="str">
            <v>Broca tugsteno Ø 8 ½ ``</v>
          </cell>
          <cell r="B255" t="str">
            <v>und</v>
          </cell>
          <cell r="C255">
            <v>1580000</v>
          </cell>
        </row>
        <row r="256">
          <cell r="A256" t="str">
            <v>Brocha de Cerda 4"</v>
          </cell>
          <cell r="B256" t="str">
            <v>und</v>
          </cell>
          <cell r="C256">
            <v>9000</v>
          </cell>
        </row>
        <row r="257">
          <cell r="A257" t="str">
            <v>Buje soldado presion  PVC 1 x 1/2</v>
          </cell>
          <cell r="B257" t="str">
            <v>und</v>
          </cell>
          <cell r="C257">
            <v>1100</v>
          </cell>
        </row>
        <row r="258">
          <cell r="A258" t="str">
            <v>Buje soldado presion  PVC 1 x 3/4</v>
          </cell>
          <cell r="B258" t="str">
            <v>und</v>
          </cell>
          <cell r="C258">
            <v>1100</v>
          </cell>
        </row>
        <row r="259">
          <cell r="A259" t="str">
            <v>Buje soldado presion  PVC 1.1/2 x 1</v>
          </cell>
          <cell r="B259" t="str">
            <v>und</v>
          </cell>
          <cell r="C259">
            <v>3259</v>
          </cell>
        </row>
        <row r="260">
          <cell r="A260" t="str">
            <v>Buje soldado presion  PVC 1.1/2 x 1.1/4</v>
          </cell>
          <cell r="B260" t="str">
            <v>und</v>
          </cell>
          <cell r="C260">
            <v>3259</v>
          </cell>
        </row>
        <row r="261">
          <cell r="A261" t="str">
            <v>Buje soldado presion  PVC 1.1/2 x 1/2</v>
          </cell>
          <cell r="B261" t="str">
            <v>und</v>
          </cell>
          <cell r="C261">
            <v>3259</v>
          </cell>
        </row>
        <row r="262">
          <cell r="A262" t="str">
            <v>Buje soldado presion  PVC 1.1/2 x 3/4</v>
          </cell>
          <cell r="B262" t="str">
            <v>und</v>
          </cell>
          <cell r="C262">
            <v>3259</v>
          </cell>
        </row>
        <row r="263">
          <cell r="A263" t="str">
            <v>Buje soldado presion  PVC 2 x 1</v>
          </cell>
          <cell r="B263" t="str">
            <v>und</v>
          </cell>
          <cell r="C263">
            <v>4986</v>
          </cell>
        </row>
        <row r="264">
          <cell r="A264" t="str">
            <v>Buje soldado presion  PVC 2 x 1.1/2</v>
          </cell>
          <cell r="B264" t="str">
            <v>und</v>
          </cell>
          <cell r="C264">
            <v>4986</v>
          </cell>
        </row>
        <row r="265">
          <cell r="A265" t="str">
            <v>Buje soldado presion  PVC 2 x 1.1/4</v>
          </cell>
          <cell r="B265" t="str">
            <v>und</v>
          </cell>
          <cell r="C265">
            <v>4986</v>
          </cell>
        </row>
        <row r="266">
          <cell r="A266" t="str">
            <v>Buje soldado presion  PVC 2 x 1/2</v>
          </cell>
          <cell r="B266" t="str">
            <v>und</v>
          </cell>
          <cell r="C266">
            <v>4986</v>
          </cell>
        </row>
        <row r="267">
          <cell r="A267" t="str">
            <v>Buje soldado presion  PVC 2 x 3/4</v>
          </cell>
          <cell r="B267" t="str">
            <v>und</v>
          </cell>
          <cell r="C267">
            <v>4986</v>
          </cell>
        </row>
        <row r="268">
          <cell r="A268" t="str">
            <v>Buje soldado presion  PVC 2.1/2 x 1.1/2</v>
          </cell>
          <cell r="B268" t="str">
            <v>und</v>
          </cell>
          <cell r="C268">
            <v>12507</v>
          </cell>
        </row>
        <row r="269">
          <cell r="A269" t="str">
            <v>Buje soldado presion  PVC 2.1/2 x 2</v>
          </cell>
          <cell r="B269" t="str">
            <v>und</v>
          </cell>
          <cell r="C269">
            <v>11748</v>
          </cell>
        </row>
        <row r="270">
          <cell r="A270" t="str">
            <v>Buje soldado presion  PVC 3 x 2</v>
          </cell>
          <cell r="B270" t="str">
            <v>und</v>
          </cell>
          <cell r="C270">
            <v>17956</v>
          </cell>
        </row>
        <row r="271">
          <cell r="A271" t="str">
            <v>Buje soldado presion  PVC 3/4 x 1/2</v>
          </cell>
          <cell r="B271" t="str">
            <v>und</v>
          </cell>
          <cell r="C271">
            <v>552</v>
          </cell>
        </row>
        <row r="272">
          <cell r="A272" t="str">
            <v>Buje soldado presion  PVC 4 x 2</v>
          </cell>
          <cell r="B272" t="str">
            <v>und</v>
          </cell>
          <cell r="C272">
            <v>28318</v>
          </cell>
        </row>
        <row r="273">
          <cell r="A273" t="str">
            <v>Buje soldado presion  PVC 4 x 2.1/2</v>
          </cell>
          <cell r="B273" t="str">
            <v>und</v>
          </cell>
          <cell r="C273">
            <v>28318</v>
          </cell>
        </row>
        <row r="274">
          <cell r="A274" t="str">
            <v>Buje soldado presion  PVC 4 x 3</v>
          </cell>
          <cell r="B274" t="str">
            <v>und</v>
          </cell>
          <cell r="C274">
            <v>28318</v>
          </cell>
        </row>
        <row r="275">
          <cell r="A275" t="str">
            <v>Buje soldado sanitario  PVC 2 x 1 1/2</v>
          </cell>
          <cell r="B275" t="str">
            <v>und</v>
          </cell>
          <cell r="C275">
            <v>2297</v>
          </cell>
        </row>
        <row r="276">
          <cell r="A276" t="str">
            <v>Buje soldado sanitario  PVC 4 x 3</v>
          </cell>
          <cell r="B276" t="str">
            <v>und</v>
          </cell>
          <cell r="C276">
            <v>8701</v>
          </cell>
        </row>
        <row r="277">
          <cell r="A277" t="str">
            <v>Buje soldado sanitario  PVC 6 x 4</v>
          </cell>
          <cell r="B277" t="str">
            <v>und</v>
          </cell>
          <cell r="C277">
            <v>33021</v>
          </cell>
        </row>
        <row r="278">
          <cell r="A278" t="str">
            <v>Bulldozer  Cat D6D o D6H</v>
          </cell>
          <cell r="B278" t="str">
            <v xml:space="preserve"> HR </v>
          </cell>
          <cell r="C278">
            <v>163351</v>
          </cell>
        </row>
        <row r="279">
          <cell r="A279" t="str">
            <v>Bulto de Favigel. Suelo artificial</v>
          </cell>
          <cell r="B279" t="str">
            <v>und</v>
          </cell>
          <cell r="C279">
            <v>196427</v>
          </cell>
        </row>
        <row r="280">
          <cell r="A280" t="str">
            <v>Bushing en H.G. Ø 1 1/2 x 1"</v>
          </cell>
          <cell r="B280" t="str">
            <v>und</v>
          </cell>
          <cell r="C280">
            <v>3260</v>
          </cell>
        </row>
        <row r="281">
          <cell r="A281" t="str">
            <v>Bushing en H.G. Ø 1 1/4 x 1/2"</v>
          </cell>
          <cell r="B281" t="str">
            <v>und</v>
          </cell>
          <cell r="C281">
            <v>2877</v>
          </cell>
        </row>
        <row r="282">
          <cell r="A282" t="str">
            <v>Caballete articulado española de fibrocemento</v>
          </cell>
          <cell r="B282" t="str">
            <v>und</v>
          </cell>
          <cell r="C282">
            <v>16400</v>
          </cell>
        </row>
        <row r="283">
          <cell r="A283" t="str">
            <v>Caballete canaleta 90 - 24 lamina galvanizada</v>
          </cell>
          <cell r="B283" t="str">
            <v>m</v>
          </cell>
          <cell r="C283">
            <v>22927</v>
          </cell>
        </row>
        <row r="284">
          <cell r="A284" t="str">
            <v>Caballete fijo teja ondulada asbesto 15, 20, 25</v>
          </cell>
          <cell r="B284" t="str">
            <v>und</v>
          </cell>
          <cell r="C284">
            <v>23895</v>
          </cell>
        </row>
        <row r="285">
          <cell r="A285" t="str">
            <v>Caballete galvanizado universal cal. 28</v>
          </cell>
          <cell r="B285" t="str">
            <v>und</v>
          </cell>
          <cell r="C285">
            <v>19800</v>
          </cell>
        </row>
        <row r="286">
          <cell r="A286" t="str">
            <v>Caballete supertermoacustico 0.70 x 2</v>
          </cell>
          <cell r="B286" t="str">
            <v>m</v>
          </cell>
          <cell r="C286">
            <v>31395</v>
          </cell>
        </row>
        <row r="287">
          <cell r="A287" t="str">
            <v>Caballete termoacústico * 2m</v>
          </cell>
          <cell r="B287" t="str">
            <v>und</v>
          </cell>
          <cell r="C287">
            <v>73068.5</v>
          </cell>
        </row>
        <row r="288">
          <cell r="A288" t="str">
            <v>Cable al. aisl. pvc 1/0 awg</v>
          </cell>
          <cell r="B288" t="str">
            <v>m</v>
          </cell>
          <cell r="C288">
            <v>8294</v>
          </cell>
        </row>
        <row r="289">
          <cell r="A289" t="str">
            <v>Cable al. aisl. pvc 4/0 awg</v>
          </cell>
          <cell r="B289" t="str">
            <v>m</v>
          </cell>
          <cell r="C289">
            <v>6395</v>
          </cell>
        </row>
        <row r="290">
          <cell r="A290" t="str">
            <v>Cable alma de acero (guaya)  1``</v>
          </cell>
          <cell r="B290" t="str">
            <v>m</v>
          </cell>
          <cell r="C290">
            <v>25800</v>
          </cell>
        </row>
        <row r="291">
          <cell r="A291" t="str">
            <v>Cable alma de acero (guaya)  5/8``</v>
          </cell>
          <cell r="B291" t="str">
            <v>m</v>
          </cell>
          <cell r="C291">
            <v>10000</v>
          </cell>
        </row>
        <row r="292">
          <cell r="A292" t="str">
            <v>Cable alma de acero (guaya)  7/8`` 6x26</v>
          </cell>
          <cell r="B292" t="str">
            <v>m</v>
          </cell>
          <cell r="C292">
            <v>14616</v>
          </cell>
        </row>
        <row r="293">
          <cell r="A293" t="str">
            <v>Cable coaxial RG-6</v>
          </cell>
          <cell r="B293" t="str">
            <v>m</v>
          </cell>
          <cell r="C293">
            <v>700</v>
          </cell>
        </row>
        <row r="294">
          <cell r="A294" t="str">
            <v>Cable de cobre desnudo Nº 1/0, 7H</v>
          </cell>
          <cell r="B294" t="str">
            <v>m</v>
          </cell>
          <cell r="C294">
            <v>13100</v>
          </cell>
        </row>
        <row r="295">
          <cell r="A295" t="str">
            <v>Cable de cobre desnudo Nº 2</v>
          </cell>
          <cell r="B295" t="str">
            <v>m</v>
          </cell>
          <cell r="C295">
            <v>13813</v>
          </cell>
        </row>
        <row r="296">
          <cell r="A296" t="str">
            <v>Cable de cobre desnudo Nº 2/0 AWG</v>
          </cell>
          <cell r="B296" t="str">
            <v>m</v>
          </cell>
          <cell r="C296">
            <v>11500</v>
          </cell>
        </row>
        <row r="297">
          <cell r="A297" t="str">
            <v>Cable de cobre THW Nº 1/0  AWG</v>
          </cell>
          <cell r="B297" t="str">
            <v>m</v>
          </cell>
          <cell r="C297">
            <v>10000</v>
          </cell>
        </row>
        <row r="298">
          <cell r="A298" t="str">
            <v>Cable de cobre THW Nº 16 AWG</v>
          </cell>
          <cell r="B298" t="str">
            <v>m</v>
          </cell>
          <cell r="C298">
            <v>696</v>
          </cell>
        </row>
        <row r="299">
          <cell r="A299" t="str">
            <v>Cable de cobre THW Nº 2</v>
          </cell>
          <cell r="B299" t="str">
            <v>m</v>
          </cell>
          <cell r="C299">
            <v>14011</v>
          </cell>
        </row>
        <row r="300">
          <cell r="A300" t="str">
            <v>Cable de cobre THW Nº 4</v>
          </cell>
          <cell r="B300" t="str">
            <v>m</v>
          </cell>
          <cell r="C300">
            <v>9100</v>
          </cell>
        </row>
        <row r="301">
          <cell r="A301" t="str">
            <v>Cable de cobre THW Nº 6</v>
          </cell>
          <cell r="B301" t="str">
            <v>m</v>
          </cell>
          <cell r="C301">
            <v>6011</v>
          </cell>
        </row>
        <row r="302">
          <cell r="A302" t="str">
            <v>Cable duplex 2x12</v>
          </cell>
          <cell r="B302" t="str">
            <v>m</v>
          </cell>
          <cell r="C302">
            <v>2030</v>
          </cell>
        </row>
        <row r="303">
          <cell r="A303" t="str">
            <v>Cable encauchetado 3 x 10 - 4 x 16</v>
          </cell>
          <cell r="B303" t="str">
            <v>m</v>
          </cell>
          <cell r="C303">
            <v>6000</v>
          </cell>
        </row>
        <row r="304">
          <cell r="A304" t="str">
            <v>Cable Encauchetado 3 x 12</v>
          </cell>
          <cell r="B304" t="str">
            <v>m</v>
          </cell>
          <cell r="C304">
            <v>5925</v>
          </cell>
        </row>
        <row r="305">
          <cell r="A305" t="str">
            <v>Cable encauchetado 3 x 8 AWG</v>
          </cell>
          <cell r="B305" t="str">
            <v>m</v>
          </cell>
          <cell r="C305">
            <v>8978</v>
          </cell>
        </row>
        <row r="306">
          <cell r="A306" t="str">
            <v>Cable Encauchetado 4 x 8 AWG</v>
          </cell>
          <cell r="B306" t="str">
            <v>m</v>
          </cell>
          <cell r="C306">
            <v>19500</v>
          </cell>
        </row>
        <row r="307">
          <cell r="A307" t="str">
            <v>Cable IPS-IWRC 6 x 19  AA Ø= 1"</v>
          </cell>
          <cell r="B307" t="str">
            <v>m</v>
          </cell>
          <cell r="C307">
            <v>23119</v>
          </cell>
        </row>
        <row r="308">
          <cell r="A308" t="str">
            <v>Cable IPS-IWRC 6 x 19  AA Ø= 1/2"</v>
          </cell>
          <cell r="B308" t="str">
            <v>m</v>
          </cell>
          <cell r="C308">
            <v>6948</v>
          </cell>
        </row>
        <row r="309">
          <cell r="A309" t="str">
            <v>Cable IPS-IWRC 6 x 19 AA  Ø= 2 1/4"</v>
          </cell>
          <cell r="B309" t="str">
            <v>m</v>
          </cell>
          <cell r="C309">
            <v>133516</v>
          </cell>
        </row>
        <row r="310">
          <cell r="A310" t="str">
            <v>Cable IPS-IWRC 6 x 19 AA  Ø= 3/4"</v>
          </cell>
          <cell r="B310" t="str">
            <v>m</v>
          </cell>
          <cell r="C310">
            <v>13108</v>
          </cell>
        </row>
        <row r="311">
          <cell r="A311" t="str">
            <v>Cable IPS-IWRC 6 x 19 AA Ø= 1 1/2"</v>
          </cell>
          <cell r="B311" t="str">
            <v>m</v>
          </cell>
          <cell r="C311">
            <v>55982</v>
          </cell>
        </row>
        <row r="312">
          <cell r="A312" t="str">
            <v>Cable IPS-IWRC 6 x 19 AA Ø= 1 1/4"</v>
          </cell>
          <cell r="B312" t="str">
            <v>m</v>
          </cell>
          <cell r="C312">
            <v>36147</v>
          </cell>
        </row>
        <row r="313">
          <cell r="A313" t="str">
            <v>Cable IPS-IWRC 6 x 19 AA Ø= 1 1/8"</v>
          </cell>
          <cell r="B313" t="str">
            <v>m</v>
          </cell>
          <cell r="C313">
            <v>29302</v>
          </cell>
        </row>
        <row r="314">
          <cell r="A314" t="str">
            <v>Cable IPS-IWRC 6 x 19 AA Ø= 1 3/4"</v>
          </cell>
          <cell r="B314" t="str">
            <v>m</v>
          </cell>
          <cell r="C314">
            <v>76456</v>
          </cell>
        </row>
        <row r="315">
          <cell r="A315" t="str">
            <v>Cable IPS-IWRC 6 x 19 AA Ø= 1 3/8"</v>
          </cell>
          <cell r="B315" t="str">
            <v>m</v>
          </cell>
          <cell r="C315">
            <v>47038</v>
          </cell>
        </row>
        <row r="316">
          <cell r="A316" t="str">
            <v>Cable IPS-IWRC 6 x 19 AA Ø= 1 5/8"</v>
          </cell>
          <cell r="B316" t="str">
            <v>m</v>
          </cell>
          <cell r="C316">
            <v>65830</v>
          </cell>
        </row>
        <row r="317">
          <cell r="A317" t="str">
            <v>Cable IPS-IWRC 6 x 19 AA Ø= 1 7/8"</v>
          </cell>
          <cell r="B317" t="str">
            <v>m</v>
          </cell>
          <cell r="C317">
            <v>87592</v>
          </cell>
        </row>
        <row r="318">
          <cell r="A318" t="str">
            <v>Cable IPS-IWRC 6 x 19 AA Ø= 1/4"</v>
          </cell>
          <cell r="B318" t="str">
            <v>m</v>
          </cell>
          <cell r="C318">
            <v>2714</v>
          </cell>
        </row>
        <row r="319">
          <cell r="A319" t="str">
            <v>Cable IPS-IWRC 6 x 19 AA Ø= 2 1/8"</v>
          </cell>
          <cell r="B319" t="str">
            <v>m</v>
          </cell>
          <cell r="C319">
            <v>119944</v>
          </cell>
        </row>
        <row r="320">
          <cell r="A320" t="str">
            <v>Cable IPS-IWRC 6 x 19 AA Ø= 2"</v>
          </cell>
          <cell r="B320" t="str">
            <v>m</v>
          </cell>
          <cell r="C320">
            <v>99308</v>
          </cell>
        </row>
        <row r="321">
          <cell r="A321" t="str">
            <v>Cable IPS-IWRC 6 x 19 AA Ø= 3/16"</v>
          </cell>
          <cell r="B321" t="str">
            <v>m</v>
          </cell>
          <cell r="C321">
            <v>2239</v>
          </cell>
        </row>
        <row r="322">
          <cell r="A322" t="str">
            <v>Cable IPS-IWRC 6 x 19 AA Ø= 3/8"</v>
          </cell>
          <cell r="B322" t="str">
            <v>m</v>
          </cell>
          <cell r="C322">
            <v>4617</v>
          </cell>
        </row>
        <row r="323">
          <cell r="A323" t="str">
            <v>Cable IPS-IWRC 6 x 19 AA Ø= 5/16"</v>
          </cell>
          <cell r="B323" t="str">
            <v>m</v>
          </cell>
          <cell r="C323">
            <v>3805</v>
          </cell>
        </row>
        <row r="324">
          <cell r="A324" t="str">
            <v>Cable IPS-IWRC 6 x 19 AA Ø= 5/8"</v>
          </cell>
          <cell r="B324" t="str">
            <v>m</v>
          </cell>
          <cell r="C324">
            <v>9118</v>
          </cell>
        </row>
        <row r="325">
          <cell r="A325" t="str">
            <v>Cable IPS-IWRC 6 x 19 AA Ø= 7/16"</v>
          </cell>
          <cell r="B325" t="str">
            <v>m</v>
          </cell>
          <cell r="C325">
            <v>5649</v>
          </cell>
        </row>
        <row r="326">
          <cell r="A326" t="str">
            <v>Cable IPS-IWRC 6 x 19 AA Ø= 7/8"</v>
          </cell>
          <cell r="B326" t="str">
            <v>m</v>
          </cell>
          <cell r="C326">
            <v>17725</v>
          </cell>
        </row>
        <row r="327">
          <cell r="A327" t="str">
            <v>Cable IPS-IWRC 6 x 19 AA Ø= 9/16"</v>
          </cell>
          <cell r="B327" t="str">
            <v>m</v>
          </cell>
          <cell r="C327">
            <v>7691</v>
          </cell>
        </row>
        <row r="328">
          <cell r="A328" t="str">
            <v>Cable IPS-IWRC 6 x 19 Galvanizado Ø= 1 5/8"</v>
          </cell>
          <cell r="B328" t="str">
            <v>m</v>
          </cell>
          <cell r="C328">
            <v>84207</v>
          </cell>
        </row>
        <row r="329">
          <cell r="A329" t="str">
            <v>Cable teléfonos 10 pares</v>
          </cell>
          <cell r="B329" t="str">
            <v>m</v>
          </cell>
          <cell r="C329">
            <v>3840</v>
          </cell>
        </row>
        <row r="330">
          <cell r="A330" t="str">
            <v>Cable teléfonos 2 pares</v>
          </cell>
          <cell r="B330" t="str">
            <v>m</v>
          </cell>
          <cell r="C330">
            <v>1079</v>
          </cell>
        </row>
        <row r="331">
          <cell r="A331" t="str">
            <v>Cadenero</v>
          </cell>
          <cell r="B331" t="str">
            <v>h</v>
          </cell>
          <cell r="C331">
            <v>7234</v>
          </cell>
        </row>
        <row r="332">
          <cell r="A332" t="str">
            <v>Caja  4 x 4 met. AK 2V</v>
          </cell>
          <cell r="B332" t="str">
            <v>und</v>
          </cell>
          <cell r="C332">
            <v>5600</v>
          </cell>
        </row>
        <row r="333">
          <cell r="A333" t="str">
            <v>Caja  40 x 45 x 12 cm</v>
          </cell>
          <cell r="B333" t="str">
            <v>und</v>
          </cell>
          <cell r="C333">
            <v>35000</v>
          </cell>
        </row>
        <row r="334">
          <cell r="A334" t="str">
            <v>Caja 30 x 30 x 10 cm</v>
          </cell>
          <cell r="B334" t="str">
            <v>und</v>
          </cell>
          <cell r="C334">
            <v>27000</v>
          </cell>
        </row>
        <row r="335">
          <cell r="A335" t="str">
            <v>Caja 60 x 60 x 12 cm</v>
          </cell>
          <cell r="B335" t="str">
            <v>und</v>
          </cell>
          <cell r="C335">
            <v>60000</v>
          </cell>
        </row>
        <row r="336">
          <cell r="A336" t="str">
            <v>Caja contador acueducto 77*28*14</v>
          </cell>
          <cell r="B336" t="str">
            <v>und</v>
          </cell>
          <cell r="C336">
            <v>67560</v>
          </cell>
        </row>
        <row r="337">
          <cell r="A337" t="str">
            <v>Caja de inspección fibrit profunda  70 x 70 x 97</v>
          </cell>
          <cell r="B337" t="str">
            <v>und</v>
          </cell>
          <cell r="C337">
            <v>69440</v>
          </cell>
        </row>
        <row r="338">
          <cell r="A338" t="str">
            <v>Caja de Inspeccion y distribucion gran.</v>
          </cell>
          <cell r="B338" t="str">
            <v>und</v>
          </cell>
          <cell r="C338">
            <v>104284</v>
          </cell>
        </row>
        <row r="339">
          <cell r="A339" t="str">
            <v>Caja de Inspeccion y distribucion peq.</v>
          </cell>
          <cell r="B339" t="str">
            <v>und</v>
          </cell>
          <cell r="C339">
            <v>54752</v>
          </cell>
        </row>
        <row r="340">
          <cell r="A340" t="str">
            <v>Caja de paso metálica 40 x 40 x 20</v>
          </cell>
          <cell r="B340" t="str">
            <v>und</v>
          </cell>
          <cell r="C340">
            <v>83500</v>
          </cell>
        </row>
        <row r="341">
          <cell r="A341" t="str">
            <v>Caja de paso metálica 60 x 80</v>
          </cell>
          <cell r="B341" t="str">
            <v>und</v>
          </cell>
          <cell r="C341">
            <v>1200000</v>
          </cell>
        </row>
        <row r="342">
          <cell r="A342" t="str">
            <v>Caja de paso plastica conduit</v>
          </cell>
          <cell r="B342" t="str">
            <v>und</v>
          </cell>
          <cell r="C342">
            <v>2504</v>
          </cell>
        </row>
        <row r="343">
          <cell r="A343" t="str">
            <v>Caja doble conduit</v>
          </cell>
          <cell r="B343" t="str">
            <v>und</v>
          </cell>
          <cell r="C343">
            <v>2769</v>
          </cell>
        </row>
        <row r="344">
          <cell r="A344" t="str">
            <v>Caja en concreto con tapa para micromedidor agua</v>
          </cell>
          <cell r="B344" t="str">
            <v>und</v>
          </cell>
          <cell r="C344">
            <v>103266</v>
          </cell>
        </row>
        <row r="345">
          <cell r="A345" t="str">
            <v>Caja galvanizada  2400</v>
          </cell>
          <cell r="B345" t="str">
            <v>und</v>
          </cell>
          <cell r="C345">
            <v>2089</v>
          </cell>
        </row>
        <row r="346">
          <cell r="A346" t="str">
            <v>Caja galvanizada  doble fondo</v>
          </cell>
          <cell r="B346" t="str">
            <v>und</v>
          </cell>
          <cell r="C346">
            <v>1300</v>
          </cell>
        </row>
        <row r="347">
          <cell r="A347" t="str">
            <v>Caja galvanizada  octogonal</v>
          </cell>
          <cell r="B347" t="str">
            <v>und</v>
          </cell>
          <cell r="C347">
            <v>682</v>
          </cell>
        </row>
        <row r="348">
          <cell r="A348" t="str">
            <v>Caja octogonal conduit</v>
          </cell>
          <cell r="B348" t="str">
            <v>und</v>
          </cell>
          <cell r="C348">
            <v>2099</v>
          </cell>
        </row>
        <row r="349">
          <cell r="A349" t="str">
            <v>Caja prefabricada 35 x 51 con tapa HD de seguridad</v>
          </cell>
          <cell r="B349" t="str">
            <v>und</v>
          </cell>
          <cell r="C349">
            <v>127600</v>
          </cell>
        </row>
        <row r="350">
          <cell r="A350" t="str">
            <v>Caja rectangular conduit</v>
          </cell>
          <cell r="B350" t="str">
            <v>und</v>
          </cell>
          <cell r="C350">
            <v>1848</v>
          </cell>
        </row>
        <row r="351">
          <cell r="A351" t="str">
            <v>Cal viva o Dolomita</v>
          </cell>
          <cell r="B351" t="str">
            <v>kg</v>
          </cell>
          <cell r="C351">
            <v>452</v>
          </cell>
        </row>
        <row r="352">
          <cell r="A352" t="str">
            <v>Camabaja</v>
          </cell>
          <cell r="B352" t="str">
            <v xml:space="preserve"> HR </v>
          </cell>
          <cell r="C352">
            <v>175795</v>
          </cell>
        </row>
        <row r="353">
          <cell r="A353" t="str">
            <v>Camara de aireacion profunda</v>
          </cell>
          <cell r="B353" t="str">
            <v>und</v>
          </cell>
          <cell r="C353">
            <v>600000</v>
          </cell>
        </row>
        <row r="354">
          <cell r="A354" t="str">
            <v>Camara de cloracion PRFV 1 x 1 x 8.0 m</v>
          </cell>
          <cell r="B354" t="str">
            <v>und</v>
          </cell>
          <cell r="C354">
            <v>7100000</v>
          </cell>
        </row>
        <row r="355">
          <cell r="A355" t="str">
            <v>Camilla 0.7x1.4 con parales, cerchas y cruzetas</v>
          </cell>
          <cell r="B355" t="str">
            <v>mes</v>
          </cell>
          <cell r="C355">
            <v>6370</v>
          </cell>
        </row>
        <row r="356">
          <cell r="A356" t="str">
            <v>Camion 350</v>
          </cell>
          <cell r="B356" t="str">
            <v xml:space="preserve"> HR </v>
          </cell>
          <cell r="C356">
            <v>40424</v>
          </cell>
        </row>
        <row r="357">
          <cell r="A357" t="str">
            <v>Camion de vacio (Vacum)</v>
          </cell>
          <cell r="B357" t="str">
            <v xml:space="preserve"> HR </v>
          </cell>
          <cell r="C357">
            <v>195000</v>
          </cell>
        </row>
        <row r="358">
          <cell r="A358" t="str">
            <v>Camion Irrigador asfalto</v>
          </cell>
          <cell r="B358" t="str">
            <v xml:space="preserve"> HR </v>
          </cell>
          <cell r="C358">
            <v>89096</v>
          </cell>
        </row>
        <row r="359">
          <cell r="A359" t="str">
            <v>Camion vactor</v>
          </cell>
          <cell r="B359" t="str">
            <v xml:space="preserve"> HR </v>
          </cell>
          <cell r="C359">
            <v>497000</v>
          </cell>
        </row>
        <row r="360">
          <cell r="A360" t="str">
            <v>Camisa metalica para pilotes H=10.50 M , DE=1.30 M (para 17 usos)</v>
          </cell>
          <cell r="B360" t="str">
            <v>und</v>
          </cell>
          <cell r="C360">
            <v>8185793</v>
          </cell>
        </row>
        <row r="361">
          <cell r="A361" t="str">
            <v>Campana en PRFV para recoleccion de gases y acces.</v>
          </cell>
          <cell r="B361" t="str">
            <v>m</v>
          </cell>
          <cell r="C361">
            <v>1800000</v>
          </cell>
        </row>
        <row r="362">
          <cell r="A362" t="str">
            <v>Campana extractora industrial cocina 200*80*50mm</v>
          </cell>
          <cell r="B362" t="str">
            <v>und</v>
          </cell>
          <cell r="C362">
            <v>1102000</v>
          </cell>
        </row>
        <row r="363">
          <cell r="A363" t="str">
            <v>Campero 2000 cc-3000 cc</v>
          </cell>
          <cell r="B363" t="str">
            <v xml:space="preserve"> HR </v>
          </cell>
          <cell r="C363">
            <v>31379</v>
          </cell>
        </row>
        <row r="364">
          <cell r="A364" t="str">
            <v>Campero 3001 cc en adelante</v>
          </cell>
          <cell r="B364" t="str">
            <v xml:space="preserve"> HR </v>
          </cell>
          <cell r="C364">
            <v>33869</v>
          </cell>
        </row>
        <row r="365">
          <cell r="A365" t="str">
            <v>Canal amazonas blanca</v>
          </cell>
          <cell r="B365" t="str">
            <v>m</v>
          </cell>
          <cell r="C365">
            <v>31423</v>
          </cell>
        </row>
        <row r="366">
          <cell r="A366" t="str">
            <v>Canal o vigueta 38 x 20 cal. 16 de 2.44 m</v>
          </cell>
          <cell r="B366" t="str">
            <v>und</v>
          </cell>
          <cell r="C366">
            <v>3416</v>
          </cell>
        </row>
        <row r="367">
          <cell r="A367" t="str">
            <v>Canal Raingo L= 3.00 m</v>
          </cell>
          <cell r="B367" t="str">
            <v>m</v>
          </cell>
          <cell r="C367">
            <v>17909</v>
          </cell>
        </row>
        <row r="368">
          <cell r="A368" t="str">
            <v>Canaleta  43 asbesto cemento x 400</v>
          </cell>
          <cell r="B368" t="str">
            <v>und</v>
          </cell>
          <cell r="C368">
            <v>116900</v>
          </cell>
        </row>
        <row r="369">
          <cell r="A369" t="str">
            <v>Canaleta  43 asbesto cemento x 500</v>
          </cell>
          <cell r="B369" t="str">
            <v>und</v>
          </cell>
          <cell r="C369">
            <v>146050</v>
          </cell>
        </row>
        <row r="370">
          <cell r="A370" t="str">
            <v>Canaleta  43 asbesto cemento x 550</v>
          </cell>
          <cell r="B370" t="str">
            <v>und</v>
          </cell>
          <cell r="C370">
            <v>160700</v>
          </cell>
        </row>
        <row r="371">
          <cell r="A371" t="str">
            <v>Canaleta  43 asbesto cemento x 600</v>
          </cell>
          <cell r="B371" t="str">
            <v>und</v>
          </cell>
          <cell r="C371">
            <v>175300</v>
          </cell>
        </row>
        <row r="372">
          <cell r="A372" t="str">
            <v>Canaleta  90 asbesto cemento x 375</v>
          </cell>
          <cell r="B372" t="str">
            <v>und</v>
          </cell>
          <cell r="C372">
            <v>129800</v>
          </cell>
        </row>
        <row r="373">
          <cell r="A373" t="str">
            <v>Canaleta  90 asbesto cemento x 450</v>
          </cell>
          <cell r="B373" t="str">
            <v>und</v>
          </cell>
          <cell r="C373">
            <v>155800</v>
          </cell>
        </row>
        <row r="374">
          <cell r="A374" t="str">
            <v>Canaleta  90 asbesto cemento x 600</v>
          </cell>
          <cell r="B374" t="str">
            <v>und</v>
          </cell>
          <cell r="C374">
            <v>207700</v>
          </cell>
        </row>
        <row r="375">
          <cell r="A375" t="str">
            <v>Canaleta  90 asbesto cemento x 900</v>
          </cell>
          <cell r="B375" t="str">
            <v>und</v>
          </cell>
          <cell r="C375">
            <v>342000</v>
          </cell>
        </row>
        <row r="376">
          <cell r="A376" t="str">
            <v>Canaleta 90 x 5.0 - 24 (0.60 mm)</v>
          </cell>
          <cell r="B376" t="str">
            <v>und</v>
          </cell>
          <cell r="C376">
            <v>118615</v>
          </cell>
        </row>
        <row r="377">
          <cell r="A377" t="str">
            <v>Canaleta de 0.25 x 0.25 m en PRFV y con soporteria</v>
          </cell>
          <cell r="B377" t="str">
            <v>m</v>
          </cell>
          <cell r="C377">
            <v>304000</v>
          </cell>
        </row>
        <row r="378">
          <cell r="A378" t="str">
            <v>Canaleta matalica con division  10 x 4</v>
          </cell>
          <cell r="B378" t="str">
            <v>und</v>
          </cell>
          <cell r="C378">
            <v>15133</v>
          </cell>
        </row>
        <row r="379">
          <cell r="A379" t="str">
            <v>Canaleta parshall prfv w:6 "</v>
          </cell>
          <cell r="B379" t="str">
            <v>und</v>
          </cell>
          <cell r="C379">
            <v>1566600</v>
          </cell>
        </row>
        <row r="380">
          <cell r="A380" t="str">
            <v>Canaleta Parshall w:2"</v>
          </cell>
          <cell r="B380" t="str">
            <v>und</v>
          </cell>
          <cell r="C380">
            <v>1000000</v>
          </cell>
        </row>
        <row r="381">
          <cell r="A381" t="str">
            <v>Canaleta Parshall w:24". en PRFV.</v>
          </cell>
          <cell r="B381" t="str">
            <v>und</v>
          </cell>
          <cell r="C381">
            <v>13150000</v>
          </cell>
        </row>
        <row r="382">
          <cell r="A382" t="str">
            <v>Canaleta Parshall w:3". en A.C revestida en PRFV.</v>
          </cell>
          <cell r="B382" t="str">
            <v>und</v>
          </cell>
          <cell r="C382">
            <v>4274368</v>
          </cell>
        </row>
        <row r="383">
          <cell r="A383" t="str">
            <v>Cancha multifuncional tubo de 3" y 2" pintada</v>
          </cell>
          <cell r="B383" t="str">
            <v>und</v>
          </cell>
          <cell r="C383">
            <v>3450000</v>
          </cell>
        </row>
        <row r="384">
          <cell r="A384" t="str">
            <v>Candado Ital. 25 mm</v>
          </cell>
          <cell r="B384" t="str">
            <v>und</v>
          </cell>
          <cell r="C384">
            <v>6400</v>
          </cell>
        </row>
        <row r="385">
          <cell r="A385" t="str">
            <v>Caneca basura basculante con pasador en A.I.</v>
          </cell>
          <cell r="B385" t="str">
            <v>und</v>
          </cell>
          <cell r="C385">
            <v>672200</v>
          </cell>
        </row>
        <row r="386">
          <cell r="A386" t="str">
            <v>Canoa</v>
          </cell>
          <cell r="B386" t="str">
            <v xml:space="preserve"> HR </v>
          </cell>
          <cell r="C386">
            <v>3750</v>
          </cell>
        </row>
        <row r="387">
          <cell r="A387" t="str">
            <v>Cañahuatico h=2.00 m</v>
          </cell>
          <cell r="B387" t="str">
            <v>und</v>
          </cell>
          <cell r="C387">
            <v>15000</v>
          </cell>
        </row>
        <row r="388">
          <cell r="A388" t="str">
            <v>Cañuela Prefabricada A-120</v>
          </cell>
          <cell r="B388" t="str">
            <v>und</v>
          </cell>
          <cell r="C388">
            <v>29873.33</v>
          </cell>
        </row>
        <row r="389">
          <cell r="A389" t="str">
            <v>Cañuela Prefabricada A-125</v>
          </cell>
          <cell r="B389" t="str">
            <v>und</v>
          </cell>
          <cell r="C389">
            <v>24000</v>
          </cell>
        </row>
        <row r="390">
          <cell r="A390" t="str">
            <v>Caolin</v>
          </cell>
          <cell r="B390" t="str">
            <v>bt</v>
          </cell>
          <cell r="C390">
            <v>9368</v>
          </cell>
        </row>
        <row r="391">
          <cell r="A391" t="str">
            <v>Capacete de 1" galvanizado</v>
          </cell>
          <cell r="B391" t="str">
            <v>und</v>
          </cell>
          <cell r="C391">
            <v>2320</v>
          </cell>
        </row>
        <row r="392">
          <cell r="A392" t="str">
            <v>Capacete de 2" galvanizado</v>
          </cell>
          <cell r="B392" t="str">
            <v>und</v>
          </cell>
          <cell r="C392">
            <v>14500</v>
          </cell>
        </row>
        <row r="393">
          <cell r="A393" t="str">
            <v>Capacete de 3" galvanizado</v>
          </cell>
          <cell r="B393" t="str">
            <v>und</v>
          </cell>
          <cell r="C393">
            <v>28640</v>
          </cell>
        </row>
        <row r="394">
          <cell r="A394" t="str">
            <v>Capacete de 3/4" galvanizado</v>
          </cell>
          <cell r="B394" t="str">
            <v>und</v>
          </cell>
          <cell r="C394">
            <v>2030</v>
          </cell>
        </row>
        <row r="395">
          <cell r="A395" t="str">
            <v>Captafaro DVC</v>
          </cell>
          <cell r="B395" t="str">
            <v>und</v>
          </cell>
          <cell r="C395">
            <v>5916</v>
          </cell>
        </row>
        <row r="396">
          <cell r="A396" t="str">
            <v>Carcaza en PRFV espesador de lodos Ø=2.5 m, H=1.1</v>
          </cell>
          <cell r="B396" t="str">
            <v>und</v>
          </cell>
          <cell r="C396">
            <v>5235000</v>
          </cell>
        </row>
        <row r="397">
          <cell r="A397" t="str">
            <v>Carcaza tipo Tas en PRFV para filtro percolador</v>
          </cell>
          <cell r="B397" t="str">
            <v>und</v>
          </cell>
          <cell r="C397">
            <v>34325000</v>
          </cell>
        </row>
        <row r="398">
          <cell r="A398" t="str">
            <v>CARGA FULM.FUERTE 330</v>
          </cell>
          <cell r="B398" t="str">
            <v>und</v>
          </cell>
          <cell r="C398">
            <v>750</v>
          </cell>
        </row>
        <row r="399">
          <cell r="A399" t="str">
            <v>Carga fulminante fuerte 330</v>
          </cell>
          <cell r="B399" t="str">
            <v>und</v>
          </cell>
          <cell r="C399">
            <v>260</v>
          </cell>
        </row>
        <row r="400">
          <cell r="A400" t="str">
            <v>Cargador sobre llantas</v>
          </cell>
          <cell r="B400" t="str">
            <v xml:space="preserve"> HR </v>
          </cell>
          <cell r="C400">
            <v>158082</v>
          </cell>
        </row>
        <row r="401">
          <cell r="A401" t="str">
            <v>Cargue manual y retiro de material hasta 6 Km</v>
          </cell>
          <cell r="B401" t="str">
            <v>m³</v>
          </cell>
          <cell r="C401">
            <v>21529.95</v>
          </cell>
        </row>
        <row r="402">
          <cell r="A402" t="str">
            <v>Carrotanque de Agua</v>
          </cell>
          <cell r="B402" t="str">
            <v xml:space="preserve"> HR </v>
          </cell>
          <cell r="C402">
            <v>79473</v>
          </cell>
        </row>
        <row r="403">
          <cell r="A403" t="str">
            <v>Cascarilla</v>
          </cell>
          <cell r="B403" t="str">
            <v>bt</v>
          </cell>
          <cell r="C403">
            <v>4000</v>
          </cell>
        </row>
        <row r="404">
          <cell r="A404" t="str">
            <v>Caseton de guadua 0.80 x 0.90</v>
          </cell>
          <cell r="B404" t="str">
            <v>m²</v>
          </cell>
          <cell r="C404">
            <v>54717.08</v>
          </cell>
        </row>
        <row r="405">
          <cell r="A405" t="str">
            <v>Caseton de lona 0.50 x 0.20</v>
          </cell>
          <cell r="B405" t="str">
            <v>m</v>
          </cell>
          <cell r="C405">
            <v>27967.599999999999</v>
          </cell>
        </row>
        <row r="406">
          <cell r="A406" t="str">
            <v>Caseton de lona 0.50 x 0.25</v>
          </cell>
          <cell r="B406" t="str">
            <v>m</v>
          </cell>
          <cell r="C406">
            <v>30384.65</v>
          </cell>
        </row>
        <row r="407">
          <cell r="A407" t="str">
            <v>Caseton de lona 0.60 x 0.30</v>
          </cell>
          <cell r="B407" t="str">
            <v>m</v>
          </cell>
          <cell r="C407">
            <v>33659.61</v>
          </cell>
        </row>
        <row r="408">
          <cell r="A408" t="str">
            <v>Caseton de lona 0.60 x 0.35</v>
          </cell>
          <cell r="B408" t="str">
            <v>m</v>
          </cell>
          <cell r="C408">
            <v>36420.839999999997</v>
          </cell>
        </row>
        <row r="409">
          <cell r="A409" t="str">
            <v>Caseton de lona 0.60 x 0.40</v>
          </cell>
          <cell r="B409" t="str">
            <v>m</v>
          </cell>
          <cell r="C409">
            <v>39743.56</v>
          </cell>
        </row>
        <row r="410">
          <cell r="A410" t="str">
            <v>Caseton de lona 0.60 x 0.45</v>
          </cell>
          <cell r="B410" t="str">
            <v>m</v>
          </cell>
          <cell r="C410">
            <v>43221.96</v>
          </cell>
        </row>
        <row r="411">
          <cell r="A411" t="str">
            <v>Caseton de lona 1.00 x 0.65</v>
          </cell>
          <cell r="B411" t="str">
            <v>m</v>
          </cell>
          <cell r="C411">
            <v>50919.1</v>
          </cell>
        </row>
        <row r="412">
          <cell r="A412" t="str">
            <v>Casquillo T- Crosby - Socket  1 7/8`` HF</v>
          </cell>
          <cell r="B412" t="str">
            <v>und</v>
          </cell>
          <cell r="C412">
            <v>1400000</v>
          </cell>
        </row>
        <row r="413">
          <cell r="A413" t="str">
            <v>Casquillo T- Crosby - Socket  1/2`` HF</v>
          </cell>
          <cell r="B413" t="str">
            <v>und</v>
          </cell>
          <cell r="C413">
            <v>322009</v>
          </cell>
        </row>
        <row r="414">
          <cell r="A414" t="str">
            <v>Castan (Tanque de almacenamiento)</v>
          </cell>
          <cell r="B414" t="str">
            <v xml:space="preserve"> HR </v>
          </cell>
          <cell r="C414">
            <v>12500</v>
          </cell>
        </row>
        <row r="415">
          <cell r="A415" t="str">
            <v>Cayena h=0.50m</v>
          </cell>
          <cell r="B415" t="str">
            <v>und</v>
          </cell>
          <cell r="C415">
            <v>7500</v>
          </cell>
        </row>
        <row r="416">
          <cell r="A416" t="str">
            <v>Cedro Caquetá pieza</v>
          </cell>
          <cell r="B416" t="str">
            <v>und</v>
          </cell>
          <cell r="C416">
            <v>35000</v>
          </cell>
        </row>
        <row r="417">
          <cell r="A417" t="str">
            <v>Cedro macho pieza 3.0</v>
          </cell>
          <cell r="B417" t="str">
            <v>und</v>
          </cell>
          <cell r="C417">
            <v>52200</v>
          </cell>
        </row>
        <row r="418">
          <cell r="A418" t="str">
            <v>Celda triplex TSA</v>
          </cell>
          <cell r="B418" t="str">
            <v>und</v>
          </cell>
          <cell r="C418">
            <v>4300000</v>
          </cell>
        </row>
        <row r="419">
          <cell r="A419" t="str">
            <v>Cemento blanco</v>
          </cell>
          <cell r="B419" t="str">
            <v>kg</v>
          </cell>
          <cell r="C419">
            <v>1020.39</v>
          </cell>
        </row>
        <row r="420">
          <cell r="A420" t="str">
            <v>Cemento demoledor expansivo CRAS</v>
          </cell>
          <cell r="B420" t="str">
            <v>kg</v>
          </cell>
          <cell r="C420">
            <v>19807</v>
          </cell>
        </row>
        <row r="421">
          <cell r="A421" t="str">
            <v>Cemento gris</v>
          </cell>
          <cell r="B421" t="str">
            <v>kg</v>
          </cell>
          <cell r="C421">
            <v>515</v>
          </cell>
        </row>
        <row r="422">
          <cell r="A422" t="str">
            <v>Cenefa ceramica corriente 8x25</v>
          </cell>
          <cell r="B422" t="str">
            <v>m</v>
          </cell>
          <cell r="C422">
            <v>16000</v>
          </cell>
        </row>
        <row r="423">
          <cell r="A423" t="str">
            <v>Ceramica  granilla blanca 30.5 x 30.5  tráfico 5</v>
          </cell>
          <cell r="B423" t="str">
            <v>m²</v>
          </cell>
          <cell r="C423">
            <v>21550</v>
          </cell>
        </row>
        <row r="424">
          <cell r="A424" t="str">
            <v>Ceramica 30.5 x 20.5 cm blanco brillante milán</v>
          </cell>
          <cell r="B424" t="str">
            <v>m²</v>
          </cell>
          <cell r="C424">
            <v>19993</v>
          </cell>
        </row>
        <row r="425">
          <cell r="A425" t="str">
            <v>Ceramica blanco brillante 20.3 x 20.3</v>
          </cell>
          <cell r="B425" t="str">
            <v>m²</v>
          </cell>
          <cell r="C425">
            <v>20880</v>
          </cell>
        </row>
        <row r="426">
          <cell r="A426" t="str">
            <v>Ceramica duropiso 33 x 33</v>
          </cell>
          <cell r="B426" t="str">
            <v>m²</v>
          </cell>
          <cell r="C426">
            <v>25196</v>
          </cell>
        </row>
        <row r="427">
          <cell r="A427" t="str">
            <v>Ceramica marmol travertino peruano (bogotá)</v>
          </cell>
          <cell r="B427" t="str">
            <v>m²</v>
          </cell>
          <cell r="C427">
            <v>80000</v>
          </cell>
        </row>
        <row r="428">
          <cell r="A428" t="str">
            <v>Ceramica pared rectificada ártica 33x60 cm</v>
          </cell>
          <cell r="B428" t="str">
            <v>m²</v>
          </cell>
          <cell r="C428">
            <v>47781.85</v>
          </cell>
        </row>
        <row r="429">
          <cell r="A429" t="str">
            <v>Ceramica piso-pared 20 x 20 blanca lisa</v>
          </cell>
          <cell r="B429" t="str">
            <v>m²</v>
          </cell>
          <cell r="C429">
            <v>12259</v>
          </cell>
        </row>
        <row r="430">
          <cell r="A430" t="str">
            <v>Ceramica porcelanato 45 x 45</v>
          </cell>
          <cell r="B430" t="str">
            <v>m²</v>
          </cell>
          <cell r="C430">
            <v>62640</v>
          </cell>
        </row>
        <row r="431">
          <cell r="A431" t="str">
            <v>Cerámica rectificada 30x60 1a calid brilla</v>
          </cell>
          <cell r="B431" t="str">
            <v>m²</v>
          </cell>
          <cell r="C431">
            <v>38900</v>
          </cell>
        </row>
        <row r="432">
          <cell r="A432" t="str">
            <v>Ceramica retal de marmol blanco</v>
          </cell>
          <cell r="B432" t="str">
            <v>m²</v>
          </cell>
          <cell r="C432">
            <v>32000</v>
          </cell>
        </row>
        <row r="433">
          <cell r="A433" t="str">
            <v>Cercha o viga metalica 3.0 m</v>
          </cell>
          <cell r="B433" t="str">
            <v xml:space="preserve"> HR </v>
          </cell>
          <cell r="C433">
            <v>30</v>
          </cell>
        </row>
        <row r="434">
          <cell r="A434" t="str">
            <v>Cerco ordinario 2.5 m  0,08 x 0,08</v>
          </cell>
          <cell r="B434" t="str">
            <v>m</v>
          </cell>
          <cell r="C434">
            <v>4300</v>
          </cell>
        </row>
        <row r="435">
          <cell r="A435" t="str">
            <v>Cerradura alcoba classic madera</v>
          </cell>
          <cell r="B435" t="str">
            <v>und</v>
          </cell>
          <cell r="C435">
            <v>25520</v>
          </cell>
        </row>
        <row r="436">
          <cell r="A436" t="str">
            <v>Cerradura bancaria de seguridad yale de 1/4</v>
          </cell>
          <cell r="B436" t="str">
            <v>und</v>
          </cell>
          <cell r="C436">
            <v>98000</v>
          </cell>
        </row>
        <row r="437">
          <cell r="A437" t="str">
            <v>Cerradura baños madera - aluminio</v>
          </cell>
          <cell r="B437" t="str">
            <v>und</v>
          </cell>
          <cell r="C437">
            <v>28536</v>
          </cell>
        </row>
        <row r="438">
          <cell r="A438" t="str">
            <v>Cerradura entrada oficinas madera</v>
          </cell>
          <cell r="B438" t="str">
            <v>und</v>
          </cell>
          <cell r="C438">
            <v>31400</v>
          </cell>
        </row>
        <row r="439">
          <cell r="A439" t="str">
            <v>Cerradura Schlage Bellwood Baño o similar dorado/plata</v>
          </cell>
          <cell r="B439" t="str">
            <v>und</v>
          </cell>
          <cell r="C439">
            <v>20100</v>
          </cell>
        </row>
        <row r="440">
          <cell r="A440" t="str">
            <v>Cerradura Schlage O.G tipo C o interiores</v>
          </cell>
          <cell r="B440" t="str">
            <v>und</v>
          </cell>
          <cell r="C440">
            <v>63104</v>
          </cell>
        </row>
        <row r="441">
          <cell r="A441" t="str">
            <v>Cerradura seguridad doble cilindro</v>
          </cell>
          <cell r="B441" t="str">
            <v>und</v>
          </cell>
          <cell r="C441">
            <v>120000</v>
          </cell>
        </row>
        <row r="442">
          <cell r="A442" t="str">
            <v>Cerrojo doble cilindro Schlage</v>
          </cell>
          <cell r="B442" t="str">
            <v>und</v>
          </cell>
          <cell r="C442">
            <v>69000</v>
          </cell>
        </row>
        <row r="443">
          <cell r="A443" t="str">
            <v>Chazo para madera 10 x 10</v>
          </cell>
          <cell r="B443" t="str">
            <v>und</v>
          </cell>
          <cell r="C443">
            <v>1000</v>
          </cell>
        </row>
        <row r="444">
          <cell r="A444" t="str">
            <v>Chazo para tornillo  1/8"  x  1 1/4</v>
          </cell>
          <cell r="B444" t="str">
            <v>und</v>
          </cell>
          <cell r="C444">
            <v>50</v>
          </cell>
        </row>
        <row r="445">
          <cell r="A445" t="str">
            <v>Chazo plástico - metálico 3/8" - 1/4"</v>
          </cell>
          <cell r="B445" t="str">
            <v>und</v>
          </cell>
          <cell r="C445">
            <v>1000</v>
          </cell>
        </row>
        <row r="446">
          <cell r="A446" t="str">
            <v>Cheque globo 1" sello en bronce</v>
          </cell>
          <cell r="B446" t="str">
            <v>und</v>
          </cell>
          <cell r="C446">
            <v>82360</v>
          </cell>
        </row>
        <row r="447">
          <cell r="A447" t="str">
            <v>Cheque globo 1/2" sello en bronce</v>
          </cell>
          <cell r="B447" t="str">
            <v>und</v>
          </cell>
          <cell r="C447">
            <v>40948</v>
          </cell>
        </row>
        <row r="448">
          <cell r="A448" t="str">
            <v>Cheque globo 2" sello en bronce</v>
          </cell>
          <cell r="B448" t="str">
            <v>und</v>
          </cell>
          <cell r="C448">
            <v>323988</v>
          </cell>
        </row>
        <row r="449">
          <cell r="A449" t="str">
            <v>Cheque globo 3/4" sello en bronce</v>
          </cell>
          <cell r="B449" t="str">
            <v>und</v>
          </cell>
          <cell r="C449">
            <v>51272</v>
          </cell>
        </row>
        <row r="450">
          <cell r="A450" t="str">
            <v>Cheque hidro 1 1/2"</v>
          </cell>
          <cell r="B450" t="str">
            <v>und</v>
          </cell>
          <cell r="C450">
            <v>132356</v>
          </cell>
        </row>
        <row r="451">
          <cell r="A451" t="str">
            <v>Cheque hidro 1"</v>
          </cell>
          <cell r="B451" t="str">
            <v>und</v>
          </cell>
          <cell r="C451">
            <v>57304</v>
          </cell>
        </row>
        <row r="452">
          <cell r="A452" t="str">
            <v>Cheque hidro 2"</v>
          </cell>
          <cell r="B452" t="str">
            <v>und</v>
          </cell>
          <cell r="C452">
            <v>189660</v>
          </cell>
        </row>
        <row r="453">
          <cell r="A453" t="str">
            <v>Cheque hidro 4"</v>
          </cell>
          <cell r="B453" t="str">
            <v>und</v>
          </cell>
          <cell r="C453">
            <v>782884</v>
          </cell>
        </row>
        <row r="454">
          <cell r="A454" t="str">
            <v>Cheque tipo compuerta de 1 1/2" Itap - italiano</v>
          </cell>
          <cell r="B454" t="str">
            <v>und</v>
          </cell>
          <cell r="C454">
            <v>66100</v>
          </cell>
        </row>
        <row r="455">
          <cell r="A455" t="str">
            <v>Chimenea carioca combinada</v>
          </cell>
          <cell r="B455" t="str">
            <v>und</v>
          </cell>
          <cell r="C455">
            <v>1418000</v>
          </cell>
        </row>
        <row r="456">
          <cell r="A456" t="str">
            <v>Cielo raso aluminio acústico  84 R V5</v>
          </cell>
          <cell r="B456" t="str">
            <v>m²</v>
          </cell>
          <cell r="C456">
            <v>109067</v>
          </cell>
        </row>
        <row r="457">
          <cell r="A457" t="str">
            <v>Cilindro</v>
          </cell>
          <cell r="B457" t="str">
            <v xml:space="preserve"> HR </v>
          </cell>
          <cell r="C457">
            <v>1</v>
          </cell>
        </row>
        <row r="458">
          <cell r="A458" t="str">
            <v>Cilindro de gas 100 Lbs</v>
          </cell>
          <cell r="B458" t="str">
            <v>und</v>
          </cell>
          <cell r="C458">
            <v>129200</v>
          </cell>
        </row>
        <row r="459">
          <cell r="A459" t="str">
            <v>Cimbra metalica para Vigas Postensadas (Puentes)</v>
          </cell>
          <cell r="B459" t="str">
            <v>m³</v>
          </cell>
          <cell r="C459">
            <v>140000</v>
          </cell>
        </row>
        <row r="460">
          <cell r="A460" t="str">
            <v>Cimbra metalica para Vigas Postensadas (Puentes)</v>
          </cell>
          <cell r="B460" t="str">
            <v>m³</v>
          </cell>
          <cell r="C460">
            <v>180000</v>
          </cell>
        </row>
        <row r="461">
          <cell r="A461" t="str">
            <v>Cinta aislante  autofundente, 3 m</v>
          </cell>
          <cell r="B461" t="str">
            <v>rl</v>
          </cell>
          <cell r="C461">
            <v>14000</v>
          </cell>
        </row>
        <row r="462">
          <cell r="A462" t="str">
            <v>Cinta aislante 3/4" x 5.0 m</v>
          </cell>
          <cell r="B462" t="str">
            <v>und</v>
          </cell>
          <cell r="C462">
            <v>1221</v>
          </cell>
        </row>
        <row r="463">
          <cell r="A463" t="str">
            <v>Cinta bandit de 5/8"</v>
          </cell>
          <cell r="B463" t="str">
            <v>und</v>
          </cell>
          <cell r="C463">
            <v>3806</v>
          </cell>
        </row>
        <row r="464">
          <cell r="A464" t="str">
            <v>Cinta de enmascarar  1"</v>
          </cell>
          <cell r="B464" t="str">
            <v>und</v>
          </cell>
          <cell r="C464">
            <v>3842</v>
          </cell>
        </row>
        <row r="465">
          <cell r="A465" t="str">
            <v>Cinta de papel rollo 5x75 m para juntas dry wall</v>
          </cell>
          <cell r="B465" t="str">
            <v>und</v>
          </cell>
          <cell r="C465">
            <v>6274</v>
          </cell>
        </row>
        <row r="466">
          <cell r="A466" t="str">
            <v>Cinta de Prevención</v>
          </cell>
          <cell r="B466" t="str">
            <v>m</v>
          </cell>
          <cell r="C466">
            <v>750</v>
          </cell>
        </row>
        <row r="467">
          <cell r="A467" t="str">
            <v>Cinta de Señalizacion</v>
          </cell>
          <cell r="B467" t="str">
            <v>m</v>
          </cell>
          <cell r="C467">
            <v>96</v>
          </cell>
        </row>
        <row r="468">
          <cell r="A468" t="str">
            <v>Cinta microperforada *35 mt</v>
          </cell>
          <cell r="B468" t="str">
            <v>und</v>
          </cell>
          <cell r="C468">
            <v>86800</v>
          </cell>
        </row>
        <row r="469">
          <cell r="A469" t="str">
            <v>Cinta multiseal rollo 10*0.15 m</v>
          </cell>
          <cell r="B469" t="str">
            <v>und</v>
          </cell>
          <cell r="C469">
            <v>77720</v>
          </cell>
        </row>
        <row r="470">
          <cell r="A470" t="str">
            <v>Cinta sika PVC 0-15</v>
          </cell>
          <cell r="B470" t="str">
            <v>m</v>
          </cell>
          <cell r="C470">
            <v>29603</v>
          </cell>
        </row>
        <row r="471">
          <cell r="A471" t="str">
            <v>Cinta sika PVC 0-22</v>
          </cell>
          <cell r="B471" t="str">
            <v>m</v>
          </cell>
          <cell r="C471">
            <v>36308</v>
          </cell>
        </row>
        <row r="472">
          <cell r="A472" t="str">
            <v>Cinta sika PVC V-10</v>
          </cell>
          <cell r="B472" t="str">
            <v>m</v>
          </cell>
          <cell r="C472">
            <v>11600</v>
          </cell>
        </row>
        <row r="473">
          <cell r="A473" t="str">
            <v>Cinta teflon 20 mm x 10 m</v>
          </cell>
          <cell r="B473" t="str">
            <v>rl</v>
          </cell>
          <cell r="C473">
            <v>2042.67</v>
          </cell>
        </row>
        <row r="474">
          <cell r="A474" t="str">
            <v>Citofono un pulsador</v>
          </cell>
          <cell r="B474" t="str">
            <v>und</v>
          </cell>
          <cell r="C474">
            <v>33000</v>
          </cell>
        </row>
        <row r="475">
          <cell r="A475" t="str">
            <v>Clip tipo C de fijacion + tornillo</v>
          </cell>
          <cell r="B475" t="str">
            <v>und</v>
          </cell>
          <cell r="C475">
            <v>1454.64</v>
          </cell>
        </row>
        <row r="476">
          <cell r="A476" t="str">
            <v>Clorador en linea PP-R 1" con valvula reguladora</v>
          </cell>
          <cell r="B476" t="str">
            <v>und</v>
          </cell>
          <cell r="C476">
            <v>335240</v>
          </cell>
        </row>
        <row r="477">
          <cell r="A477" t="str">
            <v>Closet estructura en cedro + triplex estilo deko</v>
          </cell>
          <cell r="B477" t="str">
            <v>m²</v>
          </cell>
          <cell r="C477">
            <v>457200</v>
          </cell>
        </row>
        <row r="478">
          <cell r="A478" t="str">
            <v>Codo 11.25° 10 " en HD. ext liso</v>
          </cell>
          <cell r="B478" t="str">
            <v>und</v>
          </cell>
          <cell r="C478">
            <v>574200</v>
          </cell>
        </row>
        <row r="479">
          <cell r="A479" t="str">
            <v>Codo 11.25° 10" en HD. J.H.</v>
          </cell>
          <cell r="B479" t="str">
            <v>und</v>
          </cell>
          <cell r="C479">
            <v>701800</v>
          </cell>
        </row>
        <row r="480">
          <cell r="A480" t="str">
            <v>Codo 11.25° 12" en HD. E.L.</v>
          </cell>
          <cell r="B480" t="str">
            <v>und</v>
          </cell>
          <cell r="C480">
            <v>829400</v>
          </cell>
        </row>
        <row r="481">
          <cell r="A481" t="str">
            <v>Codo 11.25° 14" en HD. E.L.</v>
          </cell>
          <cell r="B481" t="str">
            <v>und</v>
          </cell>
          <cell r="C481">
            <v>1212200</v>
          </cell>
        </row>
        <row r="482">
          <cell r="A482" t="str">
            <v>Codo 11.25° 4" en HD. J.H.</v>
          </cell>
          <cell r="B482" t="str">
            <v>und</v>
          </cell>
          <cell r="C482">
            <v>118320</v>
          </cell>
        </row>
        <row r="483">
          <cell r="A483" t="str">
            <v>Codo 11.25° 6" en HD. J.H.</v>
          </cell>
          <cell r="B483" t="str">
            <v>und</v>
          </cell>
          <cell r="C483">
            <v>247080</v>
          </cell>
        </row>
        <row r="484">
          <cell r="A484" t="str">
            <v>Codo 11.25° 8" en HD. J.H.</v>
          </cell>
          <cell r="B484" t="str">
            <v>und</v>
          </cell>
          <cell r="C484">
            <v>386280</v>
          </cell>
        </row>
        <row r="485">
          <cell r="A485" t="str">
            <v>Codo 22.5° Ø=10 " en HD. E.L.</v>
          </cell>
          <cell r="B485" t="str">
            <v>und</v>
          </cell>
          <cell r="C485">
            <v>574200</v>
          </cell>
        </row>
        <row r="486">
          <cell r="A486" t="str">
            <v>Codo 22.5° Ø=10" en HD. J.H.</v>
          </cell>
          <cell r="B486" t="str">
            <v>und</v>
          </cell>
          <cell r="C486">
            <v>701800</v>
          </cell>
        </row>
        <row r="487">
          <cell r="A487" t="str">
            <v>Codo 22.5° Ø=12" en HD. E.L.</v>
          </cell>
          <cell r="B487" t="str">
            <v>und</v>
          </cell>
          <cell r="C487">
            <v>957000</v>
          </cell>
        </row>
        <row r="488">
          <cell r="A488" t="str">
            <v>Codo 22.5° Ø=14" en HD. E.L.</v>
          </cell>
          <cell r="B488" t="str">
            <v>und</v>
          </cell>
          <cell r="C488">
            <v>1212200</v>
          </cell>
        </row>
        <row r="489">
          <cell r="A489" t="str">
            <v>Codo 22.5° Ø=14" en HD. J.H.</v>
          </cell>
          <cell r="B489" t="str">
            <v>und</v>
          </cell>
          <cell r="C489">
            <v>1531200</v>
          </cell>
        </row>
        <row r="490">
          <cell r="A490" t="str">
            <v>Codo 22.5° Ø=16" en HD.J.H.</v>
          </cell>
          <cell r="B490" t="str">
            <v>und</v>
          </cell>
          <cell r="C490">
            <v>1722600</v>
          </cell>
        </row>
        <row r="491">
          <cell r="A491" t="str">
            <v>Codo 22.5° Ø=4" en HD. J.H.</v>
          </cell>
          <cell r="B491" t="str">
            <v>und</v>
          </cell>
          <cell r="C491">
            <v>136880</v>
          </cell>
        </row>
        <row r="492">
          <cell r="A492" t="str">
            <v>Codo 22.5° Ø=6" en H.D. J.H.</v>
          </cell>
          <cell r="B492" t="str">
            <v>und</v>
          </cell>
          <cell r="C492">
            <v>263320</v>
          </cell>
        </row>
        <row r="493">
          <cell r="A493" t="str">
            <v>Codo 22.5° Ø=8" en H.D. J.H.</v>
          </cell>
          <cell r="B493" t="str">
            <v>und</v>
          </cell>
          <cell r="C493">
            <v>382800</v>
          </cell>
        </row>
        <row r="494">
          <cell r="A494" t="str">
            <v>Codo 45° 10 " en HD. E.L</v>
          </cell>
          <cell r="B494" t="str">
            <v>und</v>
          </cell>
          <cell r="C494">
            <v>842160</v>
          </cell>
        </row>
        <row r="495">
          <cell r="A495" t="str">
            <v>Codo 45° 12" en HD. E.L</v>
          </cell>
          <cell r="B495" t="str">
            <v>und</v>
          </cell>
          <cell r="C495">
            <v>893200</v>
          </cell>
        </row>
        <row r="496">
          <cell r="A496" t="str">
            <v>Codo 45° 14" en A.C. E.B</v>
          </cell>
          <cell r="B496" t="str">
            <v>und</v>
          </cell>
          <cell r="C496">
            <v>2105400</v>
          </cell>
        </row>
        <row r="497">
          <cell r="A497" t="str">
            <v>Codo 45° 14" en HD. E.L</v>
          </cell>
          <cell r="B497" t="str">
            <v>und</v>
          </cell>
          <cell r="C497">
            <v>1287600</v>
          </cell>
        </row>
        <row r="498">
          <cell r="A498" t="str">
            <v>Codo 45° 4 " en HD. J.H.</v>
          </cell>
          <cell r="B498" t="str">
            <v>und</v>
          </cell>
          <cell r="C498">
            <v>112520</v>
          </cell>
        </row>
        <row r="499">
          <cell r="A499" t="str">
            <v>Codo 45° 6 " en HD. J.H.</v>
          </cell>
          <cell r="B499" t="str">
            <v>und</v>
          </cell>
          <cell r="C499">
            <v>255200</v>
          </cell>
        </row>
        <row r="500">
          <cell r="A500" t="str">
            <v>Codo 45° 8 " en HD. E.L</v>
          </cell>
          <cell r="B500" t="str">
            <v>und</v>
          </cell>
          <cell r="C500">
            <v>510400</v>
          </cell>
        </row>
        <row r="501">
          <cell r="A501" t="str">
            <v>Codo 45° 8 " en HD. J.H.</v>
          </cell>
          <cell r="B501" t="str">
            <v>und</v>
          </cell>
          <cell r="C501">
            <v>574200</v>
          </cell>
        </row>
        <row r="502">
          <cell r="A502" t="str">
            <v>Codo 45° PE 100 - RDE 11 PN 16  160 mm Ø=6"</v>
          </cell>
          <cell r="B502" t="str">
            <v>und</v>
          </cell>
          <cell r="C502">
            <v>141236</v>
          </cell>
        </row>
        <row r="503">
          <cell r="A503" t="str">
            <v>Codo 45° presion  PVC 1</v>
          </cell>
          <cell r="B503" t="str">
            <v>und</v>
          </cell>
          <cell r="C503">
            <v>2867</v>
          </cell>
        </row>
        <row r="504">
          <cell r="A504" t="str">
            <v>Codo 45° presion  PVC 1 1/2</v>
          </cell>
          <cell r="B504" t="str">
            <v>und</v>
          </cell>
          <cell r="C504">
            <v>6955</v>
          </cell>
        </row>
        <row r="505">
          <cell r="A505" t="str">
            <v>Codo 45° presion  PVC 1 1/4</v>
          </cell>
          <cell r="B505" t="str">
            <v>und</v>
          </cell>
          <cell r="C505">
            <v>5185</v>
          </cell>
        </row>
        <row r="506">
          <cell r="A506" t="str">
            <v>Codo 45° presion  PVC 1/2</v>
          </cell>
          <cell r="B506" t="str">
            <v>und</v>
          </cell>
          <cell r="C506">
            <v>940</v>
          </cell>
        </row>
        <row r="507">
          <cell r="A507" t="str">
            <v>Codo 45° presion  PVC 2 1/2</v>
          </cell>
          <cell r="B507" t="str">
            <v>und</v>
          </cell>
          <cell r="C507">
            <v>32419</v>
          </cell>
        </row>
        <row r="508">
          <cell r="A508" t="str">
            <v>Codo 45° presion  PVC 2"</v>
          </cell>
          <cell r="B508" t="str">
            <v>und</v>
          </cell>
          <cell r="C508">
            <v>11501</v>
          </cell>
        </row>
        <row r="509">
          <cell r="A509" t="str">
            <v>Codo 45° presion  PVC 3</v>
          </cell>
          <cell r="B509" t="str">
            <v>und</v>
          </cell>
          <cell r="C509">
            <v>37029</v>
          </cell>
        </row>
        <row r="510">
          <cell r="A510" t="str">
            <v>Codo 45° presion  PVC 3/4</v>
          </cell>
          <cell r="B510" t="str">
            <v>und</v>
          </cell>
          <cell r="C510">
            <v>1503</v>
          </cell>
        </row>
        <row r="511">
          <cell r="A511" t="str">
            <v>Codo 45° presion  PVC 4</v>
          </cell>
          <cell r="B511" t="str">
            <v>und</v>
          </cell>
          <cell r="C511">
            <v>78773</v>
          </cell>
        </row>
        <row r="512">
          <cell r="A512" t="str">
            <v>Codo 90° CPVC 1/2"</v>
          </cell>
          <cell r="B512" t="str">
            <v>und</v>
          </cell>
          <cell r="C512">
            <v>1373</v>
          </cell>
        </row>
        <row r="513">
          <cell r="A513" t="str">
            <v>Codo 90° CPVC 3/4"</v>
          </cell>
          <cell r="B513" t="str">
            <v>und</v>
          </cell>
          <cell r="C513">
            <v>2484</v>
          </cell>
        </row>
        <row r="514">
          <cell r="A514" t="str">
            <v>Codo 90° Ø=10" en HD. E.L.</v>
          </cell>
          <cell r="B514" t="str">
            <v>und</v>
          </cell>
          <cell r="C514">
            <v>995280</v>
          </cell>
        </row>
        <row r="515">
          <cell r="A515" t="str">
            <v>Codo 90° Ø=12" en A.C. E.B.</v>
          </cell>
          <cell r="B515" t="str">
            <v>und</v>
          </cell>
          <cell r="C515">
            <v>1531200</v>
          </cell>
        </row>
        <row r="516">
          <cell r="A516" t="str">
            <v>Codo 90° Ø=12" en HD. E.L.</v>
          </cell>
          <cell r="B516" t="str">
            <v>und</v>
          </cell>
          <cell r="C516">
            <v>1161160</v>
          </cell>
        </row>
        <row r="517">
          <cell r="A517" t="str">
            <v>Codo 90° Ø=14" en A.C. E.B.</v>
          </cell>
          <cell r="B517" t="str">
            <v>und</v>
          </cell>
          <cell r="C517">
            <v>2201680</v>
          </cell>
        </row>
        <row r="518">
          <cell r="A518" t="str">
            <v>Codo 90° Ø=14" en HD. E.L.</v>
          </cell>
          <cell r="B518" t="str">
            <v>und</v>
          </cell>
          <cell r="C518">
            <v>1620520</v>
          </cell>
        </row>
        <row r="519">
          <cell r="A519" t="str">
            <v>Codo 90° Ø=16" en A.C. E.B.</v>
          </cell>
          <cell r="B519" t="str">
            <v>und</v>
          </cell>
          <cell r="C519">
            <v>3282800</v>
          </cell>
        </row>
        <row r="520">
          <cell r="A520" t="str">
            <v>Codo 90° Ø=18" en A.C. E.L.</v>
          </cell>
          <cell r="B520" t="str">
            <v>und</v>
          </cell>
          <cell r="C520">
            <v>2934800</v>
          </cell>
        </row>
        <row r="521">
          <cell r="A521" t="str">
            <v>Codo 90° Ø=2" en A.C. E.B.</v>
          </cell>
          <cell r="B521" t="str">
            <v>und</v>
          </cell>
          <cell r="C521">
            <v>74240</v>
          </cell>
        </row>
        <row r="522">
          <cell r="A522" t="str">
            <v>Codo 90° Ø=2" en A.C. J.H.</v>
          </cell>
          <cell r="B522" t="str">
            <v>und</v>
          </cell>
          <cell r="C522">
            <v>63800</v>
          </cell>
        </row>
        <row r="523">
          <cell r="A523" t="str">
            <v>Codo 90° Ø=3" en A.C. E.B.</v>
          </cell>
          <cell r="B523" t="str">
            <v>und</v>
          </cell>
          <cell r="C523">
            <v>161240</v>
          </cell>
        </row>
        <row r="524">
          <cell r="A524" t="str">
            <v>Codo 90° Ø=3" en A.C. J.H.</v>
          </cell>
          <cell r="B524" t="str">
            <v>und</v>
          </cell>
          <cell r="C524">
            <v>92800</v>
          </cell>
        </row>
        <row r="525">
          <cell r="A525" t="str">
            <v>Codo 90° Ø=4" en H.D. J.H.</v>
          </cell>
          <cell r="B525" t="str">
            <v>und</v>
          </cell>
          <cell r="C525">
            <v>131080</v>
          </cell>
        </row>
        <row r="526">
          <cell r="A526" t="str">
            <v>Codo 90° Ø=6 " en HD. J.H.</v>
          </cell>
          <cell r="B526" t="str">
            <v>und</v>
          </cell>
          <cell r="C526">
            <v>283040</v>
          </cell>
        </row>
        <row r="527">
          <cell r="A527" t="str">
            <v>Codo 90° Ø=6" en A.C. E.B.</v>
          </cell>
          <cell r="B527" t="str">
            <v>und</v>
          </cell>
          <cell r="C527">
            <v>428040</v>
          </cell>
        </row>
        <row r="528">
          <cell r="A528" t="str">
            <v>Codo 90° Ø=6" en A.C. E.L.</v>
          </cell>
          <cell r="B528" t="str">
            <v>und</v>
          </cell>
          <cell r="C528">
            <v>283040</v>
          </cell>
        </row>
        <row r="529">
          <cell r="A529" t="str">
            <v>Codo 90° Ø=8" en A.C. E.B.</v>
          </cell>
          <cell r="B529" t="str">
            <v>und</v>
          </cell>
          <cell r="C529">
            <v>756320</v>
          </cell>
        </row>
        <row r="530">
          <cell r="A530" t="str">
            <v>Codo 90° Ø=8" en A.C. E.L.</v>
          </cell>
          <cell r="B530" t="str">
            <v>und</v>
          </cell>
          <cell r="C530">
            <v>535920</v>
          </cell>
        </row>
        <row r="531">
          <cell r="A531" t="str">
            <v>Codo 90° Ø=8" en H.D J.H.</v>
          </cell>
          <cell r="B531" t="str">
            <v>und</v>
          </cell>
          <cell r="C531">
            <v>535920</v>
          </cell>
        </row>
        <row r="532">
          <cell r="A532" t="str">
            <v>Codo 90° PE 100 - RDE 11 PN 16  160 mm Ø=6"</v>
          </cell>
          <cell r="B532" t="str">
            <v>und</v>
          </cell>
          <cell r="C532">
            <v>141236</v>
          </cell>
        </row>
        <row r="533">
          <cell r="A533" t="str">
            <v>Codo 90° PE 100 - RDE 11 PN 16  315 mm Ø=12"</v>
          </cell>
          <cell r="B533" t="str">
            <v>und</v>
          </cell>
          <cell r="C533">
            <v>1486680</v>
          </cell>
        </row>
        <row r="534">
          <cell r="A534" t="str">
            <v>Codo 90° PE 100 - RDE 17 PN 10  110 mm Ø=4"</v>
          </cell>
          <cell r="B534" t="str">
            <v>und</v>
          </cell>
          <cell r="C534">
            <v>68097</v>
          </cell>
        </row>
        <row r="535">
          <cell r="A535" t="str">
            <v>Codo 90° PE 100 - RDE 17 PN 10  450 mm Ø=18"</v>
          </cell>
          <cell r="B535" t="str">
            <v>und</v>
          </cell>
          <cell r="C535">
            <v>2242520</v>
          </cell>
        </row>
        <row r="536">
          <cell r="A536" t="str">
            <v>Codo 90° PE 100 - RDE 17 PN 10  90 mm Ø=3"</v>
          </cell>
          <cell r="B536" t="str">
            <v>und</v>
          </cell>
          <cell r="C536">
            <v>35558</v>
          </cell>
        </row>
        <row r="537">
          <cell r="A537" t="str">
            <v>Codo 90° presion  PVC 1 1/2"</v>
          </cell>
          <cell r="B537" t="str">
            <v>und</v>
          </cell>
          <cell r="C537">
            <v>6404</v>
          </cell>
        </row>
        <row r="538">
          <cell r="A538" t="str">
            <v>Codo 90° presion  PVC 1 1/4"</v>
          </cell>
          <cell r="B538" t="str">
            <v>und</v>
          </cell>
          <cell r="C538">
            <v>3430</v>
          </cell>
        </row>
        <row r="539">
          <cell r="A539" t="str">
            <v>Codo 90° presion  PVC 1"</v>
          </cell>
          <cell r="B539" t="str">
            <v>und</v>
          </cell>
          <cell r="C539">
            <v>1784</v>
          </cell>
        </row>
        <row r="540">
          <cell r="A540" t="str">
            <v>Codo 90° presion  PVC 1/2"</v>
          </cell>
          <cell r="B540" t="str">
            <v>und</v>
          </cell>
          <cell r="C540">
            <v>570</v>
          </cell>
        </row>
        <row r="541">
          <cell r="A541" t="str">
            <v>Codo 90° presion  PVC 2 1/2"</v>
          </cell>
          <cell r="B541" t="str">
            <v>und</v>
          </cell>
          <cell r="C541">
            <v>30232</v>
          </cell>
        </row>
        <row r="542">
          <cell r="A542" t="str">
            <v>Codo 90° presion  PVC 2"</v>
          </cell>
          <cell r="B542" t="str">
            <v>und</v>
          </cell>
          <cell r="C542">
            <v>10497</v>
          </cell>
        </row>
        <row r="543">
          <cell r="A543" t="str">
            <v>Codo 90° presion  PVC 3"</v>
          </cell>
          <cell r="B543" t="str">
            <v>und</v>
          </cell>
          <cell r="C543">
            <v>39122</v>
          </cell>
        </row>
        <row r="544">
          <cell r="A544" t="str">
            <v>Codo 90° presion  PVC 3/4"</v>
          </cell>
          <cell r="B544" t="str">
            <v>und</v>
          </cell>
          <cell r="C544">
            <v>911</v>
          </cell>
        </row>
        <row r="545">
          <cell r="A545" t="str">
            <v>Codo 90° presion  PVC 4"</v>
          </cell>
          <cell r="B545" t="str">
            <v>und</v>
          </cell>
          <cell r="C545">
            <v>84869</v>
          </cell>
        </row>
        <row r="546">
          <cell r="A546" t="str">
            <v>Codo bajante  45° blanco</v>
          </cell>
          <cell r="B546" t="str">
            <v>und</v>
          </cell>
          <cell r="C546">
            <v>6729</v>
          </cell>
        </row>
        <row r="547">
          <cell r="A547" t="str">
            <v>Codo C x E 40" + salida perpend. 3O" convencional</v>
          </cell>
          <cell r="B547" t="str">
            <v>und</v>
          </cell>
          <cell r="C547">
            <v>11873934</v>
          </cell>
        </row>
        <row r="548">
          <cell r="A548" t="str">
            <v>Codo de pedestal 90° Ø=4" en H.D.</v>
          </cell>
          <cell r="B548" t="str">
            <v>und</v>
          </cell>
          <cell r="C548">
            <v>203000</v>
          </cell>
        </row>
        <row r="549">
          <cell r="A549" t="str">
            <v>Codo gran radio 11 1/4°  u.m RDE 21 PVC 10 "</v>
          </cell>
          <cell r="B549" t="str">
            <v>und</v>
          </cell>
          <cell r="C549">
            <v>672440</v>
          </cell>
        </row>
        <row r="550">
          <cell r="A550" t="str">
            <v>Codo gran radio 11 1/4°  u.m RDE 21 PVC 12 "</v>
          </cell>
          <cell r="B550" t="str">
            <v>und</v>
          </cell>
          <cell r="C550">
            <v>890081</v>
          </cell>
        </row>
        <row r="551">
          <cell r="A551" t="str">
            <v>Codo gran radio 11 1/4°  u.m RDE 21 PVC 2 "</v>
          </cell>
          <cell r="B551" t="str">
            <v>und</v>
          </cell>
          <cell r="C551">
            <v>21976</v>
          </cell>
        </row>
        <row r="552">
          <cell r="A552" t="str">
            <v>Codo gran radio 11 1/4°  u.m RDE 21 PVC 2 1/2 "</v>
          </cell>
          <cell r="B552" t="str">
            <v>und</v>
          </cell>
          <cell r="C552">
            <v>25266</v>
          </cell>
        </row>
        <row r="553">
          <cell r="A553" t="str">
            <v>Codo gran radio 11 1/4°  u.m RDE 21 PVC 3 "</v>
          </cell>
          <cell r="B553" t="str">
            <v>und</v>
          </cell>
          <cell r="C553">
            <v>35077</v>
          </cell>
        </row>
        <row r="554">
          <cell r="A554" t="str">
            <v>Codo gran radio 11 1/4°  u.m RDE 21 PVC 4 "</v>
          </cell>
          <cell r="B554" t="str">
            <v>und</v>
          </cell>
          <cell r="C554">
            <v>67037</v>
          </cell>
        </row>
        <row r="555">
          <cell r="A555" t="str">
            <v>Codo gran radio 11 1/4°  u.m RDE 21 PVC 6 "</v>
          </cell>
          <cell r="B555" t="str">
            <v>und</v>
          </cell>
          <cell r="C555">
            <v>155022</v>
          </cell>
        </row>
        <row r="556">
          <cell r="A556" t="str">
            <v>Codo gran radio 11 1/4°  u.m RDE 21 PVC 8 "</v>
          </cell>
          <cell r="B556" t="str">
            <v>und</v>
          </cell>
          <cell r="C556">
            <v>314988</v>
          </cell>
        </row>
        <row r="557">
          <cell r="A557" t="str">
            <v>Codo gran radio 22 1/2°  u.m RDE 21 PVC 10 "</v>
          </cell>
          <cell r="B557" t="str">
            <v>und</v>
          </cell>
          <cell r="C557">
            <v>649776</v>
          </cell>
        </row>
        <row r="558">
          <cell r="A558" t="str">
            <v>Codo gran radio 22 1/2°  u.m RDE 21 PVC 12 "</v>
          </cell>
          <cell r="B558" t="str">
            <v>und</v>
          </cell>
          <cell r="C558">
            <v>875007</v>
          </cell>
        </row>
        <row r="559">
          <cell r="A559" t="str">
            <v>Codo gran radio 22 1/2°  u.m RDE 21 PVC 2 "</v>
          </cell>
          <cell r="B559" t="str">
            <v>und</v>
          </cell>
          <cell r="C559">
            <v>19038</v>
          </cell>
        </row>
        <row r="560">
          <cell r="A560" t="str">
            <v>Codo gran radio 22 1/2°  u.m RDE 21 PVC 2 1/2 "</v>
          </cell>
          <cell r="B560" t="str">
            <v>und</v>
          </cell>
          <cell r="C560">
            <v>26766</v>
          </cell>
        </row>
        <row r="561">
          <cell r="A561" t="str">
            <v>Codo gran radio 22 1/2°  u.m RDE 21 PVC 3 "</v>
          </cell>
          <cell r="B561" t="str">
            <v>und</v>
          </cell>
          <cell r="C561">
            <v>38550</v>
          </cell>
        </row>
        <row r="562">
          <cell r="A562" t="str">
            <v>Codo gran radio 22 1/2°  u.m RDE 21 PVC 4 "</v>
          </cell>
          <cell r="B562" t="str">
            <v>und</v>
          </cell>
          <cell r="C562">
            <v>70678</v>
          </cell>
        </row>
        <row r="563">
          <cell r="A563" t="str">
            <v>Codo gran radio 22 1/2°  u.m RDE 21 PVC 6 "</v>
          </cell>
          <cell r="B563" t="str">
            <v>und</v>
          </cell>
          <cell r="C563">
            <v>173662</v>
          </cell>
        </row>
        <row r="564">
          <cell r="A564" t="str">
            <v>Codo gran radio 22 1/2°  u.m RDE 21 PVC 8 "</v>
          </cell>
          <cell r="B564" t="str">
            <v>und</v>
          </cell>
          <cell r="C564">
            <v>367449</v>
          </cell>
        </row>
        <row r="565">
          <cell r="A565" t="str">
            <v>Codo gran radio 45°  u.m RDE 21 PVC 10 "</v>
          </cell>
          <cell r="B565" t="str">
            <v>und</v>
          </cell>
          <cell r="C565">
            <v>1011195</v>
          </cell>
        </row>
        <row r="566">
          <cell r="A566" t="str">
            <v>Codo gran radio 45°  u.m RDE 21 PVC 12 "</v>
          </cell>
          <cell r="B566" t="str">
            <v>und</v>
          </cell>
          <cell r="C566">
            <v>1419424</v>
          </cell>
        </row>
        <row r="567">
          <cell r="A567" t="str">
            <v>Codo gran radio 45°  u.m RDE 21 PVC 18 "</v>
          </cell>
          <cell r="B567" t="str">
            <v>und</v>
          </cell>
          <cell r="C567">
            <v>1727868</v>
          </cell>
        </row>
        <row r="568">
          <cell r="A568" t="str">
            <v>Codo gran radio 45°  u.m RDE 21 PVC 2 "</v>
          </cell>
          <cell r="B568" t="str">
            <v>und</v>
          </cell>
          <cell r="C568">
            <v>21644</v>
          </cell>
        </row>
        <row r="569">
          <cell r="A569" t="str">
            <v>Codo gran radio 45°  u.m RDE 21 PVC 2 1/2 "</v>
          </cell>
          <cell r="B569" t="str">
            <v>und</v>
          </cell>
          <cell r="C569">
            <v>24710</v>
          </cell>
        </row>
        <row r="570">
          <cell r="A570" t="str">
            <v>Codo gran radio 45°  u.m RDE 21 PVC 3 "</v>
          </cell>
          <cell r="B570" t="str">
            <v>und</v>
          </cell>
          <cell r="C570">
            <v>39087</v>
          </cell>
        </row>
        <row r="571">
          <cell r="A571" t="str">
            <v>Codo gran radio 45°  u.m RDE 21 PVC 4 "</v>
          </cell>
          <cell r="B571" t="str">
            <v>und</v>
          </cell>
          <cell r="C571">
            <v>79286</v>
          </cell>
        </row>
        <row r="572">
          <cell r="A572" t="str">
            <v>Codo gran radio 45°  u.m RDE 21 PVC 6 "</v>
          </cell>
          <cell r="B572" t="str">
            <v>und</v>
          </cell>
          <cell r="C572">
            <v>217457</v>
          </cell>
        </row>
        <row r="573">
          <cell r="A573" t="str">
            <v>Codo gran radio 45°  u.m RDE 21 PVC 8 "</v>
          </cell>
          <cell r="B573" t="str">
            <v>und</v>
          </cell>
          <cell r="C573">
            <v>472170</v>
          </cell>
        </row>
        <row r="574">
          <cell r="A574" t="str">
            <v>Codo gran radio 6°  u.m RDE 21 PVC 10 "</v>
          </cell>
          <cell r="B574" t="str">
            <v>und</v>
          </cell>
          <cell r="C574">
            <v>382391</v>
          </cell>
        </row>
        <row r="575">
          <cell r="A575" t="str">
            <v>Codo gran radio 6°  u.m RDE 21 PVC 12 "</v>
          </cell>
          <cell r="B575" t="str">
            <v>und</v>
          </cell>
          <cell r="C575">
            <v>540314</v>
          </cell>
        </row>
        <row r="576">
          <cell r="A576" t="str">
            <v>Codo gran radio 6°  u.m RDE 21 PVC 8 "</v>
          </cell>
          <cell r="B576" t="str">
            <v>und</v>
          </cell>
          <cell r="C576">
            <v>192134</v>
          </cell>
        </row>
        <row r="577">
          <cell r="A577" t="str">
            <v>Codo gran radio 90°  u.m RDE 21 PVC 10 "</v>
          </cell>
          <cell r="B577" t="str">
            <v>und</v>
          </cell>
          <cell r="C577">
            <v>1545716</v>
          </cell>
        </row>
        <row r="578">
          <cell r="A578" t="str">
            <v>Codo gran radio 90°  u.m RDE 21 PVC 12 "</v>
          </cell>
          <cell r="B578" t="str">
            <v>und</v>
          </cell>
          <cell r="C578">
            <v>2097821</v>
          </cell>
        </row>
        <row r="579">
          <cell r="A579" t="str">
            <v>Codo gran radio 90°  u.m RDE 21 PVC 18"</v>
          </cell>
          <cell r="B579" t="str">
            <v>und</v>
          </cell>
          <cell r="C579">
            <v>2553681</v>
          </cell>
        </row>
        <row r="580">
          <cell r="A580" t="str">
            <v>Codo gran radio 90°  u.m RDE 21 PVC 2 "</v>
          </cell>
          <cell r="B580" t="str">
            <v>und</v>
          </cell>
          <cell r="C580">
            <v>25036</v>
          </cell>
        </row>
        <row r="581">
          <cell r="A581" t="str">
            <v>Codo gran radio 90°  u.m RDE 21 PVC 2 1/2 "</v>
          </cell>
          <cell r="B581" t="str">
            <v>und</v>
          </cell>
          <cell r="C581">
            <v>32176</v>
          </cell>
        </row>
        <row r="582">
          <cell r="A582" t="str">
            <v>Codo gran radio 90°  u.m RDE 21 PVC 3 "</v>
          </cell>
          <cell r="B582" t="str">
            <v>und</v>
          </cell>
          <cell r="C582">
            <v>58292</v>
          </cell>
        </row>
        <row r="583">
          <cell r="A583" t="str">
            <v>Codo gran radio 90°  u.m RDE 21 PVC 4 "</v>
          </cell>
          <cell r="B583" t="str">
            <v>und</v>
          </cell>
          <cell r="C583">
            <v>111926</v>
          </cell>
        </row>
        <row r="584">
          <cell r="A584" t="str">
            <v>Codo gran radio 90°  u.m RDE 21 PVC 6 "</v>
          </cell>
          <cell r="B584" t="str">
            <v>und</v>
          </cell>
          <cell r="C584">
            <v>298859</v>
          </cell>
        </row>
        <row r="585">
          <cell r="A585" t="str">
            <v>Codo gran radio 90°  u.m RDE 21 PVC 8 "</v>
          </cell>
          <cell r="B585" t="str">
            <v>und</v>
          </cell>
          <cell r="C585">
            <v>710690</v>
          </cell>
        </row>
        <row r="586">
          <cell r="A586" t="str">
            <v>Codo H.G. 45° Ø 1 1/2"</v>
          </cell>
          <cell r="B586" t="str">
            <v>und</v>
          </cell>
          <cell r="C586">
            <v>5510</v>
          </cell>
        </row>
        <row r="587">
          <cell r="A587" t="str">
            <v>Codo H.G. 45° Ø 1"</v>
          </cell>
          <cell r="B587" t="str">
            <v>und</v>
          </cell>
          <cell r="C587">
            <v>2691</v>
          </cell>
        </row>
        <row r="588">
          <cell r="A588" t="str">
            <v>Codo H.G. 45° Ø 2 1/2"</v>
          </cell>
          <cell r="B588" t="str">
            <v>und</v>
          </cell>
          <cell r="C588">
            <v>21460</v>
          </cell>
        </row>
        <row r="589">
          <cell r="A589" t="str">
            <v>Codo H.G. 45° Ø 2"</v>
          </cell>
          <cell r="B589" t="str">
            <v>und</v>
          </cell>
          <cell r="C589">
            <v>10022</v>
          </cell>
        </row>
        <row r="590">
          <cell r="A590" t="str">
            <v>Codo H.G. 90° Ø 1 1/2"</v>
          </cell>
          <cell r="B590" t="str">
            <v>und</v>
          </cell>
          <cell r="C590">
            <v>5580</v>
          </cell>
        </row>
        <row r="591">
          <cell r="A591" t="str">
            <v>Codo H.G. 90° Ø 1"</v>
          </cell>
          <cell r="B591" t="str">
            <v>und</v>
          </cell>
          <cell r="C591">
            <v>2691</v>
          </cell>
        </row>
        <row r="592">
          <cell r="A592" t="str">
            <v>Codo H.G. 90° Ø 1/2"</v>
          </cell>
          <cell r="B592" t="str">
            <v>und</v>
          </cell>
          <cell r="C592">
            <v>1148</v>
          </cell>
        </row>
        <row r="593">
          <cell r="A593" t="str">
            <v>Codo H.G. 90° Ø 2 1/2"</v>
          </cell>
          <cell r="B593" t="str">
            <v>und</v>
          </cell>
          <cell r="C593">
            <v>17864</v>
          </cell>
        </row>
        <row r="594">
          <cell r="A594" t="str">
            <v>Codo H.G. 90° Ø 2"</v>
          </cell>
          <cell r="B594" t="str">
            <v>und</v>
          </cell>
          <cell r="C594">
            <v>10022</v>
          </cell>
        </row>
        <row r="595">
          <cell r="A595" t="str">
            <v>Codo H.G. 90° Ø 3"</v>
          </cell>
          <cell r="B595" t="str">
            <v>und</v>
          </cell>
          <cell r="C595">
            <v>28304</v>
          </cell>
        </row>
        <row r="596">
          <cell r="A596" t="str">
            <v>Codo H.G. 90° Ø 3/4"</v>
          </cell>
          <cell r="B596" t="str">
            <v>und</v>
          </cell>
          <cell r="C596">
            <v>1752</v>
          </cell>
        </row>
        <row r="597">
          <cell r="A597" t="str">
            <v>Codo H.G. 90° Ø 4"</v>
          </cell>
          <cell r="B597" t="str">
            <v>und</v>
          </cell>
          <cell r="C597">
            <v>51388</v>
          </cell>
        </row>
        <row r="598">
          <cell r="A598" t="str">
            <v>Codo PRFV 90° Ø=10" E.L x E.B. con acce. conex.</v>
          </cell>
          <cell r="B598" t="str">
            <v>und</v>
          </cell>
          <cell r="C598">
            <v>654225</v>
          </cell>
        </row>
        <row r="599">
          <cell r="A599" t="str">
            <v>Codo PRFV 90° Ø=4" B x B. (Inc: empa, y torni.)</v>
          </cell>
          <cell r="B599" t="str">
            <v>und</v>
          </cell>
          <cell r="C599">
            <v>266150</v>
          </cell>
        </row>
        <row r="600">
          <cell r="A600" t="str">
            <v>Codo radio corto 90° PVC u.m Ø=4"</v>
          </cell>
          <cell r="B600" t="str">
            <v>und</v>
          </cell>
          <cell r="C600">
            <v>147075</v>
          </cell>
        </row>
        <row r="601">
          <cell r="A601" t="str">
            <v>Codo radio corto 90° PVC u.m Ø=6"</v>
          </cell>
          <cell r="B601" t="str">
            <v>und</v>
          </cell>
          <cell r="C601">
            <v>316995</v>
          </cell>
        </row>
        <row r="602">
          <cell r="A602" t="str">
            <v>Codo reventilado PVC 4 x 2  "</v>
          </cell>
          <cell r="B602" t="str">
            <v>und</v>
          </cell>
          <cell r="C602">
            <v>27560</v>
          </cell>
        </row>
        <row r="603">
          <cell r="A603" t="str">
            <v>Codo sanitario 45° PVC 6" 160 mm</v>
          </cell>
          <cell r="B603" t="str">
            <v>und</v>
          </cell>
          <cell r="C603">
            <v>45742</v>
          </cell>
        </row>
        <row r="604">
          <cell r="A604" t="str">
            <v>Codo sanitario 45° PVC 8" 200 mm</v>
          </cell>
          <cell r="B604" t="str">
            <v>und</v>
          </cell>
          <cell r="C604">
            <v>131390</v>
          </cell>
        </row>
        <row r="605">
          <cell r="A605" t="str">
            <v>Codo sanitario 45°-1/8 C x C PVC 1-1/2"</v>
          </cell>
          <cell r="B605" t="str">
            <v>und</v>
          </cell>
          <cell r="C605">
            <v>2895</v>
          </cell>
        </row>
        <row r="606">
          <cell r="A606" t="str">
            <v>Codo sanitario 45°-1/8 C x C PVC 2"</v>
          </cell>
          <cell r="B606" t="str">
            <v>und</v>
          </cell>
          <cell r="C606">
            <v>3513</v>
          </cell>
        </row>
        <row r="607">
          <cell r="A607" t="str">
            <v>Codo sanitario 45°-1/8 C x C PVC 3"</v>
          </cell>
          <cell r="B607" t="str">
            <v>und</v>
          </cell>
          <cell r="C607">
            <v>7550</v>
          </cell>
        </row>
        <row r="608">
          <cell r="A608" t="str">
            <v>Codo sanitario 45°-1/8 C x C PVC 4"</v>
          </cell>
          <cell r="B608" t="str">
            <v>und</v>
          </cell>
          <cell r="C608">
            <v>13175</v>
          </cell>
        </row>
        <row r="609">
          <cell r="A609" t="str">
            <v>Codo sanitario 45°-1/8 C x C PVC 6"</v>
          </cell>
          <cell r="B609" t="str">
            <v>und</v>
          </cell>
          <cell r="C609">
            <v>48361</v>
          </cell>
        </row>
        <row r="610">
          <cell r="A610" t="str">
            <v>Codo sanitario 90° 1/4 C x C PVC 1 1/2"</v>
          </cell>
          <cell r="B610" t="str">
            <v>und</v>
          </cell>
          <cell r="C610">
            <v>2502</v>
          </cell>
        </row>
        <row r="611">
          <cell r="A611" t="str">
            <v>Codo sanitario 90° 1/4 C x C PVC 10"</v>
          </cell>
          <cell r="B611" t="str">
            <v>und</v>
          </cell>
          <cell r="C611">
            <v>362074</v>
          </cell>
        </row>
        <row r="612">
          <cell r="A612" t="str">
            <v>Codo sanitario 90° 1/4 C x C PVC 2"</v>
          </cell>
          <cell r="B612" t="str">
            <v>und</v>
          </cell>
          <cell r="C612">
            <v>2934</v>
          </cell>
        </row>
        <row r="613">
          <cell r="A613" t="str">
            <v>Codo sanitario 90° 1/4 C x C PVC 3"</v>
          </cell>
          <cell r="B613" t="str">
            <v>und</v>
          </cell>
          <cell r="C613">
            <v>6797</v>
          </cell>
        </row>
        <row r="614">
          <cell r="A614" t="str">
            <v>Codo sanitario 90° 1/4 C x C PVC 4"</v>
          </cell>
          <cell r="B614" t="str">
            <v>und</v>
          </cell>
          <cell r="C614">
            <v>11712</v>
          </cell>
        </row>
        <row r="615">
          <cell r="A615" t="str">
            <v>Codo sanitario 90° 1/4 C x C PVC 6"</v>
          </cell>
          <cell r="B615" t="str">
            <v>und</v>
          </cell>
          <cell r="C615">
            <v>100057</v>
          </cell>
        </row>
        <row r="616">
          <cell r="A616" t="str">
            <v>Codo sanitario 90° 1/4 C x C PVC 8"</v>
          </cell>
          <cell r="B616" t="str">
            <v>und</v>
          </cell>
          <cell r="C616">
            <v>174175</v>
          </cell>
        </row>
        <row r="617">
          <cell r="A617" t="str">
            <v>Codo sanitario 90° PVC 6" 160 mm</v>
          </cell>
          <cell r="B617" t="str">
            <v>und</v>
          </cell>
          <cell r="C617">
            <v>88665</v>
          </cell>
        </row>
        <row r="618">
          <cell r="A618" t="str">
            <v>Codo sanitario 90°-1/4 C x E PVC 2"</v>
          </cell>
          <cell r="B618" t="str">
            <v>und</v>
          </cell>
          <cell r="C618">
            <v>3619</v>
          </cell>
        </row>
        <row r="619">
          <cell r="A619" t="str">
            <v>Codo sanitario 90°-1/4 C x E PVC 3"</v>
          </cell>
          <cell r="B619" t="str">
            <v>und</v>
          </cell>
          <cell r="C619">
            <v>7869</v>
          </cell>
        </row>
        <row r="620">
          <cell r="A620" t="str">
            <v>Cofre metalico y banco de relevos</v>
          </cell>
          <cell r="B620" t="str">
            <v>und</v>
          </cell>
          <cell r="C620">
            <v>498800</v>
          </cell>
        </row>
        <row r="621">
          <cell r="A621" t="str">
            <v>Collar de derivacion 2" x 1/2 " PP-R</v>
          </cell>
          <cell r="B621" t="str">
            <v>und</v>
          </cell>
          <cell r="C621">
            <v>9976</v>
          </cell>
        </row>
        <row r="622">
          <cell r="A622" t="str">
            <v>Collar de derivacion 20 mm x 1/2" PP-R</v>
          </cell>
          <cell r="B622" t="str">
            <v>und</v>
          </cell>
          <cell r="C622">
            <v>3086</v>
          </cell>
        </row>
        <row r="623">
          <cell r="A623" t="str">
            <v>Collar de derivacion 25 mm x 1/2" PP-R</v>
          </cell>
          <cell r="B623" t="str">
            <v>und</v>
          </cell>
          <cell r="C623">
            <v>3271</v>
          </cell>
        </row>
        <row r="624">
          <cell r="A624" t="str">
            <v>Collar de derivacion 3" x 3/4 " PP-R</v>
          </cell>
          <cell r="B624" t="str">
            <v>und</v>
          </cell>
          <cell r="C624">
            <v>18676</v>
          </cell>
        </row>
        <row r="625">
          <cell r="A625" t="str">
            <v>Collar de derivacion 32 mm x 1/2" PP-R</v>
          </cell>
          <cell r="B625" t="str">
            <v>und</v>
          </cell>
          <cell r="C625">
            <v>3944</v>
          </cell>
        </row>
        <row r="626">
          <cell r="A626" t="str">
            <v>Collar de derivacion 32 mm x 3/4" PP-R</v>
          </cell>
          <cell r="B626" t="str">
            <v>und</v>
          </cell>
          <cell r="C626">
            <v>3944</v>
          </cell>
        </row>
        <row r="627">
          <cell r="A627" t="str">
            <v>Collar de derivacion H.D./ PVC 12" x 1"</v>
          </cell>
          <cell r="B627" t="str">
            <v>und</v>
          </cell>
          <cell r="C627">
            <v>98600</v>
          </cell>
        </row>
        <row r="628">
          <cell r="A628" t="str">
            <v>Collar de derivacion H.D./ PVC 6" x 1/2"</v>
          </cell>
          <cell r="B628" t="str">
            <v>und</v>
          </cell>
          <cell r="C628">
            <v>52200</v>
          </cell>
        </row>
        <row r="629">
          <cell r="A629" t="str">
            <v>Collar de derivacion H.D./ PVC 6" x 2"</v>
          </cell>
          <cell r="B629" t="str">
            <v>und</v>
          </cell>
          <cell r="C629">
            <v>49880</v>
          </cell>
        </row>
        <row r="630">
          <cell r="A630" t="str">
            <v>Collar de derivacion H.D./ PVC 8" x 1/2"</v>
          </cell>
          <cell r="B630" t="str">
            <v>und</v>
          </cell>
          <cell r="C630">
            <v>63800</v>
          </cell>
        </row>
        <row r="631">
          <cell r="A631" t="str">
            <v>Collar de derivacion H.D/ PVC 2 1/2" x 1/2"</v>
          </cell>
          <cell r="B631" t="str">
            <v>und</v>
          </cell>
          <cell r="C631">
            <v>13340</v>
          </cell>
        </row>
        <row r="632">
          <cell r="A632" t="str">
            <v>Collar de derivacion H.D/ PVC 2" x 1"</v>
          </cell>
          <cell r="B632" t="str">
            <v>und</v>
          </cell>
          <cell r="C632">
            <v>34800</v>
          </cell>
        </row>
        <row r="633">
          <cell r="A633" t="str">
            <v>Collar de derivacion H.D/ PVC 3" x 1"</v>
          </cell>
          <cell r="B633" t="str">
            <v>und</v>
          </cell>
          <cell r="C633">
            <v>52200</v>
          </cell>
        </row>
        <row r="634">
          <cell r="A634" t="str">
            <v>Collar de derivacion H.D/ PVC 3" x 1/2"</v>
          </cell>
          <cell r="B634" t="str">
            <v>und</v>
          </cell>
          <cell r="C634">
            <v>29000</v>
          </cell>
        </row>
        <row r="635">
          <cell r="A635" t="str">
            <v>Collar de derivacion H.D/ PVC 4" x 1"</v>
          </cell>
          <cell r="B635" t="str">
            <v>und</v>
          </cell>
          <cell r="C635">
            <v>58000</v>
          </cell>
        </row>
        <row r="636">
          <cell r="A636" t="str">
            <v>Collar de derivacion RDE 21 PVC 2 1/2" x 1/2 "</v>
          </cell>
          <cell r="B636" t="str">
            <v>und</v>
          </cell>
          <cell r="C636">
            <v>8781</v>
          </cell>
        </row>
        <row r="637">
          <cell r="A637" t="str">
            <v>Collar de derivacion RDE 21 PVC 2 1/2" x 3/4 "</v>
          </cell>
          <cell r="B637" t="str">
            <v>und</v>
          </cell>
          <cell r="C637">
            <v>9736</v>
          </cell>
        </row>
        <row r="638">
          <cell r="A638" t="str">
            <v>Collar de derivacion RDE 21 PVC 2" x 1/2"</v>
          </cell>
          <cell r="B638" t="str">
            <v>und</v>
          </cell>
          <cell r="C638">
            <v>5397</v>
          </cell>
        </row>
        <row r="639">
          <cell r="A639" t="str">
            <v>Collar de derivacion RDE 21 PVC 2" x 3/4"</v>
          </cell>
          <cell r="B639" t="str">
            <v>und</v>
          </cell>
          <cell r="C639">
            <v>6837</v>
          </cell>
        </row>
        <row r="640">
          <cell r="A640" t="str">
            <v>Collar de derivacion RDE 21 PVC 3" x 1/2"</v>
          </cell>
          <cell r="B640" t="str">
            <v>und</v>
          </cell>
          <cell r="C640">
            <v>10794</v>
          </cell>
        </row>
        <row r="641">
          <cell r="A641" t="str">
            <v>Collar de derivacion RDE 21 PVC 3" x 3/4"</v>
          </cell>
          <cell r="B641" t="str">
            <v>und</v>
          </cell>
          <cell r="C641">
            <v>13675</v>
          </cell>
        </row>
        <row r="642">
          <cell r="A642" t="str">
            <v>Collar de derivacion RDE 21 PVC 4" x 1/2"</v>
          </cell>
          <cell r="B642" t="str">
            <v>und</v>
          </cell>
          <cell r="C642">
            <v>12563</v>
          </cell>
        </row>
        <row r="643">
          <cell r="A643" t="str">
            <v>Collar de derivacion RDE 21 PVC 4" x 3/4"</v>
          </cell>
          <cell r="B643" t="str">
            <v>und</v>
          </cell>
          <cell r="C643">
            <v>16778</v>
          </cell>
        </row>
        <row r="644">
          <cell r="A644" t="str">
            <v>Collar de derivacion RDE 21 PVC 6" x 1/2"</v>
          </cell>
          <cell r="B644" t="str">
            <v>und</v>
          </cell>
          <cell r="C644">
            <v>15548</v>
          </cell>
        </row>
        <row r="645">
          <cell r="A645" t="str">
            <v>Collar de derivacion RDE 21 PVC 6" x 3/4"</v>
          </cell>
          <cell r="B645" t="str">
            <v>und</v>
          </cell>
          <cell r="C645">
            <v>19679</v>
          </cell>
        </row>
        <row r="646">
          <cell r="A646" t="str">
            <v>Collar de derivacion RDE 21 PVC 8" x 1"</v>
          </cell>
          <cell r="B646" t="str">
            <v>und</v>
          </cell>
          <cell r="C646">
            <v>47173</v>
          </cell>
        </row>
        <row r="647">
          <cell r="A647" t="str">
            <v>Collar de derivacion RDE 21 PVC 8" x 2"</v>
          </cell>
          <cell r="B647" t="str">
            <v>und</v>
          </cell>
          <cell r="C647">
            <v>267102</v>
          </cell>
        </row>
        <row r="648">
          <cell r="A648" t="str">
            <v>Collar derivacion sencillo PN 10 de 32 mm x 20 mm</v>
          </cell>
          <cell r="B648" t="str">
            <v>und</v>
          </cell>
          <cell r="C648">
            <v>4453</v>
          </cell>
        </row>
        <row r="649">
          <cell r="A649" t="str">
            <v>Collar derivacion sencillo PN 10 de 63 mm x 20 mm</v>
          </cell>
          <cell r="B649" t="str">
            <v>und</v>
          </cell>
          <cell r="C649">
            <v>9848</v>
          </cell>
        </row>
        <row r="650">
          <cell r="A650" t="str">
            <v>Collar derivacion sencillo PN 10 de 63 mm x 32 mm</v>
          </cell>
          <cell r="B650" t="str">
            <v>und</v>
          </cell>
          <cell r="C650">
            <v>9848</v>
          </cell>
        </row>
        <row r="651">
          <cell r="A651" t="str">
            <v>Collar derivacion sencillo PN 10 de 90 mm x 20 mm</v>
          </cell>
          <cell r="B651" t="str">
            <v>und</v>
          </cell>
          <cell r="C651">
            <v>14365</v>
          </cell>
        </row>
        <row r="652">
          <cell r="A652" t="str">
            <v>Collar derivacion sencillo PN 10 de 90 mm x 32 mm</v>
          </cell>
          <cell r="B652" t="str">
            <v>und</v>
          </cell>
          <cell r="C652">
            <v>14365</v>
          </cell>
        </row>
        <row r="653">
          <cell r="A653" t="str">
            <v>Collarin para transformador</v>
          </cell>
          <cell r="B653" t="str">
            <v>und</v>
          </cell>
          <cell r="C653">
            <v>29214</v>
          </cell>
        </row>
        <row r="654">
          <cell r="A654" t="str">
            <v>Colombina no convencional (base en concreto 0.3 x 0.25 x 0.08) paral guadua 2.05 m</v>
          </cell>
          <cell r="B654" t="str">
            <v>und</v>
          </cell>
          <cell r="C654">
            <v>14216.54</v>
          </cell>
        </row>
        <row r="655">
          <cell r="A655" t="str">
            <v>Colombina o baliza de señalizacion H=1.30 m</v>
          </cell>
          <cell r="B655" t="str">
            <v>und</v>
          </cell>
          <cell r="C655">
            <v>35484</v>
          </cell>
        </row>
        <row r="656">
          <cell r="A656" t="str">
            <v>Columna de maniobra crm</v>
          </cell>
          <cell r="B656" t="str">
            <v>und</v>
          </cell>
          <cell r="C656">
            <v>524320</v>
          </cell>
        </row>
        <row r="657">
          <cell r="A657" t="str">
            <v>Columna en concreto de resistencia 3000 psi</v>
          </cell>
          <cell r="B657" t="str">
            <v>m³</v>
          </cell>
          <cell r="C657" t="str">
            <v>DD</v>
          </cell>
        </row>
        <row r="658">
          <cell r="A658" t="str">
            <v>Compactador Neumatico o Llanta</v>
          </cell>
          <cell r="B658" t="str">
            <v xml:space="preserve"> HR </v>
          </cell>
          <cell r="C658">
            <v>107329</v>
          </cell>
        </row>
        <row r="659">
          <cell r="A659" t="str">
            <v>Compactador vibratorio o Benitin</v>
          </cell>
          <cell r="B659" t="str">
            <v xml:space="preserve"> HR </v>
          </cell>
          <cell r="C659">
            <v>36482</v>
          </cell>
        </row>
        <row r="660">
          <cell r="A660" t="str">
            <v>Compresor 150 Lb cpm (2 martillos Neum.)</v>
          </cell>
          <cell r="B660" t="str">
            <v xml:space="preserve"> HR </v>
          </cell>
          <cell r="C660">
            <v>41519</v>
          </cell>
        </row>
        <row r="661">
          <cell r="A661" t="str">
            <v>Compresor de capacidad 150 lb</v>
          </cell>
          <cell r="B661" t="str">
            <v xml:space="preserve"> HR </v>
          </cell>
          <cell r="C661">
            <v>29580</v>
          </cell>
        </row>
        <row r="662">
          <cell r="A662" t="str">
            <v>Compresor pintura 1 a 2 HP</v>
          </cell>
          <cell r="B662" t="str">
            <v xml:space="preserve"> HR </v>
          </cell>
          <cell r="C662">
            <v>3375</v>
          </cell>
        </row>
        <row r="663">
          <cell r="A663" t="str">
            <v>Compuerta circular Ø=2" Vastago ascendente L=1.28</v>
          </cell>
          <cell r="B663" t="str">
            <v>und</v>
          </cell>
          <cell r="C663">
            <v>1856000</v>
          </cell>
        </row>
        <row r="664">
          <cell r="A664" t="str">
            <v>Compuerta circular Ø=2" Vastago ascendente L=1.38</v>
          </cell>
          <cell r="B664" t="str">
            <v>und</v>
          </cell>
          <cell r="C664">
            <v>1914000</v>
          </cell>
        </row>
        <row r="665">
          <cell r="A665" t="str">
            <v>Compuerta circular Ø=2" Vastago ascendente L=1.7 m</v>
          </cell>
          <cell r="B665" t="str">
            <v>und</v>
          </cell>
          <cell r="C665">
            <v>1972000</v>
          </cell>
        </row>
        <row r="666">
          <cell r="A666" t="str">
            <v>Compuerta desliz. PRFV 0.25 x 0.25</v>
          </cell>
          <cell r="B666" t="str">
            <v>und</v>
          </cell>
          <cell r="C666">
            <v>1624000</v>
          </cell>
        </row>
        <row r="667">
          <cell r="A667" t="str">
            <v>Compuerta deslizable manual en PRFV 0.42 x 0.65 m</v>
          </cell>
          <cell r="B667" t="str">
            <v>und</v>
          </cell>
          <cell r="C667">
            <v>477750</v>
          </cell>
        </row>
        <row r="668">
          <cell r="A668" t="str">
            <v>Compuerta deslizable manual en PRFV 0.45 x 0.60 m</v>
          </cell>
          <cell r="B668" t="str">
            <v>und</v>
          </cell>
          <cell r="C668">
            <v>472500</v>
          </cell>
        </row>
        <row r="669">
          <cell r="A669" t="str">
            <v>Compuerta lateral deslizante s.b. circular Ø=6"</v>
          </cell>
          <cell r="B669" t="str">
            <v>und</v>
          </cell>
          <cell r="C669">
            <v>1263240</v>
          </cell>
        </row>
        <row r="670">
          <cell r="A670" t="str">
            <v>Compuerta lateral deslizante s.b. circular Ø=60"</v>
          </cell>
          <cell r="B670" t="str">
            <v>und</v>
          </cell>
          <cell r="C670">
            <v>81647760</v>
          </cell>
        </row>
        <row r="671">
          <cell r="A671" t="str">
            <v>Compuerta lateral deslizante s.b. circular Ø=8"</v>
          </cell>
          <cell r="B671" t="str">
            <v>und</v>
          </cell>
          <cell r="C671">
            <v>1748120</v>
          </cell>
        </row>
        <row r="672">
          <cell r="A672" t="str">
            <v>Compuerta lateral deslizante s.b. rectan. 88"x72"</v>
          </cell>
          <cell r="B672" t="str">
            <v>und</v>
          </cell>
          <cell r="C672">
            <v>81200000</v>
          </cell>
        </row>
        <row r="673">
          <cell r="A673" t="str">
            <v>Compuerta lateral deslizante s.b. rectan. Ø=10"</v>
          </cell>
          <cell r="B673" t="str">
            <v>und</v>
          </cell>
          <cell r="C673">
            <v>2488200</v>
          </cell>
        </row>
        <row r="674">
          <cell r="A674" t="str">
            <v>Compuerta lateral deslizante s.b. rectan. Ø=4"</v>
          </cell>
          <cell r="B674" t="str">
            <v>und</v>
          </cell>
          <cell r="C674">
            <v>1183200</v>
          </cell>
        </row>
        <row r="675">
          <cell r="A675" t="str">
            <v>Compuerta lateral deslizante s.b. rectan. Ø=56"</v>
          </cell>
          <cell r="B675" t="str">
            <v>und</v>
          </cell>
          <cell r="C675">
            <v>47096000</v>
          </cell>
        </row>
        <row r="676">
          <cell r="A676" t="str">
            <v>Compuerta lateral deslizante s.b. rectan. Ø=8"</v>
          </cell>
          <cell r="B676" t="str">
            <v>und</v>
          </cell>
          <cell r="C676">
            <v>1748120</v>
          </cell>
        </row>
        <row r="677">
          <cell r="A677" t="str">
            <v>Compuerta lateral deslizante s.b. rectan. Ø=88"</v>
          </cell>
          <cell r="B677" t="str">
            <v>und</v>
          </cell>
          <cell r="C677">
            <v>92800000</v>
          </cell>
        </row>
        <row r="678">
          <cell r="A678" t="str">
            <v>Concertina doble en acero inoxidable</v>
          </cell>
          <cell r="B678" t="str">
            <v>m</v>
          </cell>
          <cell r="C678">
            <v>18444</v>
          </cell>
        </row>
        <row r="679">
          <cell r="A679" t="str">
            <v>Concertina sencilla de 18" en acero inoxidable</v>
          </cell>
          <cell r="B679" t="str">
            <v>m</v>
          </cell>
          <cell r="C679">
            <v>10900</v>
          </cell>
        </row>
        <row r="680">
          <cell r="A680" t="str">
            <v>Concolor boquilla lista para porcelanato</v>
          </cell>
          <cell r="B680" t="str">
            <v>kg</v>
          </cell>
          <cell r="C680">
            <v>3193.33</v>
          </cell>
        </row>
        <row r="681">
          <cell r="A681" t="str">
            <v xml:space="preserve">Concreto  1:2:3 o 3000 Psi (Basico, 5% desperdicio)    </v>
          </cell>
          <cell r="B681" t="str">
            <v>m³</v>
          </cell>
          <cell r="C681">
            <v>538936</v>
          </cell>
        </row>
        <row r="682">
          <cell r="A682" t="str">
            <v>Concreto  1:2:4 o 2500 Psi (Basico, 5% desperdicio)</v>
          </cell>
          <cell r="B682" t="str">
            <v>m³</v>
          </cell>
          <cell r="C682">
            <v>514808</v>
          </cell>
        </row>
        <row r="683">
          <cell r="A683" t="str">
            <v>Concreto  1:3:3 o 2000 Psi (Basico, 5% Desperdicio)</v>
          </cell>
          <cell r="B683" t="str">
            <v>m³</v>
          </cell>
          <cell r="C683">
            <v>508861</v>
          </cell>
        </row>
        <row r="684">
          <cell r="A684" t="str">
            <v>Concreto  1:3:6 o 1500 Psi (Basico, 5% desperdicio)</v>
          </cell>
          <cell r="B684" t="str">
            <v>m³</v>
          </cell>
          <cell r="C684">
            <v>305684.71999999997</v>
          </cell>
        </row>
        <row r="685">
          <cell r="A685" t="str">
            <v>Concreto  4000 Psi (Basico, 5% desperdicio)</v>
          </cell>
          <cell r="B685" t="str">
            <v>m³</v>
          </cell>
          <cell r="C685">
            <v>607387</v>
          </cell>
        </row>
        <row r="686">
          <cell r="A686" t="str">
            <v>Concreto  5000 Psi (Basico, 5% desperdicio)</v>
          </cell>
          <cell r="B686" t="str">
            <v>m³</v>
          </cell>
          <cell r="C686">
            <v>487611.15</v>
          </cell>
        </row>
        <row r="687">
          <cell r="A687" t="str">
            <v>Concreto 1:2:2 o 3500 Psi (Basico, 5% desperdicio)</v>
          </cell>
          <cell r="B687" t="str">
            <v>m³</v>
          </cell>
          <cell r="C687">
            <v>567901</v>
          </cell>
        </row>
        <row r="688">
          <cell r="A688" t="str">
            <v>Concreto ciclopeo de  resistencia 2500 psi</v>
          </cell>
          <cell r="B688" t="str">
            <v>m³</v>
          </cell>
          <cell r="C688">
            <v>336979.85</v>
          </cell>
        </row>
        <row r="689">
          <cell r="A689" t="str">
            <v>Concreto ciclopeo de  resistencia 3000 psi</v>
          </cell>
          <cell r="B689" t="str">
            <v>m³</v>
          </cell>
          <cell r="C689">
            <v>351867.54</v>
          </cell>
        </row>
        <row r="690">
          <cell r="A690" t="str">
            <v>Concreto Ciclopeo para alcantarillas de resistencia 3000 Psi o 210 Kg/cm²</v>
          </cell>
          <cell r="B690" t="str">
            <v>m³</v>
          </cell>
          <cell r="C690">
            <v>419632.56</v>
          </cell>
        </row>
        <row r="691">
          <cell r="A691" t="str">
            <v>Concreto impermeabilizado 1:2:2 o 3500 Psi (Basico, 5% desperdicio)</v>
          </cell>
          <cell r="B691" t="str">
            <v>m³</v>
          </cell>
          <cell r="C691">
            <v>384601.54</v>
          </cell>
        </row>
        <row r="692">
          <cell r="A692" t="str">
            <v>Concreto impermeabilizado 1:2:3 o 3000 Psi (Basico, 5% desperdicio)</v>
          </cell>
          <cell r="B692" t="str">
            <v>m³</v>
          </cell>
          <cell r="C692">
            <v>352461.48</v>
          </cell>
        </row>
        <row r="693">
          <cell r="A693" t="str">
            <v>Concreto impermeabilizado 1:2:4 o 2500 Psi (Basico, 5% desperdicio)</v>
          </cell>
          <cell r="B693" t="str">
            <v>m³</v>
          </cell>
          <cell r="C693">
            <v>327994.74</v>
          </cell>
        </row>
        <row r="694">
          <cell r="A694" t="str">
            <v>Concreto impermeabilizado 4000 Psi (Basico, 5% desperdicio)</v>
          </cell>
          <cell r="B694" t="str">
            <v>m³</v>
          </cell>
          <cell r="C694">
            <v>409954.67</v>
          </cell>
        </row>
        <row r="695">
          <cell r="A695" t="str">
            <v>Concreto MR 36 kg/cm2 o 3.6 Mpa (Basico, 5% desperdicio)</v>
          </cell>
          <cell r="B695" t="str">
            <v>m³</v>
          </cell>
          <cell r="C695">
            <v>365630.9</v>
          </cell>
        </row>
        <row r="696">
          <cell r="A696" t="str">
            <v>Concreto MR 38 kg/cm2 o 3.8 Mpa (Basico, 5% desperdicio)</v>
          </cell>
          <cell r="B696" t="str">
            <v>m³</v>
          </cell>
          <cell r="C696">
            <v>365630.9</v>
          </cell>
        </row>
        <row r="697">
          <cell r="A697" t="str">
            <v>Concreto para alcantarilla, resistencia 210 kg/cm2 - 3000 psi</v>
          </cell>
          <cell r="B697" t="str">
            <v>m³</v>
          </cell>
          <cell r="C697">
            <v>452807.79</v>
          </cell>
        </row>
        <row r="698">
          <cell r="A698" t="str">
            <v>Concreto para solado resistencia 140 kg/cm2 - 2000 psi</v>
          </cell>
          <cell r="B698" t="str">
            <v>m³</v>
          </cell>
          <cell r="C698">
            <v>360999.4</v>
          </cell>
        </row>
        <row r="699">
          <cell r="A699" t="str">
            <v>Conductor</v>
          </cell>
          <cell r="B699" t="str">
            <v>h</v>
          </cell>
          <cell r="C699">
            <v>4704</v>
          </cell>
        </row>
        <row r="700">
          <cell r="A700" t="str">
            <v>Conector bimetálico 2 pernos</v>
          </cell>
          <cell r="B700" t="str">
            <v>und</v>
          </cell>
          <cell r="C700">
            <v>2258</v>
          </cell>
        </row>
        <row r="701">
          <cell r="A701" t="str">
            <v>Conector estruct 5.9 mt para lámina policarbonato</v>
          </cell>
          <cell r="B701" t="str">
            <v>und</v>
          </cell>
          <cell r="C701">
            <v>120000</v>
          </cell>
        </row>
        <row r="702">
          <cell r="A702" t="str">
            <v>Conector resorte rojo</v>
          </cell>
          <cell r="B702" t="str">
            <v>und</v>
          </cell>
          <cell r="C702">
            <v>327</v>
          </cell>
        </row>
        <row r="703">
          <cell r="A703" t="str">
            <v>Conector terminal tipo resorte No.  12</v>
          </cell>
          <cell r="B703" t="str">
            <v>und</v>
          </cell>
          <cell r="C703">
            <v>258</v>
          </cell>
        </row>
        <row r="704">
          <cell r="A704" t="str">
            <v>Conectores de aire Airlift</v>
          </cell>
          <cell r="B704" t="str">
            <v>und</v>
          </cell>
          <cell r="C704">
            <v>60000</v>
          </cell>
        </row>
        <row r="705">
          <cell r="A705" t="str">
            <v>Conexion y distribucion tanque elevado PVC de 1/2" y 1", accesorios completos</v>
          </cell>
          <cell r="B705" t="str">
            <v>und</v>
          </cell>
          <cell r="C705">
            <v>354607.11</v>
          </cell>
        </row>
        <row r="706">
          <cell r="A706" t="str">
            <v>Conjunto brida Ø=10"</v>
          </cell>
          <cell r="B706" t="str">
            <v>und</v>
          </cell>
          <cell r="C706">
            <v>214600</v>
          </cell>
        </row>
        <row r="707">
          <cell r="A707" t="str">
            <v>Conjunto brida Ø=16"</v>
          </cell>
          <cell r="B707" t="str">
            <v>und</v>
          </cell>
          <cell r="C707">
            <v>328860</v>
          </cell>
        </row>
        <row r="708">
          <cell r="A708" t="str">
            <v>Conjunto brida Ø=18"</v>
          </cell>
          <cell r="B708" t="str">
            <v>und</v>
          </cell>
          <cell r="C708">
            <v>527800</v>
          </cell>
        </row>
        <row r="709">
          <cell r="A709" t="str">
            <v>Conjunto brida Ø=2"</v>
          </cell>
          <cell r="B709" t="str">
            <v>und</v>
          </cell>
          <cell r="C709">
            <v>32480</v>
          </cell>
        </row>
        <row r="710">
          <cell r="A710" t="str">
            <v>Conjunto brida Ø=3"</v>
          </cell>
          <cell r="B710" t="str">
            <v>und</v>
          </cell>
          <cell r="C710">
            <v>44080</v>
          </cell>
        </row>
        <row r="711">
          <cell r="A711" t="str">
            <v>Conjunto brida Ø=4"</v>
          </cell>
          <cell r="B711" t="str">
            <v>und</v>
          </cell>
          <cell r="C711">
            <v>108750</v>
          </cell>
        </row>
        <row r="712">
          <cell r="A712" t="str">
            <v>Conjunto brida Ø=6"</v>
          </cell>
          <cell r="B712" t="str">
            <v>und</v>
          </cell>
          <cell r="C712">
            <v>78880</v>
          </cell>
        </row>
        <row r="713">
          <cell r="A713" t="str">
            <v>Conjunto brida Ø=8"</v>
          </cell>
          <cell r="B713" t="str">
            <v>und</v>
          </cell>
          <cell r="C713">
            <v>168200</v>
          </cell>
        </row>
        <row r="714">
          <cell r="A714" t="str">
            <v>Conjunto individual ducha prysma</v>
          </cell>
          <cell r="B714" t="str">
            <v>und</v>
          </cell>
          <cell r="C714">
            <v>39400</v>
          </cell>
        </row>
        <row r="715">
          <cell r="A715" t="str">
            <v>Conjunto mezclador lavam 8" prysma</v>
          </cell>
          <cell r="B715" t="str">
            <v>und</v>
          </cell>
          <cell r="C715">
            <v>78317</v>
          </cell>
        </row>
        <row r="716">
          <cell r="A716" t="str">
            <v>Conjunto mezclador lavaplatos 8" accesorios</v>
          </cell>
          <cell r="B716" t="str">
            <v>und</v>
          </cell>
          <cell r="C716">
            <v>52267</v>
          </cell>
        </row>
        <row r="717">
          <cell r="A717" t="str">
            <v>Conjunto mezclador lavaplatos 8" cromo</v>
          </cell>
          <cell r="B717" t="str">
            <v>und</v>
          </cell>
          <cell r="C717">
            <v>49900</v>
          </cell>
        </row>
        <row r="718">
          <cell r="A718" t="str">
            <v>CONMUTABLE SENCILLO</v>
          </cell>
          <cell r="B718" t="str">
            <v>und</v>
          </cell>
          <cell r="C718">
            <v>11200</v>
          </cell>
        </row>
        <row r="719">
          <cell r="A719" t="str">
            <v>Cono en teflon H=90 cm, reflectivos 15 y 10 cm AI</v>
          </cell>
          <cell r="B719" t="str">
            <v>und</v>
          </cell>
          <cell r="C719">
            <v>48720</v>
          </cell>
        </row>
        <row r="720">
          <cell r="A720" t="str">
            <v>Control de nivel para pozo profundo</v>
          </cell>
          <cell r="B720" t="str">
            <v>und</v>
          </cell>
          <cell r="C720">
            <v>432448</v>
          </cell>
        </row>
        <row r="721">
          <cell r="A721" t="str">
            <v>Controlador de riego</v>
          </cell>
          <cell r="B721" t="str">
            <v>und</v>
          </cell>
          <cell r="C721">
            <v>812000</v>
          </cell>
        </row>
        <row r="722">
          <cell r="A722" t="str">
            <v>Coralito h=0.50 m</v>
          </cell>
          <cell r="B722" t="str">
            <v>und</v>
          </cell>
          <cell r="C722">
            <v>5500</v>
          </cell>
        </row>
        <row r="723">
          <cell r="A723" t="str">
            <v>Cordon de respaldo Sika road 10  mm</v>
          </cell>
          <cell r="B723" t="str">
            <v>m</v>
          </cell>
          <cell r="C723">
            <v>603</v>
          </cell>
        </row>
        <row r="724">
          <cell r="A724" t="str">
            <v>Cordon de respaldo Sika road 16  mm</v>
          </cell>
          <cell r="B724" t="str">
            <v>m</v>
          </cell>
          <cell r="C724">
            <v>1300</v>
          </cell>
        </row>
        <row r="725">
          <cell r="A725" t="str">
            <v>Cordon de respaldo Sika road 32  mm</v>
          </cell>
          <cell r="B725" t="str">
            <v>m</v>
          </cell>
          <cell r="C725">
            <v>4164</v>
          </cell>
        </row>
        <row r="726">
          <cell r="A726" t="str">
            <v>Cordon detonante 6 gr. * mt.</v>
          </cell>
          <cell r="B726" t="str">
            <v>m</v>
          </cell>
          <cell r="C726">
            <v>1400</v>
          </cell>
        </row>
        <row r="727">
          <cell r="A727" t="str">
            <v>Corian traslucido 0.02 m</v>
          </cell>
          <cell r="B727" t="str">
            <v>m²</v>
          </cell>
          <cell r="C727">
            <v>455483</v>
          </cell>
        </row>
        <row r="728">
          <cell r="A728" t="str">
            <v>Cornisa de yeso</v>
          </cell>
          <cell r="B728" t="str">
            <v>m</v>
          </cell>
          <cell r="C728">
            <v>5900</v>
          </cell>
        </row>
        <row r="729">
          <cell r="A729" t="str">
            <v>Corpalosa 1.5" cal. 22</v>
          </cell>
          <cell r="B729" t="str">
            <v>m²</v>
          </cell>
          <cell r="C729">
            <v>30906.880000000001</v>
          </cell>
        </row>
        <row r="730">
          <cell r="A730" t="str">
            <v>Cortacircuito de 15 KV, 10 A</v>
          </cell>
          <cell r="B730" t="str">
            <v>und</v>
          </cell>
          <cell r="C730">
            <v>154067</v>
          </cell>
        </row>
        <row r="731">
          <cell r="A731" t="str">
            <v>Cortacircuito termomagnetico 10-60A 120/240 V, 10K</v>
          </cell>
          <cell r="B731" t="str">
            <v>und</v>
          </cell>
          <cell r="C731">
            <v>12950</v>
          </cell>
        </row>
        <row r="732">
          <cell r="A732" t="str">
            <v>Cortadora concreto sin disco</v>
          </cell>
          <cell r="B732" t="str">
            <v xml:space="preserve"> HR </v>
          </cell>
          <cell r="C732">
            <v>7598</v>
          </cell>
        </row>
        <row r="733">
          <cell r="A733" t="str">
            <v>Cortadora ladrillo sin disco</v>
          </cell>
          <cell r="B733" t="str">
            <v xml:space="preserve"> HR </v>
          </cell>
          <cell r="C733">
            <v>5164</v>
          </cell>
        </row>
        <row r="734">
          <cell r="A734" t="str">
            <v>Cortasol 84R estructura SL5 liso</v>
          </cell>
          <cell r="B734" t="str">
            <v>m²</v>
          </cell>
          <cell r="C734">
            <v>168581</v>
          </cell>
        </row>
        <row r="735">
          <cell r="A735" t="str">
            <v>Cortasol celoscreen paso 150 perf 4 mm 100-M1</v>
          </cell>
          <cell r="B735" t="str">
            <v>m²</v>
          </cell>
          <cell r="C735">
            <v>151960</v>
          </cell>
        </row>
        <row r="736">
          <cell r="A736" t="str">
            <v>Corte en lámina HR 1/2"</v>
          </cell>
          <cell r="B736" t="str">
            <v>m</v>
          </cell>
          <cell r="C736">
            <v>45000</v>
          </cell>
        </row>
        <row r="737">
          <cell r="A737" t="str">
            <v>Corte en lámina HR 1/4"</v>
          </cell>
          <cell r="B737" t="str">
            <v>m</v>
          </cell>
          <cell r="C737">
            <v>20000</v>
          </cell>
        </row>
        <row r="738">
          <cell r="A738" t="str">
            <v>Croto h=0.50 m</v>
          </cell>
          <cell r="B738" t="str">
            <v>und</v>
          </cell>
          <cell r="C738">
            <v>6000</v>
          </cell>
        </row>
        <row r="739">
          <cell r="A739" t="str">
            <v>Cruceta metálica de 2 1/2" x 3/16" x 2 m</v>
          </cell>
          <cell r="B739" t="str">
            <v>und</v>
          </cell>
          <cell r="C739">
            <v>61437</v>
          </cell>
        </row>
        <row r="740">
          <cell r="A740" t="str">
            <v>Crudo de Castilla</v>
          </cell>
          <cell r="B740" t="str">
            <v>gal</v>
          </cell>
          <cell r="C740">
            <v>4840</v>
          </cell>
        </row>
        <row r="741">
          <cell r="A741" t="str">
            <v>Crudo de rio clasificado T.m. 3"</v>
          </cell>
          <cell r="B741" t="str">
            <v>m³</v>
          </cell>
          <cell r="C741">
            <v>24280</v>
          </cell>
        </row>
        <row r="742">
          <cell r="A742" t="str">
            <v>Crudo de rio clasificado T.m. 4"</v>
          </cell>
          <cell r="B742" t="str">
            <v>m³</v>
          </cell>
          <cell r="C742">
            <v>22377</v>
          </cell>
        </row>
        <row r="743">
          <cell r="A743" t="str">
            <v>Crudo de rio clasificado T.m. 6"</v>
          </cell>
          <cell r="B743" t="str">
            <v>m³</v>
          </cell>
          <cell r="C743">
            <v>22020</v>
          </cell>
        </row>
        <row r="744">
          <cell r="A744" t="str">
            <v>Crudo de rio sin clasificar</v>
          </cell>
          <cell r="B744" t="str">
            <v>m³</v>
          </cell>
          <cell r="C744">
            <v>16740</v>
          </cell>
        </row>
        <row r="745">
          <cell r="A745" t="str">
            <v>Cruz  H.D. 2" x  2" jh</v>
          </cell>
          <cell r="B745" t="str">
            <v>und</v>
          </cell>
          <cell r="C745">
            <v>102080</v>
          </cell>
        </row>
        <row r="746">
          <cell r="A746" t="str">
            <v>Cruz  H.D. 3" x  3" el</v>
          </cell>
          <cell r="B746" t="str">
            <v>und</v>
          </cell>
          <cell r="C746">
            <v>135720</v>
          </cell>
        </row>
        <row r="747">
          <cell r="A747" t="str">
            <v>Cruz  H.D. 4" x  4" jh</v>
          </cell>
          <cell r="B747" t="str">
            <v>und</v>
          </cell>
          <cell r="C747">
            <v>215760</v>
          </cell>
        </row>
        <row r="748">
          <cell r="A748" t="str">
            <v>Cruz  H.D. 4" x  4" x 3" x 2" jh</v>
          </cell>
          <cell r="B748" t="str">
            <v>und</v>
          </cell>
          <cell r="C748">
            <v>225910</v>
          </cell>
        </row>
        <row r="749">
          <cell r="A749" t="str">
            <v>Cruz  H.D. 6" x 6" E.L.</v>
          </cell>
          <cell r="B749" t="str">
            <v>und</v>
          </cell>
          <cell r="C749">
            <v>421080</v>
          </cell>
        </row>
        <row r="750">
          <cell r="A750" t="str">
            <v>Cruz  H.D. 8" x  8" E.L.</v>
          </cell>
          <cell r="B750" t="str">
            <v>und</v>
          </cell>
          <cell r="C750">
            <v>779520</v>
          </cell>
        </row>
        <row r="751">
          <cell r="A751" t="str">
            <v>Cruz en H.D. 2" x 2" J.H. Suministro e Instal.</v>
          </cell>
          <cell r="B751" t="str">
            <v>und</v>
          </cell>
          <cell r="C751">
            <v>128102.1</v>
          </cell>
        </row>
        <row r="752">
          <cell r="A752" t="str">
            <v>Cruz PE 100 RDE 17 PN 10 110 mm Ø 4"</v>
          </cell>
          <cell r="B752" t="str">
            <v>und</v>
          </cell>
          <cell r="C752">
            <v>263610</v>
          </cell>
        </row>
        <row r="753">
          <cell r="A753" t="str">
            <v>Cruz PE 100 RDE 17 PN 10 160 mm Ø 6"</v>
          </cell>
          <cell r="B753" t="str">
            <v>und</v>
          </cell>
          <cell r="C753">
            <v>415814</v>
          </cell>
        </row>
        <row r="754">
          <cell r="A754" t="str">
            <v>Cruz PE 100 RDE 17 PN 10 90 mm Ø 3"</v>
          </cell>
          <cell r="B754" t="str">
            <v>und</v>
          </cell>
          <cell r="C754">
            <v>195000</v>
          </cell>
        </row>
        <row r="755">
          <cell r="A755" t="str">
            <v>Cuadrilla  AA (Albañileria)</v>
          </cell>
          <cell r="B755" t="str">
            <v>h</v>
          </cell>
          <cell r="C755">
            <v>19125</v>
          </cell>
        </row>
        <row r="756">
          <cell r="A756" t="str">
            <v>Cuadrilla  AA (Electrica)</v>
          </cell>
          <cell r="B756" t="str">
            <v>h</v>
          </cell>
          <cell r="C756">
            <v>19125</v>
          </cell>
        </row>
        <row r="757">
          <cell r="A757" t="str">
            <v>Cuadrilla  Ac-4</v>
          </cell>
          <cell r="B757" t="str">
            <v>h</v>
          </cell>
          <cell r="C757">
            <v>28936</v>
          </cell>
        </row>
        <row r="758">
          <cell r="A758" t="str">
            <v>Cuadrilla  EE (Cableado estruct.)</v>
          </cell>
          <cell r="B758" t="str">
            <v>h</v>
          </cell>
          <cell r="C758">
            <v>24862</v>
          </cell>
        </row>
        <row r="759">
          <cell r="A759" t="str">
            <v>Cuadrilla AA-2</v>
          </cell>
          <cell r="B759" t="str">
            <v>h</v>
          </cell>
          <cell r="C759">
            <v>26359</v>
          </cell>
        </row>
        <row r="760">
          <cell r="A760" t="str">
            <v>Cuadrilla AA-2 (Electrica)</v>
          </cell>
          <cell r="B760" t="str">
            <v>h</v>
          </cell>
          <cell r="C760">
            <v>26359</v>
          </cell>
        </row>
        <row r="761">
          <cell r="A761" t="str">
            <v>Cuadrilla AA-3</v>
          </cell>
          <cell r="B761" t="str">
            <v>h</v>
          </cell>
          <cell r="C761">
            <v>33592</v>
          </cell>
        </row>
        <row r="762">
          <cell r="A762" t="str">
            <v>Cuadrilla AA-4</v>
          </cell>
          <cell r="B762" t="str">
            <v>h</v>
          </cell>
          <cell r="C762">
            <v>40826</v>
          </cell>
        </row>
        <row r="763">
          <cell r="A763" t="str">
            <v>Cuadrilla AA-5</v>
          </cell>
          <cell r="B763" t="str">
            <v>h</v>
          </cell>
          <cell r="C763">
            <v>48060</v>
          </cell>
        </row>
        <row r="764">
          <cell r="A764" t="str">
            <v>Cuadrilla AA-9 (Asfalto)</v>
          </cell>
          <cell r="B764" t="str">
            <v>h</v>
          </cell>
          <cell r="C764">
            <v>76997</v>
          </cell>
        </row>
        <row r="765">
          <cell r="A765" t="str">
            <v>Cuadrilla ASA-3 (Puentes Tuberia Petrolera)</v>
          </cell>
          <cell r="B765" t="str">
            <v>h</v>
          </cell>
          <cell r="C765">
            <v>45484</v>
          </cell>
        </row>
        <row r="766">
          <cell r="A766" t="str">
            <v>Cuadrilla ASA-4(Puentes metalicos)</v>
          </cell>
          <cell r="B766" t="str">
            <v>h</v>
          </cell>
          <cell r="C766">
            <v>64609</v>
          </cell>
        </row>
        <row r="767">
          <cell r="A767" t="str">
            <v>Cuadrilla BB  (Instalaciones)</v>
          </cell>
          <cell r="B767" t="str">
            <v>h</v>
          </cell>
          <cell r="C767">
            <v>21037</v>
          </cell>
        </row>
        <row r="768">
          <cell r="A768" t="str">
            <v>Cuadrilla CC (Pintura)</v>
          </cell>
          <cell r="B768" t="str">
            <v>h</v>
          </cell>
          <cell r="C768">
            <v>21994</v>
          </cell>
        </row>
        <row r="769">
          <cell r="A769" t="str">
            <v>Cuadrilla DD (Carpinteria)</v>
          </cell>
          <cell r="B769" t="str">
            <v>h</v>
          </cell>
          <cell r="C769">
            <v>22950</v>
          </cell>
        </row>
        <row r="770">
          <cell r="A770" t="str">
            <v>Cuadrilla IMOPA-13 (Piloteadora)</v>
          </cell>
          <cell r="B770" t="str">
            <v>h</v>
          </cell>
          <cell r="C770">
            <v>114740</v>
          </cell>
        </row>
        <row r="771">
          <cell r="A771" t="str">
            <v>Cuadrilla PAm-3 (Pozos profundos)</v>
          </cell>
          <cell r="B771" t="str">
            <v>h</v>
          </cell>
          <cell r="C771">
            <v>31026</v>
          </cell>
        </row>
        <row r="772">
          <cell r="A772" t="str">
            <v>Cuadrilla PhAcA-2 (Perforacion horizontal)</v>
          </cell>
          <cell r="B772" t="str">
            <v>h</v>
          </cell>
          <cell r="C772">
            <v>45763</v>
          </cell>
        </row>
        <row r="773">
          <cell r="A773" t="str">
            <v>Cuadrilla SA-1 (Metalisteria)</v>
          </cell>
          <cell r="B773" t="str">
            <v>h</v>
          </cell>
          <cell r="C773">
            <v>17958</v>
          </cell>
        </row>
        <row r="774">
          <cell r="A774" t="str">
            <v>Cuadrilla TgAc-4 (Limpieza ambiental)</v>
          </cell>
          <cell r="B774" t="str">
            <v>h</v>
          </cell>
          <cell r="C774">
            <v>38519</v>
          </cell>
        </row>
        <row r="775">
          <cell r="A775" t="str">
            <v>Cubierta arquitectónica TZA pintada e=0.30 mm</v>
          </cell>
          <cell r="B775" t="str">
            <v>t</v>
          </cell>
          <cell r="C775">
            <v>24969</v>
          </cell>
        </row>
        <row r="776">
          <cell r="A776" t="str">
            <v>Cubierta tipo HUNTER DOUGLAS Ref:333C aluzinc 26</v>
          </cell>
          <cell r="B776" t="str">
            <v>m</v>
          </cell>
          <cell r="C776">
            <v>26844</v>
          </cell>
        </row>
        <row r="777">
          <cell r="A777" t="str">
            <v>Cuchilla en pizarra  3 x 60</v>
          </cell>
          <cell r="B777" t="str">
            <v>und</v>
          </cell>
          <cell r="C777">
            <v>21600</v>
          </cell>
        </row>
        <row r="778">
          <cell r="A778" t="str">
            <v>Cuerda de nylon</v>
          </cell>
          <cell r="B778" t="str">
            <v>m</v>
          </cell>
          <cell r="C778">
            <v>119</v>
          </cell>
        </row>
        <row r="779">
          <cell r="A779" t="str">
            <v>Cuña metalica de 0.06 m (0.06 x 0.13)</v>
          </cell>
          <cell r="B779" t="str">
            <v>und</v>
          </cell>
          <cell r="C779">
            <v>3758</v>
          </cell>
        </row>
        <row r="780">
          <cell r="A780" t="str">
            <v>Cupula tragante 6" x 4" sin sosco</v>
          </cell>
          <cell r="B780" t="str">
            <v>und</v>
          </cell>
          <cell r="C780">
            <v>12800</v>
          </cell>
        </row>
        <row r="781">
          <cell r="A781" t="str">
            <v>Curva 90° C x E 1" conduit</v>
          </cell>
          <cell r="B781" t="str">
            <v>und</v>
          </cell>
          <cell r="C781">
            <v>2047</v>
          </cell>
        </row>
        <row r="782">
          <cell r="A782" t="str">
            <v>Curva 90° C x E 1/2" conduit</v>
          </cell>
          <cell r="B782" t="str">
            <v>und</v>
          </cell>
          <cell r="C782">
            <v>677</v>
          </cell>
        </row>
        <row r="783">
          <cell r="A783" t="str">
            <v>Dado de anclaje Acero SAE 1045 e=0.15 m (0.37x0.16)</v>
          </cell>
          <cell r="B783" t="str">
            <v>und</v>
          </cell>
          <cell r="C783">
            <v>140000</v>
          </cell>
        </row>
        <row r="784">
          <cell r="A784" t="str">
            <v>Dap (fertilizantes)</v>
          </cell>
          <cell r="B784" t="str">
            <v>bt</v>
          </cell>
          <cell r="C784">
            <v>74730</v>
          </cell>
        </row>
        <row r="785">
          <cell r="A785" t="str">
            <v>Deck o plataforma en madera tratada para exterior</v>
          </cell>
          <cell r="B785" t="str">
            <v>m²</v>
          </cell>
          <cell r="C785">
            <v>149690</v>
          </cell>
        </row>
        <row r="786">
          <cell r="A786" t="str">
            <v>Delineador de curva Horizontal</v>
          </cell>
          <cell r="B786" t="str">
            <v>und</v>
          </cell>
          <cell r="C786" t="str">
            <v>144015.00</v>
          </cell>
        </row>
        <row r="787">
          <cell r="A787" t="str">
            <v>Desdoblado y corte de tuberia petrolera 2"</v>
          </cell>
          <cell r="B787" t="str">
            <v>m</v>
          </cell>
          <cell r="C787" t="str">
            <v xml:space="preserve">3540.00 </v>
          </cell>
        </row>
        <row r="788">
          <cell r="A788" t="str">
            <v>Detonadores</v>
          </cell>
          <cell r="B788" t="str">
            <v>cj</v>
          </cell>
          <cell r="C788">
            <v>120000</v>
          </cell>
        </row>
        <row r="789">
          <cell r="A789" t="str">
            <v>Diagonal angulo tipo recta 1 1/2"x 1 1/2" x 3/16"</v>
          </cell>
          <cell r="B789" t="str">
            <v>und</v>
          </cell>
          <cell r="C789">
            <v>16555</v>
          </cell>
        </row>
        <row r="790">
          <cell r="A790" t="str">
            <v>Diferencial 3 Tn con cadena crosby 10 m</v>
          </cell>
          <cell r="B790" t="str">
            <v xml:space="preserve"> HR </v>
          </cell>
          <cell r="C790">
            <v>1957</v>
          </cell>
        </row>
        <row r="791">
          <cell r="A791" t="str">
            <v>Difusores Airlift</v>
          </cell>
          <cell r="B791" t="str">
            <v>und</v>
          </cell>
          <cell r="C791">
            <v>702150</v>
          </cell>
        </row>
        <row r="792">
          <cell r="A792" t="str">
            <v>Dilatación en bronce  PC 09</v>
          </cell>
          <cell r="B792" t="str">
            <v>m</v>
          </cell>
          <cell r="C792" t="str">
            <v>8533.50</v>
          </cell>
        </row>
        <row r="793">
          <cell r="A793" t="str">
            <v>Dilatacion en ladrillo tipo rejilla vitrificado A=0.07 m</v>
          </cell>
          <cell r="B793" t="str">
            <v>m</v>
          </cell>
          <cell r="C793">
            <v>19136</v>
          </cell>
        </row>
        <row r="794">
          <cell r="A794" t="str">
            <v>Dilatacion plastica (canchas deportivas)</v>
          </cell>
          <cell r="B794" t="str">
            <v>m</v>
          </cell>
          <cell r="C794">
            <v>2500</v>
          </cell>
        </row>
        <row r="795">
          <cell r="A795" t="str">
            <v>Dilatacion plástica blanca x 2 mts</v>
          </cell>
          <cell r="B795" t="str">
            <v>m</v>
          </cell>
          <cell r="C795">
            <v>1000</v>
          </cell>
        </row>
        <row r="796">
          <cell r="A796" t="str">
            <v>Dinamitero</v>
          </cell>
          <cell r="B796" t="str">
            <v>h</v>
          </cell>
          <cell r="C796">
            <v>17680</v>
          </cell>
        </row>
        <row r="797">
          <cell r="A797" t="str">
            <v>Disco de corte 14"x 3/32"x1"</v>
          </cell>
          <cell r="B797" t="str">
            <v>und</v>
          </cell>
          <cell r="C797">
            <v>12334</v>
          </cell>
        </row>
        <row r="798">
          <cell r="A798" t="str">
            <v>Disco Diamantado  7"</v>
          </cell>
          <cell r="B798" t="str">
            <v>und</v>
          </cell>
          <cell r="C798">
            <v>37774.480000000003</v>
          </cell>
        </row>
        <row r="799">
          <cell r="A799" t="str">
            <v>Disco Diamantado 14" corte concreto</v>
          </cell>
          <cell r="B799" t="str">
            <v>und</v>
          </cell>
          <cell r="C799">
            <v>416266.67</v>
          </cell>
        </row>
        <row r="800">
          <cell r="A800" t="str">
            <v>Disco Diamantado 14" corte ladrillo o baldosa</v>
          </cell>
          <cell r="B800" t="str">
            <v>und</v>
          </cell>
          <cell r="C800">
            <v>416266.67</v>
          </cell>
        </row>
        <row r="801">
          <cell r="A801" t="str">
            <v>Disco diamantado segmentado 9" corte ladrillo</v>
          </cell>
          <cell r="B801" t="str">
            <v>und</v>
          </cell>
          <cell r="C801">
            <v>123000</v>
          </cell>
        </row>
        <row r="802">
          <cell r="A802" t="str">
            <v>Disco pulidora LT W 7 x 1/4"</v>
          </cell>
          <cell r="B802" t="str">
            <v>und</v>
          </cell>
          <cell r="C802">
            <v>7168</v>
          </cell>
        </row>
        <row r="803">
          <cell r="A803" t="str">
            <v>Distribuidor superior con moto reductor y tanque</v>
          </cell>
          <cell r="B803" t="str">
            <v>und</v>
          </cell>
          <cell r="C803">
            <v>8907422</v>
          </cell>
        </row>
        <row r="804">
          <cell r="A804" t="str">
            <v>División aluminio y lámina acrílica para baño</v>
          </cell>
          <cell r="B804" t="str">
            <v>m²</v>
          </cell>
          <cell r="C804">
            <v>145000</v>
          </cell>
        </row>
        <row r="805">
          <cell r="A805" t="str">
            <v>División para ducha en acrílico y aluminio</v>
          </cell>
          <cell r="B805" t="str">
            <v>m²</v>
          </cell>
          <cell r="C805">
            <v>135000</v>
          </cell>
        </row>
        <row r="806">
          <cell r="A806" t="str">
            <v>Doble manifold 3 campanas x 1 espigo 40" en PEAD</v>
          </cell>
          <cell r="B806" t="str">
            <v>und</v>
          </cell>
          <cell r="C806">
            <v>35253618</v>
          </cell>
        </row>
        <row r="807">
          <cell r="A807" t="str">
            <v>Doble manifold 3 campanas x 1 espigo 48" en PEAD</v>
          </cell>
          <cell r="B807" t="str">
            <v>und</v>
          </cell>
          <cell r="C807">
            <v>38475228</v>
          </cell>
        </row>
        <row r="808">
          <cell r="A808" t="str">
            <v>Domo en PRFV tipo Tas 0.85 x 5.0 m</v>
          </cell>
          <cell r="B808" t="str">
            <v>und</v>
          </cell>
          <cell r="C808">
            <v>1356250</v>
          </cell>
        </row>
        <row r="809">
          <cell r="A809" t="str">
            <v>Domo individual en acrílico 3 mm opal</v>
          </cell>
          <cell r="B809" t="str">
            <v>m²</v>
          </cell>
          <cell r="C809">
            <v>224000</v>
          </cell>
        </row>
        <row r="810">
          <cell r="A810" t="str">
            <v>Dosificador  blue &amp;white q:150 l/h</v>
          </cell>
          <cell r="B810" t="str">
            <v>und</v>
          </cell>
          <cell r="C810">
            <v>5630000</v>
          </cell>
        </row>
        <row r="811">
          <cell r="A811" t="str">
            <v>Ducha 8"conjunto mezclador galaxia de corona</v>
          </cell>
          <cell r="B811" t="str">
            <v>und</v>
          </cell>
          <cell r="C811">
            <v>76266.67</v>
          </cell>
        </row>
        <row r="812">
          <cell r="A812" t="str">
            <v>Ducto Electrico liviano EB  4"</v>
          </cell>
          <cell r="B812" t="str">
            <v>m</v>
          </cell>
          <cell r="C812">
            <v>14012</v>
          </cell>
        </row>
        <row r="813">
          <cell r="A813" t="str">
            <v>Ducto lámina galvanizada cal. 18</v>
          </cell>
          <cell r="B813" t="str">
            <v>m</v>
          </cell>
          <cell r="C813">
            <v>81200</v>
          </cell>
        </row>
        <row r="814">
          <cell r="A814" t="str">
            <v>Ducto metalico sin división .30</v>
          </cell>
          <cell r="B814" t="str">
            <v>und</v>
          </cell>
          <cell r="C814">
            <v>25533</v>
          </cell>
        </row>
        <row r="815">
          <cell r="A815" t="str">
            <v>Ducto para tensionamiento</v>
          </cell>
          <cell r="B815" t="str">
            <v>m</v>
          </cell>
          <cell r="C815">
            <v>8120</v>
          </cell>
        </row>
        <row r="816">
          <cell r="A816" t="str">
            <v>Ducto vertical  80" para manejo de cables</v>
          </cell>
          <cell r="B816" t="str">
            <v>und</v>
          </cell>
          <cell r="C816">
            <v>28400</v>
          </cell>
        </row>
        <row r="817">
          <cell r="A817" t="str">
            <v>Durmiente - abarco 4 x 4</v>
          </cell>
          <cell r="B817" t="str">
            <v>m</v>
          </cell>
          <cell r="C817">
            <v>2468</v>
          </cell>
        </row>
        <row r="818">
          <cell r="A818" t="str">
            <v>Durmiente - ordinario 5 x 5</v>
          </cell>
          <cell r="B818" t="str">
            <v>m</v>
          </cell>
          <cell r="C818">
            <v>3100</v>
          </cell>
        </row>
        <row r="819">
          <cell r="A819" t="str">
            <v>Durmiente ordinario 4 x 4 x 3.0 m</v>
          </cell>
          <cell r="B819" t="str">
            <v>m</v>
          </cell>
          <cell r="C819">
            <v>1947</v>
          </cell>
        </row>
        <row r="820">
          <cell r="A820" t="str">
            <v>Eje 3/4" 1045 (SAE 1020) 400 mm</v>
          </cell>
          <cell r="B820" t="str">
            <v>cm</v>
          </cell>
          <cell r="C820">
            <v>180</v>
          </cell>
        </row>
        <row r="821">
          <cell r="A821" t="str">
            <v>Eje 4" 1045 (SAE 1020)</v>
          </cell>
          <cell r="B821" t="str">
            <v>cm</v>
          </cell>
          <cell r="C821">
            <v>8000</v>
          </cell>
        </row>
        <row r="822">
          <cell r="A822" t="str">
            <v>Eje cabeza y rosca 1" 1045 (SAE 1020) 1000 mm</v>
          </cell>
          <cell r="B822" t="str">
            <v>cm</v>
          </cell>
          <cell r="C822">
            <v>250</v>
          </cell>
        </row>
        <row r="823">
          <cell r="A823" t="str">
            <v>Electrobomba 1 HP 110 v descarga 1"</v>
          </cell>
          <cell r="B823" t="str">
            <v>und</v>
          </cell>
          <cell r="C823">
            <v>348680</v>
          </cell>
        </row>
        <row r="824">
          <cell r="A824" t="str">
            <v>Electrobomba 10 HP, 220 V, 2" de salida</v>
          </cell>
          <cell r="B824" t="str">
            <v>und</v>
          </cell>
          <cell r="C824">
            <v>3966000</v>
          </cell>
        </row>
        <row r="825">
          <cell r="A825" t="str">
            <v>Electrobomba doble diafragma 2.0 hp</v>
          </cell>
          <cell r="B825" t="str">
            <v>und</v>
          </cell>
          <cell r="C825">
            <v>3329200</v>
          </cell>
        </row>
        <row r="826">
          <cell r="A826" t="str">
            <v>Electrobomba multietapas 7.5 H.P.220/440 V.Q=60gpm</v>
          </cell>
          <cell r="B826" t="str">
            <v>und</v>
          </cell>
          <cell r="C826">
            <v>5046000</v>
          </cell>
        </row>
        <row r="827">
          <cell r="A827" t="str">
            <v>Electrobomba sumerg. 10 HP, 220 V, Ø=3", Q=80 gpm</v>
          </cell>
          <cell r="B827" t="str">
            <v>und</v>
          </cell>
          <cell r="C827">
            <v>6909545</v>
          </cell>
        </row>
        <row r="828">
          <cell r="A828" t="str">
            <v>Electrobomba sumerg. 5 HP, 220 V Ø=2", Q=75 gpm</v>
          </cell>
          <cell r="B828" t="str">
            <v>und</v>
          </cell>
          <cell r="C828">
            <v>4145889</v>
          </cell>
        </row>
        <row r="829">
          <cell r="A829" t="str">
            <v>Electrobomba sumerg. 5 HP. 220V. Q=90 gpm</v>
          </cell>
          <cell r="B829" t="str">
            <v>und</v>
          </cell>
          <cell r="C829">
            <v>5200000</v>
          </cell>
        </row>
        <row r="830">
          <cell r="A830" t="str">
            <v>Electrobomba sumerg. 7.5 HP tipo lapicero Ø=2"</v>
          </cell>
          <cell r="B830" t="str">
            <v>und</v>
          </cell>
          <cell r="C830">
            <v>5417333</v>
          </cell>
        </row>
        <row r="831">
          <cell r="A831" t="str">
            <v>Electrodos control de nivel</v>
          </cell>
          <cell r="B831" t="str">
            <v>und</v>
          </cell>
          <cell r="C831">
            <v>25000</v>
          </cell>
        </row>
        <row r="832">
          <cell r="A832" t="str">
            <v>Elemento filtrante en Y de Ø 12" E.B x E.B.</v>
          </cell>
          <cell r="B832" t="str">
            <v>und</v>
          </cell>
          <cell r="C832">
            <v>432800</v>
          </cell>
        </row>
        <row r="833">
          <cell r="A833" t="str">
            <v>Elevador para gas de 1/2"</v>
          </cell>
          <cell r="B833" t="str">
            <v>und</v>
          </cell>
          <cell r="C833">
            <v>13650</v>
          </cell>
        </row>
        <row r="834">
          <cell r="A834" t="str">
            <v>Empaque para zócalo de aluminio</v>
          </cell>
          <cell r="B834" t="str">
            <v>m</v>
          </cell>
          <cell r="C834">
            <v>5000</v>
          </cell>
        </row>
        <row r="835">
          <cell r="A835" t="str">
            <v>Empaquetadura para brida Ø=10"</v>
          </cell>
          <cell r="B835" t="str">
            <v>und</v>
          </cell>
          <cell r="C835">
            <v>50266</v>
          </cell>
        </row>
        <row r="836">
          <cell r="A836" t="str">
            <v>Empaquetadura para brida Ø=3"</v>
          </cell>
          <cell r="B836" t="str">
            <v>und</v>
          </cell>
          <cell r="C836">
            <v>18560</v>
          </cell>
        </row>
        <row r="837">
          <cell r="A837" t="str">
            <v>Empaquetadura para brida Ø=4"</v>
          </cell>
          <cell r="B837" t="str">
            <v>und</v>
          </cell>
          <cell r="C837">
            <v>27066</v>
          </cell>
        </row>
        <row r="838">
          <cell r="A838" t="str">
            <v>Empaquetadura para brida Ø=6"</v>
          </cell>
          <cell r="B838" t="str">
            <v>und</v>
          </cell>
          <cell r="C838">
            <v>34800</v>
          </cell>
        </row>
        <row r="839">
          <cell r="A839" t="str">
            <v>Empaquetadura para brida Ø=8"</v>
          </cell>
          <cell r="B839" t="str">
            <v>und</v>
          </cell>
          <cell r="C839">
            <v>42533</v>
          </cell>
        </row>
        <row r="840">
          <cell r="A840" t="str">
            <v>Empaquetadura para valvula Ø=22"</v>
          </cell>
          <cell r="B840" t="str">
            <v>und</v>
          </cell>
          <cell r="C840">
            <v>130000</v>
          </cell>
        </row>
        <row r="841">
          <cell r="A841" t="str">
            <v>Emulsion asfaltica CRL-1 o CRR-1</v>
          </cell>
          <cell r="B841" t="str">
            <v>gal</v>
          </cell>
          <cell r="C841">
            <v>6131</v>
          </cell>
        </row>
        <row r="842">
          <cell r="A842" t="str">
            <v>Emulsion asfaltica CRL-1HM</v>
          </cell>
          <cell r="B842" t="str">
            <v>l</v>
          </cell>
          <cell r="C842">
            <v>1940</v>
          </cell>
        </row>
        <row r="843">
          <cell r="A843" t="str">
            <v>Emulsion CRR-2</v>
          </cell>
          <cell r="B843" t="str">
            <v>l</v>
          </cell>
          <cell r="C843">
            <v>1524</v>
          </cell>
        </row>
        <row r="844">
          <cell r="A844" t="str">
            <v>Encastre en aleacion saman para cable Ø 1 1/2"</v>
          </cell>
          <cell r="B844" t="str">
            <v>und</v>
          </cell>
          <cell r="C844">
            <v>160000</v>
          </cell>
        </row>
        <row r="845">
          <cell r="A845" t="str">
            <v>Encastre en aleacion saman para cable Ø 1 1/4"</v>
          </cell>
          <cell r="B845" t="str">
            <v>und</v>
          </cell>
          <cell r="C845">
            <v>160000</v>
          </cell>
        </row>
        <row r="846">
          <cell r="A846" t="str">
            <v>Encastre en aleacion saman para cable Ø 1 1/8"</v>
          </cell>
          <cell r="B846" t="str">
            <v>und</v>
          </cell>
          <cell r="C846">
            <v>160000</v>
          </cell>
        </row>
        <row r="847">
          <cell r="A847" t="str">
            <v>Encastre en aleacion saman para cable Ø 1 3/8"</v>
          </cell>
          <cell r="B847" t="str">
            <v>und</v>
          </cell>
          <cell r="C847">
            <v>160000</v>
          </cell>
        </row>
        <row r="848">
          <cell r="A848" t="str">
            <v>Enchape bordillo ducha en ceramica lisa h=20</v>
          </cell>
          <cell r="B848" t="str">
            <v>m</v>
          </cell>
          <cell r="C848">
            <v>7803.71</v>
          </cell>
        </row>
        <row r="849">
          <cell r="A849" t="str">
            <v>Endurecedor silíceo para pisos ref. gris claro</v>
          </cell>
          <cell r="B849" t="str">
            <v>kg</v>
          </cell>
          <cell r="C849">
            <v>1516</v>
          </cell>
        </row>
        <row r="850">
          <cell r="A850" t="str">
            <v>Epotoc 1 - 1</v>
          </cell>
          <cell r="B850" t="str">
            <v>kg</v>
          </cell>
          <cell r="C850">
            <v>55448</v>
          </cell>
        </row>
        <row r="851">
          <cell r="A851" t="str">
            <v>Equipo compacto Bomba y Tanque 1J2366</v>
          </cell>
          <cell r="B851" t="str">
            <v>und</v>
          </cell>
          <cell r="C851">
            <v>2603040</v>
          </cell>
        </row>
        <row r="852">
          <cell r="A852" t="str">
            <v>Equipo de Bentonita</v>
          </cell>
          <cell r="B852" t="str">
            <v xml:space="preserve"> HR </v>
          </cell>
          <cell r="C852">
            <v>60494</v>
          </cell>
        </row>
        <row r="853">
          <cell r="A853" t="str">
            <v>Equipo de laboratorio para Mezcla</v>
          </cell>
          <cell r="B853" t="str">
            <v xml:space="preserve"> HR </v>
          </cell>
          <cell r="C853">
            <v>7014</v>
          </cell>
        </row>
        <row r="854">
          <cell r="A854" t="str">
            <v>Equipo de medida elec trif  3x208/120 5(10) A</v>
          </cell>
          <cell r="B854" t="str">
            <v>und</v>
          </cell>
          <cell r="C854">
            <v>850000</v>
          </cell>
        </row>
        <row r="855">
          <cell r="A855" t="str">
            <v>Equipo de Oxicorte</v>
          </cell>
          <cell r="B855" t="str">
            <v xml:space="preserve"> HR </v>
          </cell>
          <cell r="C855">
            <v>5300</v>
          </cell>
        </row>
        <row r="856">
          <cell r="A856" t="str">
            <v>Equipo de perforacion horizontal</v>
          </cell>
          <cell r="B856" t="str">
            <v xml:space="preserve"> HR </v>
          </cell>
          <cell r="C856">
            <v>43750</v>
          </cell>
        </row>
        <row r="857">
          <cell r="A857" t="str">
            <v>Equipo de perforacion y rotacion</v>
          </cell>
          <cell r="B857" t="str">
            <v xml:space="preserve"> HR </v>
          </cell>
          <cell r="C857">
            <v>140000</v>
          </cell>
        </row>
        <row r="858">
          <cell r="A858" t="str">
            <v>Equipo de resistividad</v>
          </cell>
          <cell r="B858" t="str">
            <v xml:space="preserve"> HR </v>
          </cell>
          <cell r="C858">
            <v>185000</v>
          </cell>
        </row>
        <row r="859">
          <cell r="A859" t="str">
            <v>Equipo de soldadura Marca Linconl 250 A</v>
          </cell>
          <cell r="B859" t="str">
            <v xml:space="preserve"> HR </v>
          </cell>
          <cell r="C859">
            <v>3825</v>
          </cell>
        </row>
        <row r="860">
          <cell r="A860" t="str">
            <v>Equipo de soldadura Marca Linconl 400 A</v>
          </cell>
          <cell r="B860" t="str">
            <v xml:space="preserve"> HR </v>
          </cell>
          <cell r="C860">
            <v>4635</v>
          </cell>
        </row>
        <row r="861">
          <cell r="A861" t="str">
            <v>Equipo de soldadura Marca Linconl 600 A</v>
          </cell>
          <cell r="B861" t="str">
            <v xml:space="preserve"> HR </v>
          </cell>
          <cell r="C861">
            <v>6135</v>
          </cell>
        </row>
        <row r="862">
          <cell r="A862" t="str">
            <v>Equipo de Termofusion Ø &lt; 110 mm</v>
          </cell>
          <cell r="B862" t="str">
            <v xml:space="preserve"> HR </v>
          </cell>
          <cell r="C862">
            <v>10000</v>
          </cell>
        </row>
        <row r="863">
          <cell r="A863" t="str">
            <v>Equipo de Termofusion Ø &gt; 110 mm</v>
          </cell>
          <cell r="B863" t="str">
            <v xml:space="preserve"> HR </v>
          </cell>
          <cell r="C863">
            <v>16700</v>
          </cell>
        </row>
        <row r="864">
          <cell r="A864" t="str">
            <v>Equipo Delineador de Pintura</v>
          </cell>
          <cell r="B864" t="str">
            <v xml:space="preserve"> HR </v>
          </cell>
          <cell r="C864">
            <v>57099</v>
          </cell>
        </row>
        <row r="865">
          <cell r="A865" t="str">
            <v>Equipo manual aplicador de bandas</v>
          </cell>
          <cell r="B865" t="str">
            <v xml:space="preserve"> HR </v>
          </cell>
          <cell r="C865">
            <v>22500</v>
          </cell>
        </row>
        <row r="866">
          <cell r="A866" t="str">
            <v>Equipo para sistema contra incendio, dos motobomba</v>
          </cell>
          <cell r="B866" t="str">
            <v>und</v>
          </cell>
          <cell r="C866">
            <v>13016360</v>
          </cell>
        </row>
        <row r="867">
          <cell r="A867" t="str">
            <v>Equipo Pintura con compresor</v>
          </cell>
          <cell r="B867" t="str">
            <v xml:space="preserve"> HR </v>
          </cell>
          <cell r="C867">
            <v>5858</v>
          </cell>
        </row>
        <row r="868">
          <cell r="A868" t="str">
            <v>Equipo presion 5 hp 50-70 psi, 90 gpm</v>
          </cell>
          <cell r="B868" t="str">
            <v>und</v>
          </cell>
          <cell r="C868">
            <v>5897440</v>
          </cell>
        </row>
        <row r="869">
          <cell r="A869" t="str">
            <v>Equipo Rotativo</v>
          </cell>
          <cell r="B869" t="str">
            <v xml:space="preserve"> HR </v>
          </cell>
          <cell r="C869">
            <v>159914</v>
          </cell>
        </row>
        <row r="870">
          <cell r="A870" t="str">
            <v>Escalera aluminio plegable articulada pasaman</v>
          </cell>
          <cell r="B870" t="str">
            <v>und</v>
          </cell>
          <cell r="C870">
            <v>3800000</v>
          </cell>
        </row>
        <row r="871">
          <cell r="A871" t="str">
            <v>Escalgres 30*30 alfa</v>
          </cell>
          <cell r="B871" t="str">
            <v>m²</v>
          </cell>
          <cell r="C871">
            <v>28464.080000000002</v>
          </cell>
        </row>
        <row r="872">
          <cell r="A872" t="str">
            <v>Escultura Doble en hierro-cubito concreto h=1.70 m</v>
          </cell>
          <cell r="B872" t="str">
            <v>und</v>
          </cell>
          <cell r="C872">
            <v>93000000</v>
          </cell>
        </row>
        <row r="873">
          <cell r="A873" t="str">
            <v>Escultura enhierro-cubito concreto h=1.70m 1 Figur</v>
          </cell>
          <cell r="B873" t="str">
            <v>und</v>
          </cell>
          <cell r="C873">
            <v>46666666</v>
          </cell>
        </row>
        <row r="874">
          <cell r="A874" t="str">
            <v>Esgrafiado graniplast fachadas</v>
          </cell>
          <cell r="B874" t="str">
            <v>kg</v>
          </cell>
          <cell r="C874">
            <v>2033.5</v>
          </cell>
        </row>
        <row r="875">
          <cell r="A875" t="str">
            <v>Esmalte  mate supersintético</v>
          </cell>
          <cell r="B875" t="str">
            <v>gal</v>
          </cell>
          <cell r="C875">
            <v>49666.67</v>
          </cell>
        </row>
        <row r="876">
          <cell r="A876" t="str">
            <v>Esmalte Sintetico tipo pintulux Pintuco</v>
          </cell>
          <cell r="B876" t="str">
            <v>gal</v>
          </cell>
          <cell r="C876">
            <v>57822.49</v>
          </cell>
        </row>
        <row r="877">
          <cell r="A877" t="str">
            <v>Esmalte sobre lamina lineal</v>
          </cell>
          <cell r="B877" t="str">
            <v>m</v>
          </cell>
          <cell r="C877">
            <v>6509.71</v>
          </cell>
        </row>
        <row r="878">
          <cell r="A878" t="str">
            <v>Esmalte sobre lamina llena (incluye anticorrosivo)</v>
          </cell>
          <cell r="B878" t="str">
            <v>m²</v>
          </cell>
          <cell r="C878">
            <v>12401.62</v>
          </cell>
        </row>
        <row r="879">
          <cell r="A879" t="str">
            <v>Esmalte sobre ventanas en lamina (incluye anticorrosivo)</v>
          </cell>
          <cell r="B879" t="str">
            <v>m²</v>
          </cell>
          <cell r="C879">
            <v>6652</v>
          </cell>
        </row>
        <row r="880">
          <cell r="A880" t="str">
            <v>Esparcidora de agregado</v>
          </cell>
          <cell r="B880" t="str">
            <v xml:space="preserve"> HR </v>
          </cell>
          <cell r="C880">
            <v>51700</v>
          </cell>
        </row>
        <row r="881">
          <cell r="A881" t="str">
            <v>Esparrago galvanizado de 5/8" x 10"</v>
          </cell>
          <cell r="B881" t="str">
            <v>und</v>
          </cell>
          <cell r="C881">
            <v>5574</v>
          </cell>
        </row>
        <row r="882">
          <cell r="A882" t="str">
            <v>Espejo cristal  4 mm instalado</v>
          </cell>
          <cell r="B882" t="str">
            <v>m²</v>
          </cell>
          <cell r="C882">
            <v>65000</v>
          </cell>
        </row>
        <row r="883">
          <cell r="A883" t="str">
            <v>Espejo cristal  5 mm</v>
          </cell>
          <cell r="B883" t="str">
            <v>m²</v>
          </cell>
          <cell r="C883">
            <v>45000</v>
          </cell>
        </row>
        <row r="884">
          <cell r="A884" t="str">
            <v>Espejo cristal flotado 3 mm</v>
          </cell>
          <cell r="B884" t="str">
            <v>m²</v>
          </cell>
          <cell r="C884">
            <v>40000</v>
          </cell>
        </row>
        <row r="885">
          <cell r="A885" t="str">
            <v>Espigo bridado en PRFV de 8"</v>
          </cell>
          <cell r="B885" t="str">
            <v>und</v>
          </cell>
          <cell r="C885">
            <v>300900</v>
          </cell>
        </row>
        <row r="886">
          <cell r="A886" t="str">
            <v>Esquinero plastico</v>
          </cell>
          <cell r="B886" t="str">
            <v>und</v>
          </cell>
          <cell r="C886">
            <v>18000</v>
          </cell>
        </row>
        <row r="887">
          <cell r="A887" t="str">
            <v>Estacas de Madera Ø=0.05 L=0.60 m</v>
          </cell>
          <cell r="B887" t="str">
            <v>und</v>
          </cell>
          <cell r="C887">
            <v>1033</v>
          </cell>
        </row>
        <row r="888">
          <cell r="A888" t="str">
            <v>Estacion Total</v>
          </cell>
          <cell r="B888" t="str">
            <v xml:space="preserve"> HR </v>
          </cell>
          <cell r="C888">
            <v>7500</v>
          </cell>
        </row>
        <row r="889">
          <cell r="A889" t="str">
            <v>Esterilla de guadua</v>
          </cell>
          <cell r="B889" t="str">
            <v>m²</v>
          </cell>
          <cell r="C889">
            <v>6000</v>
          </cell>
        </row>
        <row r="890">
          <cell r="A890" t="str">
            <v>Estocon de Madera Ø=4" o Vara rolliza</v>
          </cell>
          <cell r="B890" t="str">
            <v>m</v>
          </cell>
          <cell r="C890">
            <v>5600</v>
          </cell>
        </row>
        <row r="891">
          <cell r="A891" t="str">
            <v>Estolon</v>
          </cell>
          <cell r="B891" t="str">
            <v>und</v>
          </cell>
          <cell r="C891">
            <v>50</v>
          </cell>
        </row>
        <row r="892">
          <cell r="A892" t="str">
            <v>Estoperol metalico 14 x 4 cm</v>
          </cell>
          <cell r="B892" t="str">
            <v>und</v>
          </cell>
          <cell r="C892">
            <v>11252</v>
          </cell>
        </row>
        <row r="893">
          <cell r="A893" t="str">
            <v>Estructura aluminio para marquesina</v>
          </cell>
          <cell r="B893" t="str">
            <v>m²</v>
          </cell>
          <cell r="C893">
            <v>36800</v>
          </cell>
        </row>
        <row r="894">
          <cell r="A894" t="str">
            <v>Estructura metalica en Acero ASTM A-1011 (incluye: suministro - fabricacion - pintura - montaje)</v>
          </cell>
          <cell r="B894" t="str">
            <v>kg</v>
          </cell>
          <cell r="C894">
            <v>9011.58</v>
          </cell>
        </row>
        <row r="895">
          <cell r="A895" t="str">
            <v>Estuco plastico</v>
          </cell>
          <cell r="B895" t="str">
            <v>gal</v>
          </cell>
          <cell r="C895">
            <v>13380.67</v>
          </cell>
        </row>
        <row r="896">
          <cell r="A896" t="str">
            <v>Estufa industrial 4 puestos en A.I.</v>
          </cell>
          <cell r="B896" t="str">
            <v>und</v>
          </cell>
          <cell r="C896">
            <v>1325000</v>
          </cell>
        </row>
        <row r="897">
          <cell r="A897" t="str">
            <v>Excavacion a mano en material comun</v>
          </cell>
          <cell r="B897" t="str">
            <v>m³</v>
          </cell>
          <cell r="C897">
            <v>29719.88</v>
          </cell>
        </row>
        <row r="898">
          <cell r="A898" t="str">
            <v xml:space="preserve">Excavacion a mano en material comun, con transporte.  </v>
          </cell>
          <cell r="B898" t="str">
            <v>m³</v>
          </cell>
          <cell r="C898">
            <v>38408.82</v>
          </cell>
        </row>
        <row r="899">
          <cell r="A899" t="str">
            <v>Excavacion manual en conglomerado</v>
          </cell>
          <cell r="B899" t="str">
            <v>m³</v>
          </cell>
          <cell r="C899">
            <v>45652.46</v>
          </cell>
        </row>
        <row r="900">
          <cell r="A900" t="str">
            <v>Exor 1</v>
          </cell>
          <cell r="B900" t="str">
            <v>gal</v>
          </cell>
          <cell r="C900">
            <v>600000</v>
          </cell>
        </row>
        <row r="901">
          <cell r="A901" t="str">
            <v>Extractor de aire 12"</v>
          </cell>
          <cell r="B901" t="str">
            <v>und</v>
          </cell>
          <cell r="C901">
            <v>169400</v>
          </cell>
        </row>
        <row r="902">
          <cell r="A902" t="str">
            <v>Farol colonial 70 W. sodio  208 V</v>
          </cell>
          <cell r="B902" t="str">
            <v>und</v>
          </cell>
          <cell r="C902">
            <v>265000</v>
          </cell>
        </row>
        <row r="903">
          <cell r="A903" t="str">
            <v>Farol de pedestal  70 W  208 V sodio</v>
          </cell>
          <cell r="B903" t="str">
            <v>und</v>
          </cell>
          <cell r="C903">
            <v>352000</v>
          </cell>
        </row>
        <row r="904">
          <cell r="A904" t="str">
            <v>Favigel. Suelo artificial</v>
          </cell>
          <cell r="B904" t="str">
            <v>und</v>
          </cell>
          <cell r="C904">
            <v>169000</v>
          </cell>
        </row>
        <row r="905">
          <cell r="A905" t="str">
            <v>Fibra de vidrio Mat  atv</v>
          </cell>
          <cell r="B905" t="str">
            <v>kg</v>
          </cell>
          <cell r="C905">
            <v>10057</v>
          </cell>
        </row>
        <row r="906">
          <cell r="A906" t="str">
            <v>Fibra de vidrio PRFV. Preparacion e instalacion</v>
          </cell>
          <cell r="B906" t="str">
            <v>m²</v>
          </cell>
          <cell r="C906">
            <v>538956.30000000005</v>
          </cell>
        </row>
        <row r="907">
          <cell r="A907" t="str">
            <v>Filos y dilataciones 1:4</v>
          </cell>
          <cell r="B907" t="str">
            <v>m</v>
          </cell>
          <cell r="C907">
            <v>6323</v>
          </cell>
        </row>
        <row r="908">
          <cell r="A908" t="str">
            <v>Filos y dilataciones Mortero 1:3</v>
          </cell>
          <cell r="B908" t="str">
            <v>m</v>
          </cell>
          <cell r="C908">
            <v>5608</v>
          </cell>
        </row>
        <row r="909">
          <cell r="A909" t="str">
            <v>Filtro 1 1/2" anillo</v>
          </cell>
          <cell r="B909" t="str">
            <v>und</v>
          </cell>
          <cell r="C909">
            <v>162400</v>
          </cell>
        </row>
        <row r="910">
          <cell r="A910" t="str">
            <v>Filtro acampanado Tuberia PVC RDE 17 Ø=6" 0.125"</v>
          </cell>
          <cell r="B910" t="str">
            <v>m</v>
          </cell>
          <cell r="C910">
            <v>172221</v>
          </cell>
        </row>
        <row r="911">
          <cell r="A911" t="str">
            <v>Filtro acampanado tuberia PVC RDE 21 Ø=4" 0.030"</v>
          </cell>
          <cell r="B911" t="str">
            <v>m</v>
          </cell>
          <cell r="C911">
            <v>165583</v>
          </cell>
        </row>
        <row r="912">
          <cell r="A912" t="str">
            <v>Filtro acampanado Tuberia PVC RDE 21 Ø=6" 0.030"</v>
          </cell>
          <cell r="B912" t="str">
            <v>m</v>
          </cell>
          <cell r="C912">
            <v>233260</v>
          </cell>
        </row>
        <row r="913">
          <cell r="A913" t="str">
            <v>Filtro con rosca Tuberia PVC RDE 21 Ø=4" 0.030"</v>
          </cell>
          <cell r="B913" t="str">
            <v>m</v>
          </cell>
          <cell r="C913">
            <v>143450</v>
          </cell>
        </row>
        <row r="914">
          <cell r="A914" t="str">
            <v>Filtro en A.C. Inoxidable SCH 40 Ø 6" Ran 20 mm</v>
          </cell>
          <cell r="B914" t="str">
            <v>m</v>
          </cell>
          <cell r="C914">
            <v>700000</v>
          </cell>
        </row>
        <row r="915">
          <cell r="A915" t="str">
            <v>Filtro en Y de Ø=12". E.B. x E.B.</v>
          </cell>
          <cell r="B915" t="str">
            <v>und</v>
          </cell>
          <cell r="C915">
            <v>2807200</v>
          </cell>
        </row>
        <row r="916">
          <cell r="A916" t="str">
            <v>Filtro en Y de Ø=3". E.B. x E.B.</v>
          </cell>
          <cell r="B916" t="str">
            <v>und</v>
          </cell>
          <cell r="C916">
            <v>392660</v>
          </cell>
        </row>
        <row r="917">
          <cell r="A917" t="str">
            <v>Filtro en Y de Ø=4". E.B. x E.B.</v>
          </cell>
          <cell r="B917" t="str">
            <v>und</v>
          </cell>
          <cell r="C917">
            <v>612480</v>
          </cell>
        </row>
        <row r="918">
          <cell r="A918" t="str">
            <v>Filtro en Y de Ø=6". E.B. x E.B.</v>
          </cell>
          <cell r="B918" t="str">
            <v>und</v>
          </cell>
          <cell r="C918">
            <v>1169280</v>
          </cell>
        </row>
        <row r="919">
          <cell r="A919" t="str">
            <v>Filtro en Y de Ø=8". E.B. x E.B.</v>
          </cell>
          <cell r="B919" t="str">
            <v>und</v>
          </cell>
          <cell r="C919">
            <v>1704040</v>
          </cell>
        </row>
        <row r="920">
          <cell r="A920" t="str">
            <v>Filtro en Yee flanchado Ø=2"</v>
          </cell>
          <cell r="B920" t="str">
            <v>und</v>
          </cell>
          <cell r="C920">
            <v>362848</v>
          </cell>
        </row>
        <row r="921">
          <cell r="A921" t="str">
            <v>Filtro en Yee flanchado Ø=3"</v>
          </cell>
          <cell r="B921" t="str">
            <v>und</v>
          </cell>
          <cell r="C921">
            <v>469800</v>
          </cell>
        </row>
        <row r="922">
          <cell r="A922" t="str">
            <v>Flexocreto pavco 6000  h = 0.10 m</v>
          </cell>
          <cell r="B922" t="str">
            <v>m²</v>
          </cell>
          <cell r="C922">
            <v>13640</v>
          </cell>
        </row>
        <row r="923">
          <cell r="A923" t="str">
            <v>Flor metálica de 5 puntas</v>
          </cell>
          <cell r="B923" t="str">
            <v>und</v>
          </cell>
          <cell r="C923">
            <v>1700</v>
          </cell>
        </row>
        <row r="924">
          <cell r="A924" t="str">
            <v>Flotador automático de mercurio</v>
          </cell>
          <cell r="B924" t="str">
            <v>und</v>
          </cell>
          <cell r="C924">
            <v>85000</v>
          </cell>
        </row>
        <row r="925">
          <cell r="A925" t="str">
            <v>Flotador completo (bola de cobre) 1 1/2"</v>
          </cell>
          <cell r="B925" t="str">
            <v>und</v>
          </cell>
          <cell r="C925">
            <v>201724</v>
          </cell>
        </row>
        <row r="926">
          <cell r="A926" t="str">
            <v>Flotador completo (bola de cobre) 2"</v>
          </cell>
          <cell r="B926" t="str">
            <v>und</v>
          </cell>
          <cell r="C926">
            <v>229564</v>
          </cell>
        </row>
        <row r="927">
          <cell r="A927" t="str">
            <v>Flotador completo (bola plastica) 1/2"</v>
          </cell>
          <cell r="B927" t="str">
            <v>und</v>
          </cell>
          <cell r="C927">
            <v>33396</v>
          </cell>
        </row>
        <row r="928">
          <cell r="A928" t="str">
            <v>Fluxometro sanit/orinal de flujo ajustable grival</v>
          </cell>
          <cell r="B928" t="str">
            <v>und</v>
          </cell>
          <cell r="C928">
            <v>312900</v>
          </cell>
        </row>
        <row r="929">
          <cell r="A929" t="str">
            <v>Formaleta (1 uso)</v>
          </cell>
          <cell r="B929" t="str">
            <v>m²</v>
          </cell>
          <cell r="C929">
            <v>48244.01</v>
          </cell>
        </row>
        <row r="930">
          <cell r="A930" t="str">
            <v>Formaleta entrepiso (incluye: camilla, parales, cerchas y cruzetas)</v>
          </cell>
          <cell r="B930" t="str">
            <v>m²</v>
          </cell>
          <cell r="C930">
            <v>17223.990000000002</v>
          </cell>
        </row>
        <row r="931">
          <cell r="A931" t="str">
            <v>Formaleta malla screen 5 mm</v>
          </cell>
          <cell r="B931" t="str">
            <v>und</v>
          </cell>
          <cell r="C931">
            <v>37352</v>
          </cell>
        </row>
        <row r="932">
          <cell r="A932" t="str">
            <v>Formaleta metalica panel monoportable</v>
          </cell>
          <cell r="B932" t="str">
            <v>m²/d</v>
          </cell>
          <cell r="C932">
            <v>1792</v>
          </cell>
        </row>
        <row r="933">
          <cell r="A933" t="str">
            <v>Formaleta metalica Para Vigas Postensadas Hp=1.3 - 3.00</v>
          </cell>
          <cell r="B933" t="str">
            <v>m²</v>
          </cell>
          <cell r="C933">
            <v>345298.2</v>
          </cell>
        </row>
        <row r="934">
          <cell r="A934" t="str">
            <v>Formaleta metalica Tipo Caisson H=1.00 M  DI=1.00 M, DE=1.10 M (para 20 usos)</v>
          </cell>
          <cell r="B934" t="str">
            <v>und</v>
          </cell>
          <cell r="C934">
            <v>724625.3</v>
          </cell>
        </row>
        <row r="935">
          <cell r="A935" t="str">
            <v>Formaleta para Poste de referencia</v>
          </cell>
          <cell r="B935" t="str">
            <v>und</v>
          </cell>
          <cell r="C935">
            <v>29175</v>
          </cell>
        </row>
        <row r="936">
          <cell r="A936" t="str">
            <v>Formaleta sardinel</v>
          </cell>
          <cell r="B936" t="str">
            <v>m</v>
          </cell>
          <cell r="C936">
            <v>483</v>
          </cell>
        </row>
        <row r="937">
          <cell r="A937" t="str">
            <v>Fresadora y recicladora de Pavimento</v>
          </cell>
          <cell r="B937" t="str">
            <v xml:space="preserve"> HR </v>
          </cell>
          <cell r="C937">
            <v>350000</v>
          </cell>
        </row>
        <row r="938">
          <cell r="A938" t="str">
            <v>Frescasa 3 1/2"  de 1.22 x 15.24 m</v>
          </cell>
          <cell r="B938" t="str">
            <v>und</v>
          </cell>
          <cell r="C938">
            <v>179503.67</v>
          </cell>
        </row>
        <row r="939">
          <cell r="A939" t="str">
            <v>Fusible de 15 KV, 1 - 5 A, tipo H</v>
          </cell>
          <cell r="B939" t="str">
            <v>und</v>
          </cell>
          <cell r="C939">
            <v>2775</v>
          </cell>
        </row>
        <row r="940">
          <cell r="A940" t="str">
            <v>Fusible HH 25 Amp</v>
          </cell>
          <cell r="B940" t="str">
            <v>und</v>
          </cell>
          <cell r="C940">
            <v>228000</v>
          </cell>
        </row>
        <row r="941">
          <cell r="A941" t="str">
            <v>Gabinete contra incendios (0.99 x 0.77 x 0.24)</v>
          </cell>
          <cell r="B941" t="str">
            <v>und</v>
          </cell>
          <cell r="C941">
            <v>892000</v>
          </cell>
        </row>
        <row r="942">
          <cell r="A942" t="str">
            <v>Gabinete pared 19" 5 rms</v>
          </cell>
          <cell r="B942" t="str">
            <v>und</v>
          </cell>
          <cell r="C942">
            <v>140000</v>
          </cell>
        </row>
        <row r="943">
          <cell r="A943" t="str">
            <v>Gabinete tablero metálico 70x40x2 mts</v>
          </cell>
          <cell r="B943" t="str">
            <v>und</v>
          </cell>
          <cell r="C943">
            <v>2298215</v>
          </cell>
        </row>
        <row r="944">
          <cell r="A944" t="str">
            <v>Gancho blanco</v>
          </cell>
          <cell r="B944" t="str">
            <v>und</v>
          </cell>
          <cell r="C944">
            <v>8500</v>
          </cell>
        </row>
        <row r="945">
          <cell r="A945" t="str">
            <v>Gárgola prefabricada en concreto 3000 psi reforzad</v>
          </cell>
          <cell r="B945" t="str">
            <v>und</v>
          </cell>
          <cell r="C945">
            <v>16333.33</v>
          </cell>
        </row>
        <row r="946">
          <cell r="A946" t="str">
            <v>Gas natural 40 lb</v>
          </cell>
          <cell r="B946" t="str">
            <v>und</v>
          </cell>
          <cell r="C946">
            <v>45000</v>
          </cell>
        </row>
        <row r="947">
          <cell r="A947" t="str">
            <v>Gasolina</v>
          </cell>
          <cell r="B947" t="str">
            <v>gal</v>
          </cell>
          <cell r="C947">
            <v>8758</v>
          </cell>
        </row>
        <row r="948">
          <cell r="A948" t="str">
            <v>Gato para tensionamiento</v>
          </cell>
          <cell r="B948" t="str">
            <v xml:space="preserve"> HR </v>
          </cell>
          <cell r="C948">
            <v>115000</v>
          </cell>
        </row>
        <row r="949">
          <cell r="A949" t="str">
            <v>Geodren Planar A=2.00 m</v>
          </cell>
          <cell r="B949" t="str">
            <v>m</v>
          </cell>
          <cell r="C949">
            <v>63570</v>
          </cell>
        </row>
        <row r="950">
          <cell r="A950" t="str">
            <v>Geodren vial Ø 100 mm h=0.5 m</v>
          </cell>
          <cell r="B950" t="str">
            <v>m</v>
          </cell>
          <cell r="C950">
            <v>25460</v>
          </cell>
        </row>
        <row r="951">
          <cell r="A951" t="str">
            <v>Geodren vial Ø 100 mm h=1.00 m</v>
          </cell>
          <cell r="B951" t="str">
            <v>m</v>
          </cell>
          <cell r="C951">
            <v>50921</v>
          </cell>
        </row>
        <row r="952">
          <cell r="A952" t="str">
            <v>Geodren vial Ø 100 mm h=2.00 m</v>
          </cell>
          <cell r="B952" t="str">
            <v>m</v>
          </cell>
          <cell r="C952">
            <v>59626</v>
          </cell>
        </row>
        <row r="953">
          <cell r="A953" t="str">
            <v>Geodren vial Ø 65 mm h=1.05 m</v>
          </cell>
          <cell r="B953" t="str">
            <v>m</v>
          </cell>
          <cell r="C953">
            <v>62464</v>
          </cell>
        </row>
        <row r="954">
          <cell r="A954" t="str">
            <v>Geo-estructura H=1.25 m W=3.07m</v>
          </cell>
          <cell r="B954" t="str">
            <v>m</v>
          </cell>
          <cell r="C954">
            <v>149640</v>
          </cell>
        </row>
        <row r="955">
          <cell r="A955" t="str">
            <v>Geo-estructura H=1.4 m W=3.90m</v>
          </cell>
          <cell r="B955" t="str">
            <v>m</v>
          </cell>
          <cell r="C955">
            <v>175624</v>
          </cell>
        </row>
        <row r="956">
          <cell r="A956" t="str">
            <v>Geomalla de refuerzo</v>
          </cell>
          <cell r="B956" t="str">
            <v>m²</v>
          </cell>
          <cell r="C956">
            <v>8000</v>
          </cell>
        </row>
        <row r="957">
          <cell r="A957" t="str">
            <v>Geomalla LBO 302</v>
          </cell>
          <cell r="B957" t="str">
            <v>m²</v>
          </cell>
          <cell r="C957">
            <v>10933</v>
          </cell>
        </row>
        <row r="958">
          <cell r="A958" t="str">
            <v>Geomembrana 20 mil 0.5 mm HDPE</v>
          </cell>
          <cell r="B958" t="str">
            <v>m²</v>
          </cell>
          <cell r="C958">
            <v>7920</v>
          </cell>
        </row>
        <row r="959">
          <cell r="A959" t="str">
            <v>Geomembrana 30 mil 0.75 mm HDPE</v>
          </cell>
          <cell r="B959" t="str">
            <v>m²</v>
          </cell>
          <cell r="C959">
            <v>11497</v>
          </cell>
        </row>
        <row r="960">
          <cell r="A960" t="str">
            <v>Geomembrana 40 mil 1.00 mm HDPE</v>
          </cell>
          <cell r="B960" t="str">
            <v>m²</v>
          </cell>
          <cell r="C960">
            <v>15332</v>
          </cell>
        </row>
        <row r="961">
          <cell r="A961" t="str">
            <v>Geostab</v>
          </cell>
          <cell r="B961" t="str">
            <v>l</v>
          </cell>
          <cell r="C961">
            <v>63800</v>
          </cell>
        </row>
        <row r="962">
          <cell r="A962" t="str">
            <v>Geotextil No Tejido 1600</v>
          </cell>
          <cell r="B962" t="str">
            <v>m²</v>
          </cell>
          <cell r="C962">
            <v>2978</v>
          </cell>
        </row>
        <row r="963">
          <cell r="A963" t="str">
            <v>Geotextil No Tejido 2000</v>
          </cell>
          <cell r="B963" t="str">
            <v>m²</v>
          </cell>
          <cell r="C963">
            <v>4435</v>
          </cell>
        </row>
        <row r="964">
          <cell r="A964" t="str">
            <v>Geotextil No Tejido 2500</v>
          </cell>
          <cell r="B964" t="str">
            <v>m²</v>
          </cell>
          <cell r="C964">
            <v>4654</v>
          </cell>
        </row>
        <row r="965">
          <cell r="A965" t="str">
            <v>Geotextil No Tejido 4000</v>
          </cell>
          <cell r="B965" t="str">
            <v>m²</v>
          </cell>
          <cell r="C965">
            <v>7562</v>
          </cell>
        </row>
        <row r="966">
          <cell r="A966" t="str">
            <v>Geotextil No Tejido 7000</v>
          </cell>
          <cell r="B966" t="str">
            <v>m²</v>
          </cell>
          <cell r="C966">
            <v>13405</v>
          </cell>
        </row>
        <row r="967">
          <cell r="A967" t="str">
            <v>Geotextil Tejido 1400</v>
          </cell>
          <cell r="B967" t="str">
            <v>m²</v>
          </cell>
          <cell r="C967">
            <v>3142</v>
          </cell>
        </row>
        <row r="968">
          <cell r="A968" t="str">
            <v>Geotextil Tejido 2100</v>
          </cell>
          <cell r="B968" t="str">
            <v>m²</v>
          </cell>
          <cell r="C968">
            <v>4527</v>
          </cell>
        </row>
        <row r="969">
          <cell r="A969" t="str">
            <v>Geotextil Tejido 2400</v>
          </cell>
          <cell r="B969" t="str">
            <v>m²</v>
          </cell>
          <cell r="C969">
            <v>5107</v>
          </cell>
        </row>
        <row r="970">
          <cell r="A970" t="str">
            <v>Grama  (Semilla)</v>
          </cell>
          <cell r="B970" t="str">
            <v>kg</v>
          </cell>
          <cell r="C970">
            <v>25000</v>
          </cell>
        </row>
        <row r="971">
          <cell r="A971" t="str">
            <v>Graniplast color</v>
          </cell>
          <cell r="B971" t="str">
            <v>m²</v>
          </cell>
          <cell r="C971">
            <v>15622.4</v>
          </cell>
        </row>
        <row r="972">
          <cell r="A972" t="str">
            <v>Granito natural e = 0.02 m</v>
          </cell>
          <cell r="B972" t="str">
            <v>m²</v>
          </cell>
          <cell r="C972">
            <v>131529</v>
          </cell>
        </row>
        <row r="973">
          <cell r="A973" t="str">
            <v>Granito No.2</v>
          </cell>
          <cell r="B973" t="str">
            <v>bt</v>
          </cell>
          <cell r="C973">
            <v>20865</v>
          </cell>
        </row>
        <row r="974">
          <cell r="A974" t="str">
            <v>Granito pulido travertino peruano No 2, para enchape mesón</v>
          </cell>
          <cell r="B974" t="str">
            <v>m</v>
          </cell>
          <cell r="C974">
            <v>65232.02</v>
          </cell>
        </row>
        <row r="975">
          <cell r="A975" t="str">
            <v>Granito travertino peruano No.2</v>
          </cell>
          <cell r="B975" t="str">
            <v>bt</v>
          </cell>
          <cell r="C975">
            <v>17342</v>
          </cell>
        </row>
        <row r="976">
          <cell r="A976" t="str">
            <v>Granito travertino peruano No.2 y 3</v>
          </cell>
          <cell r="B976" t="str">
            <v>bt</v>
          </cell>
          <cell r="C976">
            <v>20865</v>
          </cell>
        </row>
        <row r="977">
          <cell r="A977" t="str">
            <v>Grapa  3/8"</v>
          </cell>
          <cell r="B977" t="str">
            <v>und</v>
          </cell>
          <cell r="C977">
            <v>5240</v>
          </cell>
        </row>
        <row r="978">
          <cell r="A978" t="str">
            <v>Grapa  de 1/2"  roscada  a=0.13 m l=0.25 m</v>
          </cell>
          <cell r="B978" t="str">
            <v>und</v>
          </cell>
          <cell r="C978">
            <v>15000</v>
          </cell>
        </row>
        <row r="979">
          <cell r="A979" t="str">
            <v>Grapa 1/4"</v>
          </cell>
          <cell r="B979" t="str">
            <v>und</v>
          </cell>
          <cell r="C979">
            <v>4580</v>
          </cell>
        </row>
        <row r="980">
          <cell r="A980" t="str">
            <v>Grapa externa 3/8 pulg</v>
          </cell>
          <cell r="B980" t="str">
            <v>und</v>
          </cell>
          <cell r="C980">
            <v>7250</v>
          </cell>
        </row>
        <row r="981">
          <cell r="A981" t="str">
            <v>Grapa galvanizada para Cerca 1 x 9</v>
          </cell>
          <cell r="B981" t="str">
            <v>und</v>
          </cell>
          <cell r="C981">
            <v>76</v>
          </cell>
        </row>
        <row r="982">
          <cell r="A982" t="str">
            <v>Grapa industrial</v>
          </cell>
          <cell r="B982" t="str">
            <v>lb</v>
          </cell>
          <cell r="C982">
            <v>4500</v>
          </cell>
        </row>
        <row r="983">
          <cell r="A983" t="str">
            <v>Grapa Ø=1"  372 mm x 103 mm</v>
          </cell>
          <cell r="B983" t="str">
            <v>und</v>
          </cell>
          <cell r="C983">
            <v>88250</v>
          </cell>
        </row>
        <row r="984">
          <cell r="A984" t="str">
            <v>Grapa Ø=1"  440 mm x 103 mm</v>
          </cell>
          <cell r="B984" t="str">
            <v>und</v>
          </cell>
          <cell r="C984">
            <v>40000</v>
          </cell>
        </row>
        <row r="985">
          <cell r="A985" t="str">
            <v>Grapa Ø=1"  565 mm x 103 mm</v>
          </cell>
          <cell r="B985" t="str">
            <v>und</v>
          </cell>
          <cell r="C985">
            <v>40000</v>
          </cell>
        </row>
        <row r="986">
          <cell r="A986" t="str">
            <v>Grapa Ø=1"  565 mm x 128 mm</v>
          </cell>
          <cell r="B986" t="str">
            <v>und</v>
          </cell>
          <cell r="C986">
            <v>125125</v>
          </cell>
        </row>
        <row r="987">
          <cell r="A987" t="str">
            <v>Grava 1/2" - 1/4"</v>
          </cell>
          <cell r="B987" t="str">
            <v>m³</v>
          </cell>
          <cell r="C987">
            <v>535920</v>
          </cell>
        </row>
        <row r="988">
          <cell r="A988" t="str">
            <v>Grava fina libre de calcareos Ø 1/32" a 1"</v>
          </cell>
          <cell r="B988" t="str">
            <v>bt</v>
          </cell>
          <cell r="C988">
            <v>19720</v>
          </cell>
        </row>
        <row r="989">
          <cell r="A989" t="str">
            <v>Gravilla para piso</v>
          </cell>
          <cell r="B989" t="str">
            <v>bt</v>
          </cell>
          <cell r="C989">
            <v>17342</v>
          </cell>
        </row>
        <row r="990">
          <cell r="A990" t="str">
            <v>Grifería lavamanos mezclador 4" conjunto</v>
          </cell>
          <cell r="B990" t="str">
            <v>und</v>
          </cell>
          <cell r="C990">
            <v>42900</v>
          </cell>
        </row>
        <row r="991">
          <cell r="A991" t="str">
            <v>Grifería lavamanos mezclador 8" cromada tipo palanca</v>
          </cell>
          <cell r="B991" t="str">
            <v>und</v>
          </cell>
          <cell r="C991">
            <v>53567</v>
          </cell>
        </row>
        <row r="992">
          <cell r="A992" t="str">
            <v>Grifería orinal de pared tipo push cromo</v>
          </cell>
          <cell r="B992" t="str">
            <v>und</v>
          </cell>
          <cell r="C992">
            <v>151567</v>
          </cell>
        </row>
        <row r="993">
          <cell r="A993" t="str">
            <v>Grifería para tanque de sanitario</v>
          </cell>
          <cell r="B993" t="str">
            <v>und</v>
          </cell>
          <cell r="C993">
            <v>17250</v>
          </cell>
        </row>
        <row r="994">
          <cell r="A994" t="str">
            <v>Grua 5.0 Tn</v>
          </cell>
          <cell r="B994" t="str">
            <v xml:space="preserve"> HR </v>
          </cell>
          <cell r="C994">
            <v>44772</v>
          </cell>
        </row>
        <row r="995">
          <cell r="A995" t="str">
            <v>Grua Telescopica 40 Tn</v>
          </cell>
          <cell r="B995" t="str">
            <v xml:space="preserve"> HR </v>
          </cell>
          <cell r="C995">
            <v>250000</v>
          </cell>
        </row>
        <row r="996">
          <cell r="A996" t="str">
            <v>Guadañadora</v>
          </cell>
          <cell r="B996" t="str">
            <v xml:space="preserve"> HR </v>
          </cell>
          <cell r="C996">
            <v>3586</v>
          </cell>
        </row>
        <row r="997">
          <cell r="A997" t="str">
            <v>Guadua 6 m</v>
          </cell>
          <cell r="B997" t="str">
            <v>und</v>
          </cell>
          <cell r="C997">
            <v>5000</v>
          </cell>
        </row>
        <row r="998">
          <cell r="A998" t="str">
            <v>Guardacable de 1 1/2" o Portacable T.P.</v>
          </cell>
          <cell r="B998" t="str">
            <v>und</v>
          </cell>
          <cell r="C998">
            <v>210296</v>
          </cell>
        </row>
        <row r="999">
          <cell r="A999" t="str">
            <v>Guardacable de 1 1/4" o Portacable T.P.</v>
          </cell>
          <cell r="B999" t="str">
            <v>und</v>
          </cell>
          <cell r="C999">
            <v>87696</v>
          </cell>
        </row>
        <row r="1000">
          <cell r="A1000" t="str">
            <v>Guardacable de 1 5/8" o Portacable T.P.</v>
          </cell>
          <cell r="B1000" t="str">
            <v>und</v>
          </cell>
          <cell r="C1000">
            <v>205088</v>
          </cell>
        </row>
        <row r="1001">
          <cell r="A1001" t="str">
            <v>Guardacable de 1" o Portacable T.P.</v>
          </cell>
          <cell r="B1001" t="str">
            <v>und</v>
          </cell>
          <cell r="C1001">
            <v>29900</v>
          </cell>
        </row>
        <row r="1002">
          <cell r="A1002" t="str">
            <v>Guardacable de 1/2" o Portacable T.P.</v>
          </cell>
          <cell r="B1002" t="str">
            <v>und</v>
          </cell>
          <cell r="C1002">
            <v>12000</v>
          </cell>
        </row>
        <row r="1003">
          <cell r="A1003" t="str">
            <v>Guardacable de 1/4" o Portacable T.P.</v>
          </cell>
          <cell r="B1003" t="str">
            <v>und</v>
          </cell>
          <cell r="C1003">
            <v>2378</v>
          </cell>
        </row>
        <row r="1004">
          <cell r="A1004" t="str">
            <v>Guardacable de 3/4" o Portacable T.P.</v>
          </cell>
          <cell r="B1004" t="str">
            <v>und</v>
          </cell>
          <cell r="C1004">
            <v>17539</v>
          </cell>
        </row>
        <row r="1005">
          <cell r="A1005" t="str">
            <v>Guardacable de 3/8" o Portacable T.P.</v>
          </cell>
          <cell r="B1005" t="str">
            <v>und</v>
          </cell>
          <cell r="C1005">
            <v>6500</v>
          </cell>
        </row>
        <row r="1006">
          <cell r="A1006" t="str">
            <v>Guardacable de 5/16" o Portacable T.P.</v>
          </cell>
          <cell r="B1006" t="str">
            <v>und</v>
          </cell>
          <cell r="C1006">
            <v>3712</v>
          </cell>
        </row>
        <row r="1007">
          <cell r="A1007" t="str">
            <v>Guardacable de 5/8" o Portacable T.P.</v>
          </cell>
          <cell r="B1007" t="str">
            <v>und</v>
          </cell>
          <cell r="C1007">
            <v>14000</v>
          </cell>
        </row>
        <row r="1008">
          <cell r="A1008" t="str">
            <v>Guardacable de 7/8" o Portacable T.P.</v>
          </cell>
          <cell r="B1008" t="str">
            <v>und</v>
          </cell>
          <cell r="C1008">
            <v>28420</v>
          </cell>
        </row>
        <row r="1009">
          <cell r="A1009" t="str">
            <v>Guardacamilla, sistema clip alto impacto 0.15 m</v>
          </cell>
          <cell r="B1009" t="str">
            <v>m</v>
          </cell>
          <cell r="C1009">
            <v>45000</v>
          </cell>
        </row>
        <row r="1010">
          <cell r="A1010" t="str">
            <v>Guardaescoba grano de marmol 7.2 x 30</v>
          </cell>
          <cell r="B1010" t="str">
            <v>m</v>
          </cell>
          <cell r="C1010">
            <v>12812.2</v>
          </cell>
        </row>
        <row r="1011">
          <cell r="A1011" t="str">
            <v>Guardaescoba grano de marmol 7.2 x 30 cm</v>
          </cell>
          <cell r="B1011" t="str">
            <v>m</v>
          </cell>
          <cell r="C1011">
            <v>11022</v>
          </cell>
        </row>
        <row r="1012">
          <cell r="A1012" t="str">
            <v>Guardavia o tramo curvo de 4.13 m (0.08 x 0.31)</v>
          </cell>
          <cell r="B1012" t="str">
            <v>und</v>
          </cell>
          <cell r="C1012">
            <v>337801</v>
          </cell>
        </row>
        <row r="1013">
          <cell r="A1013" t="str">
            <v>Guardavia o tramo recto de 4.13 m (0.08 x 0.31)</v>
          </cell>
          <cell r="B1013" t="str">
            <v>und</v>
          </cell>
          <cell r="C1013">
            <v>282767</v>
          </cell>
        </row>
        <row r="1014">
          <cell r="A1014" t="str">
            <v>Guaya galvanizada 5/16"</v>
          </cell>
          <cell r="B1014" t="str">
            <v>und</v>
          </cell>
          <cell r="C1014">
            <v>3132</v>
          </cell>
        </row>
        <row r="1015">
          <cell r="A1015" t="str">
            <v>Guia No 1</v>
          </cell>
          <cell r="B1015" t="str">
            <v>und</v>
          </cell>
          <cell r="C1015">
            <v>62640</v>
          </cell>
        </row>
        <row r="1016">
          <cell r="A1016" t="str">
            <v>Hebilla cinta bandit 5/8"</v>
          </cell>
          <cell r="B1016" t="str">
            <v>und</v>
          </cell>
          <cell r="C1016">
            <v>1122</v>
          </cell>
        </row>
        <row r="1017">
          <cell r="A1017" t="str">
            <v>Herramienta Menor</v>
          </cell>
          <cell r="B1017" t="str">
            <v xml:space="preserve">  % </v>
          </cell>
          <cell r="C1017">
            <v>31179.4</v>
          </cell>
        </row>
        <row r="1018">
          <cell r="A1018" t="str">
            <v>Herramienta Menor</v>
          </cell>
          <cell r="B1018" t="str">
            <v xml:space="preserve">  % </v>
          </cell>
          <cell r="C1018">
            <v>68941.2</v>
          </cell>
        </row>
        <row r="1019">
          <cell r="A1019" t="str">
            <v>Herramienta Menor</v>
          </cell>
          <cell r="B1019" t="str">
            <v xml:space="preserve">  % </v>
          </cell>
          <cell r="C1019">
            <v>33005.42</v>
          </cell>
        </row>
        <row r="1020">
          <cell r="A1020" t="str">
            <v>Herramienta Menor</v>
          </cell>
          <cell r="B1020" t="str">
            <v xml:space="preserve">  % </v>
          </cell>
          <cell r="C1020">
            <v>27754.799999999999</v>
          </cell>
        </row>
        <row r="1021">
          <cell r="A1021" t="str">
            <v>Herramienta Menor</v>
          </cell>
          <cell r="B1021" t="str">
            <v xml:space="preserve">  % </v>
          </cell>
          <cell r="C1021">
            <v>260674</v>
          </cell>
        </row>
        <row r="1022">
          <cell r="A1022" t="str">
            <v>Herramienta Menor</v>
          </cell>
          <cell r="B1022" t="str">
            <v xml:space="preserve">  % </v>
          </cell>
          <cell r="C1022">
            <v>476775.01</v>
          </cell>
        </row>
        <row r="1023">
          <cell r="A1023" t="str">
            <v>Herramienta Menor</v>
          </cell>
          <cell r="B1023" t="str">
            <v xml:space="preserve">  % </v>
          </cell>
          <cell r="C1023">
            <v>530549.01</v>
          </cell>
        </row>
        <row r="1024">
          <cell r="A1024" t="str">
            <v>Herramienta Menor</v>
          </cell>
          <cell r="B1024" t="str">
            <v xml:space="preserve">  % </v>
          </cell>
          <cell r="C1024">
            <v>423074</v>
          </cell>
        </row>
        <row r="1025">
          <cell r="A1025" t="str">
            <v>Herramienta Menor 10% M.O. AA</v>
          </cell>
          <cell r="B1025" t="str">
            <v>hr</v>
          </cell>
          <cell r="C1025">
            <v>1913</v>
          </cell>
        </row>
        <row r="1026">
          <cell r="A1026" t="str">
            <v>Herramienta Menor 10% M.O. AA</v>
          </cell>
          <cell r="B1026" t="str">
            <v>hr</v>
          </cell>
          <cell r="C1026">
            <v>1913</v>
          </cell>
        </row>
        <row r="1027">
          <cell r="A1027" t="str">
            <v>Herramienta menor 10% M.O P-L-O-2T-8T3</v>
          </cell>
          <cell r="B1027" t="str">
            <v xml:space="preserve"> HR </v>
          </cell>
          <cell r="C1027">
            <v>12217</v>
          </cell>
        </row>
        <row r="1028">
          <cell r="A1028" t="str">
            <v>Herramienta Menor 10% M.O. AA</v>
          </cell>
          <cell r="B1028" t="str">
            <v xml:space="preserve"> HR </v>
          </cell>
          <cell r="C1028">
            <v>1913</v>
          </cell>
        </row>
        <row r="1029">
          <cell r="A1029" t="str">
            <v>Herramienta Menor 10% M.O. AA Elec</v>
          </cell>
          <cell r="B1029" t="str">
            <v xml:space="preserve"> HR </v>
          </cell>
          <cell r="C1029">
            <v>1913</v>
          </cell>
        </row>
        <row r="1030">
          <cell r="A1030" t="str">
            <v>Herramienta Menor 10% M.O. AA-2</v>
          </cell>
          <cell r="B1030" t="str">
            <v xml:space="preserve"> HR </v>
          </cell>
          <cell r="C1030">
            <v>2636</v>
          </cell>
        </row>
        <row r="1031">
          <cell r="A1031" t="str">
            <v>Herramienta Menor 10% M.O. AA-2 Elc</v>
          </cell>
          <cell r="B1031" t="str">
            <v xml:space="preserve"> HR </v>
          </cell>
          <cell r="C1031">
            <v>2636</v>
          </cell>
        </row>
        <row r="1032">
          <cell r="A1032" t="str">
            <v>Herramienta menor 10% M.O. AA-3</v>
          </cell>
          <cell r="B1032" t="str">
            <v xml:space="preserve"> HR </v>
          </cell>
          <cell r="C1032">
            <v>3359</v>
          </cell>
        </row>
        <row r="1033">
          <cell r="A1033" t="str">
            <v>Herramienta menor 10% M.O. AA-4</v>
          </cell>
          <cell r="B1033" t="str">
            <v xml:space="preserve"> HR </v>
          </cell>
          <cell r="C1033">
            <v>4083</v>
          </cell>
        </row>
        <row r="1034">
          <cell r="A1034" t="str">
            <v>Herramienta menor 10% M.O. AA-5</v>
          </cell>
          <cell r="B1034" t="str">
            <v xml:space="preserve"> HR </v>
          </cell>
          <cell r="C1034">
            <v>4806</v>
          </cell>
        </row>
        <row r="1035">
          <cell r="A1035" t="str">
            <v>Herramienta menor 10% M.O. AA-9</v>
          </cell>
          <cell r="B1035" t="str">
            <v xml:space="preserve"> HR </v>
          </cell>
          <cell r="C1035">
            <v>7700</v>
          </cell>
        </row>
        <row r="1036">
          <cell r="A1036" t="str">
            <v>Herramienta Menor 10% M.O. Ac-2</v>
          </cell>
          <cell r="B1036" t="str">
            <v xml:space="preserve"> HR </v>
          </cell>
          <cell r="C1036">
            <v>1447</v>
          </cell>
        </row>
        <row r="1037">
          <cell r="A1037" t="str">
            <v>Herramienta menor 10% M.O. Ac-4</v>
          </cell>
          <cell r="B1037" t="str">
            <v xml:space="preserve"> HR </v>
          </cell>
          <cell r="C1037">
            <v>2894</v>
          </cell>
        </row>
        <row r="1038">
          <cell r="A1038" t="str">
            <v>Herramienta menor 10% M.O. ASA-3</v>
          </cell>
          <cell r="B1038" t="str">
            <v xml:space="preserve"> HR </v>
          </cell>
          <cell r="C1038">
            <v>4548</v>
          </cell>
        </row>
        <row r="1039">
          <cell r="A1039" t="str">
            <v>Herramienta Menor 10% M.O. ASA-4</v>
          </cell>
          <cell r="B1039" t="str">
            <v xml:space="preserve"> HR </v>
          </cell>
          <cell r="C1039">
            <v>6461</v>
          </cell>
        </row>
        <row r="1040">
          <cell r="A1040" t="str">
            <v>Herramienta menor 10% M.O. Ayud. const</v>
          </cell>
          <cell r="B1040" t="str">
            <v xml:space="preserve"> HR </v>
          </cell>
          <cell r="C1040">
            <v>654</v>
          </cell>
        </row>
        <row r="1041">
          <cell r="A1041" t="str">
            <v>Herramienta menor 10% M.O. Ayudante (A)</v>
          </cell>
          <cell r="B1041" t="str">
            <v xml:space="preserve"> HR </v>
          </cell>
          <cell r="C1041">
            <v>607</v>
          </cell>
        </row>
        <row r="1042">
          <cell r="A1042" t="str">
            <v>Herramienta Menor 10% M.O. BB</v>
          </cell>
          <cell r="B1042" t="str">
            <v xml:space="preserve"> HR </v>
          </cell>
          <cell r="C1042">
            <v>2104</v>
          </cell>
        </row>
        <row r="1043">
          <cell r="A1043" t="str">
            <v>Herramienta menor 10% M.O. CC</v>
          </cell>
          <cell r="B1043" t="str">
            <v xml:space="preserve"> HR </v>
          </cell>
          <cell r="C1043">
            <v>2044</v>
          </cell>
        </row>
        <row r="1044">
          <cell r="A1044" t="str">
            <v>Herramienta Menor 10% M.O. DD</v>
          </cell>
          <cell r="B1044" t="str">
            <v xml:space="preserve"> HR </v>
          </cell>
          <cell r="C1044">
            <v>2295</v>
          </cell>
        </row>
        <row r="1045">
          <cell r="A1045" t="str">
            <v>Herramienta Menor 10% M.O. IMOPA-13</v>
          </cell>
          <cell r="B1045" t="str">
            <v xml:space="preserve"> HR </v>
          </cell>
          <cell r="C1045">
            <v>11474</v>
          </cell>
        </row>
        <row r="1046">
          <cell r="A1046" t="str">
            <v>Herramienta Menor 10% M.O. PAm-3</v>
          </cell>
          <cell r="B1046" t="str">
            <v xml:space="preserve"> HR </v>
          </cell>
          <cell r="C1046">
            <v>3103</v>
          </cell>
        </row>
        <row r="1047">
          <cell r="A1047" t="str">
            <v>Herramienta Menor 10% M.O. PhAcA-2</v>
          </cell>
          <cell r="B1047" t="str">
            <v xml:space="preserve"> HR </v>
          </cell>
          <cell r="C1047">
            <v>4576</v>
          </cell>
        </row>
        <row r="1048">
          <cell r="A1048" t="str">
            <v>Herramienta Menor 10% M.O. SA-1</v>
          </cell>
          <cell r="B1048" t="str">
            <v xml:space="preserve"> HR </v>
          </cell>
          <cell r="C1048">
            <v>1796</v>
          </cell>
        </row>
        <row r="1049">
          <cell r="A1049" t="str">
            <v>Herramienta Menor 10% M.O. TgAc-4</v>
          </cell>
          <cell r="B1049" t="str">
            <v xml:space="preserve"> HR </v>
          </cell>
          <cell r="C1049">
            <v>3852</v>
          </cell>
        </row>
        <row r="1050">
          <cell r="A1050" t="str">
            <v>Herramienta menor 5% M.O. AA</v>
          </cell>
          <cell r="B1050" t="str">
            <v xml:space="preserve"> HR </v>
          </cell>
          <cell r="C1050">
            <v>956</v>
          </cell>
        </row>
        <row r="1051">
          <cell r="A1051" t="str">
            <v>Herramienta menor 5% M.O. AA-2</v>
          </cell>
          <cell r="B1051" t="str">
            <v xml:space="preserve"> HR </v>
          </cell>
          <cell r="C1051">
            <v>1318</v>
          </cell>
        </row>
        <row r="1052">
          <cell r="A1052" t="str">
            <v>Herramienta menor 5% M.O. Ayudante (A)</v>
          </cell>
          <cell r="B1052" t="str">
            <v xml:space="preserve"> HR </v>
          </cell>
          <cell r="C1052">
            <v>303</v>
          </cell>
        </row>
        <row r="1053">
          <cell r="A1053" t="str">
            <v>Herramienta Menor 5% M.O. BB</v>
          </cell>
          <cell r="B1053" t="str">
            <v xml:space="preserve"> HR </v>
          </cell>
          <cell r="C1053">
            <v>1052</v>
          </cell>
        </row>
        <row r="1054">
          <cell r="A1054" t="str">
            <v>Herramienta menor 5% M.O. DD</v>
          </cell>
          <cell r="B1054" t="str">
            <v xml:space="preserve"> HR </v>
          </cell>
          <cell r="C1054">
            <v>1148</v>
          </cell>
        </row>
        <row r="1055">
          <cell r="A1055" t="str">
            <v>Herramienta menor linieros</v>
          </cell>
          <cell r="B1055" t="str">
            <v xml:space="preserve"> HR </v>
          </cell>
          <cell r="C1055">
            <v>1820</v>
          </cell>
        </row>
        <row r="1056">
          <cell r="A1056" t="str">
            <v>Herramientas Electricas</v>
          </cell>
          <cell r="B1056" t="str">
            <v xml:space="preserve">  % </v>
          </cell>
          <cell r="C1056">
            <v>31179.4</v>
          </cell>
        </row>
        <row r="1057">
          <cell r="A1057" t="str">
            <v>Herramientas Electricas</v>
          </cell>
          <cell r="B1057" t="str">
            <v xml:space="preserve">  % </v>
          </cell>
          <cell r="C1057">
            <v>68941.2</v>
          </cell>
        </row>
        <row r="1058">
          <cell r="A1058" t="str">
            <v>Herramientas Electricas</v>
          </cell>
          <cell r="B1058" t="str">
            <v xml:space="preserve">  % </v>
          </cell>
          <cell r="C1058">
            <v>260674</v>
          </cell>
        </row>
        <row r="1059">
          <cell r="A1059" t="str">
            <v>Herramientas Electricas</v>
          </cell>
          <cell r="B1059" t="str">
            <v xml:space="preserve">  % </v>
          </cell>
          <cell r="C1059">
            <v>476775.01</v>
          </cell>
        </row>
        <row r="1060">
          <cell r="A1060" t="str">
            <v>Herramientas Electricas</v>
          </cell>
          <cell r="B1060" t="str">
            <v xml:space="preserve">  % </v>
          </cell>
          <cell r="C1060">
            <v>530549.01</v>
          </cell>
        </row>
        <row r="1061">
          <cell r="A1061" t="str">
            <v>Herramientas Electricas</v>
          </cell>
          <cell r="B1061" t="str">
            <v xml:space="preserve">  % </v>
          </cell>
          <cell r="C1061">
            <v>423074</v>
          </cell>
        </row>
        <row r="1062">
          <cell r="A1062" t="str">
            <v>Hidrante tipo Milan Ø=3" en ext. liso</v>
          </cell>
          <cell r="B1062" t="str">
            <v>und</v>
          </cell>
          <cell r="C1062">
            <v>1543960</v>
          </cell>
        </row>
        <row r="1063">
          <cell r="A1063" t="str">
            <v>Hidrante tipo Milan Ø=4" en ext. liso</v>
          </cell>
          <cell r="B1063" t="str">
            <v>und</v>
          </cell>
          <cell r="C1063">
            <v>2219080</v>
          </cell>
        </row>
        <row r="1064">
          <cell r="A1064" t="str">
            <v>Hidrante tipo Milan Ø=6" en ext. liso</v>
          </cell>
          <cell r="B1064" t="str">
            <v>und</v>
          </cell>
          <cell r="C1064">
            <v>2673800</v>
          </cell>
        </row>
        <row r="1065">
          <cell r="A1065" t="str">
            <v>Hidrosello 6" (152 - 160 mm)</v>
          </cell>
          <cell r="B1065" t="str">
            <v>und</v>
          </cell>
          <cell r="C1065">
            <v>2871</v>
          </cell>
        </row>
        <row r="1066">
          <cell r="A1066" t="str">
            <v>Hidrosello 8" (200 mm)</v>
          </cell>
          <cell r="B1066" t="str">
            <v>und</v>
          </cell>
          <cell r="C1066">
            <v>5188</v>
          </cell>
        </row>
        <row r="1067">
          <cell r="A1067" t="str">
            <v>Hidrosolta</v>
          </cell>
          <cell r="B1067" t="str">
            <v>kg</v>
          </cell>
          <cell r="C1067">
            <v>5522</v>
          </cell>
        </row>
        <row r="1068">
          <cell r="A1068" t="str">
            <v>Hipoclorito de Calcio x 45 Kg</v>
          </cell>
          <cell r="B1068" t="str">
            <v>bt</v>
          </cell>
          <cell r="C1068">
            <v>10500</v>
          </cell>
        </row>
        <row r="1069">
          <cell r="A1069" t="str">
            <v>Hoja puerta  F2 Triplex 1.01</v>
          </cell>
          <cell r="B1069" t="str">
            <v>und</v>
          </cell>
          <cell r="C1069">
            <v>106801</v>
          </cell>
        </row>
        <row r="1070">
          <cell r="A1070" t="str">
            <v>Hoja puerta de paso entamborada en triplex 0.80</v>
          </cell>
          <cell r="B1070" t="str">
            <v>und</v>
          </cell>
          <cell r="C1070">
            <v>106900</v>
          </cell>
        </row>
        <row r="1071">
          <cell r="A1071" t="str">
            <v>Hoja puerta fortec providenza 0.71 - 0.80</v>
          </cell>
          <cell r="B1071" t="str">
            <v>und</v>
          </cell>
          <cell r="C1071">
            <v>148466</v>
          </cell>
        </row>
        <row r="1072">
          <cell r="A1072" t="str">
            <v>Hoja puerta fortec providenza 0.81 - 0.90</v>
          </cell>
          <cell r="B1072" t="str">
            <v>und</v>
          </cell>
          <cell r="C1072">
            <v>198622</v>
          </cell>
        </row>
        <row r="1073">
          <cell r="A1073" t="str">
            <v>HOJA PUERTA TABLEX  0.30 - 0.50</v>
          </cell>
          <cell r="B1073" t="str">
            <v>und</v>
          </cell>
          <cell r="C1073">
            <v>52125</v>
          </cell>
        </row>
        <row r="1074">
          <cell r="A1074" t="str">
            <v>Hoja puerta tablex  0.51 - 0.75</v>
          </cell>
          <cell r="B1074" t="str">
            <v>und</v>
          </cell>
          <cell r="C1074">
            <v>62779</v>
          </cell>
        </row>
        <row r="1075">
          <cell r="A1075" t="str">
            <v>HOJA PUERTA TABLEX  0.76 - 1.00</v>
          </cell>
          <cell r="B1075" t="str">
            <v>und</v>
          </cell>
          <cell r="C1075">
            <v>74560</v>
          </cell>
        </row>
        <row r="1076">
          <cell r="A1076" t="str">
            <v>Igas gris - masilla plástica 30 kg</v>
          </cell>
          <cell r="B1076" t="str">
            <v>kg</v>
          </cell>
          <cell r="C1076">
            <v>15200</v>
          </cell>
        </row>
        <row r="1077">
          <cell r="A1077" t="str">
            <v>Igasol cubierta * 3.5 kg</v>
          </cell>
          <cell r="B1077" t="str">
            <v>und</v>
          </cell>
          <cell r="C1077">
            <v>24604</v>
          </cell>
        </row>
        <row r="1078">
          <cell r="A1078" t="str">
            <v>Igol denso sika</v>
          </cell>
          <cell r="B1078" t="str">
            <v>kg</v>
          </cell>
          <cell r="C1078">
            <v>13630</v>
          </cell>
        </row>
        <row r="1079">
          <cell r="A1079" t="str">
            <v>Imprimacion con Emulsion Asfaltica</v>
          </cell>
          <cell r="B1079" t="str">
            <v>m²</v>
          </cell>
          <cell r="C1079">
            <v>2620.71</v>
          </cell>
        </row>
        <row r="1080">
          <cell r="A1080" t="str">
            <v>Impuesto IDURY corte Pavimento flexible</v>
          </cell>
          <cell r="B1080" t="str">
            <v>m²</v>
          </cell>
          <cell r="C1080">
            <v>18794</v>
          </cell>
        </row>
        <row r="1081">
          <cell r="A1081" t="str">
            <v>Impuesto IDURY corte Pavimento Rigido</v>
          </cell>
          <cell r="B1081" t="str">
            <v>m²</v>
          </cell>
          <cell r="C1081">
            <v>21686</v>
          </cell>
        </row>
        <row r="1082">
          <cell r="A1082" t="str">
            <v>Indugel caja d=25 kg</v>
          </cell>
          <cell r="B1082" t="str">
            <v>cj</v>
          </cell>
          <cell r="C1082">
            <v>350000</v>
          </cell>
        </row>
        <row r="1083">
          <cell r="A1083" t="str">
            <v>Insecticida tipio roxión</v>
          </cell>
          <cell r="B1083" t="str">
            <v>l</v>
          </cell>
          <cell r="C1083">
            <v>40000</v>
          </cell>
        </row>
        <row r="1084">
          <cell r="A1084" t="str">
            <v>Instalacion carpinteria metalica con mortero 1:3</v>
          </cell>
          <cell r="B1084" t="str">
            <v>m²</v>
          </cell>
          <cell r="C1084">
            <v>24528</v>
          </cell>
        </row>
        <row r="1085">
          <cell r="A1085" t="str">
            <v>Instalacion carpinteria metalica ventanas</v>
          </cell>
          <cell r="B1085" t="str">
            <v>m²</v>
          </cell>
          <cell r="C1085">
            <v>16072.67</v>
          </cell>
        </row>
        <row r="1086">
          <cell r="A1086" t="str">
            <v>Instalacion de aparatos sanitarios</v>
          </cell>
          <cell r="B1086" t="str">
            <v>und</v>
          </cell>
          <cell r="C1086">
            <v>37535.800000000003</v>
          </cell>
        </row>
        <row r="1087">
          <cell r="A1087" t="str">
            <v>Instalación eléctrica Aula Tipo 25 alumnos</v>
          </cell>
          <cell r="B1087" t="str">
            <v>glb</v>
          </cell>
          <cell r="C1087">
            <v>4760825.9000000004</v>
          </cell>
        </row>
        <row r="1088">
          <cell r="A1088" t="str">
            <v>Instalación eléctrica unidad sanitaria tipo</v>
          </cell>
          <cell r="B1088" t="str">
            <v>glb</v>
          </cell>
          <cell r="C1088">
            <v>4342973.9000000004</v>
          </cell>
        </row>
        <row r="1089">
          <cell r="A1089" t="str">
            <v>Instalacion hoja puerta</v>
          </cell>
          <cell r="B1089" t="str">
            <v>m²</v>
          </cell>
          <cell r="C1089">
            <v>23260.5</v>
          </cell>
        </row>
        <row r="1090">
          <cell r="A1090" t="str">
            <v>Instalación piso vinilo con pegante</v>
          </cell>
          <cell r="B1090" t="str">
            <v>m²</v>
          </cell>
          <cell r="C1090">
            <v>3500</v>
          </cell>
        </row>
        <row r="1091">
          <cell r="A1091" t="str">
            <v>Interruptor conmutable doble</v>
          </cell>
          <cell r="B1091" t="str">
            <v>und</v>
          </cell>
          <cell r="C1091">
            <v>5500</v>
          </cell>
        </row>
        <row r="1092">
          <cell r="A1092" t="str">
            <v>Interruptor doble de incrustar galica luminex</v>
          </cell>
          <cell r="B1092" t="str">
            <v>und</v>
          </cell>
          <cell r="C1092">
            <v>5100</v>
          </cell>
        </row>
        <row r="1093">
          <cell r="A1093" t="str">
            <v>Interruptor doble línea decorativa</v>
          </cell>
          <cell r="B1093" t="str">
            <v>und</v>
          </cell>
          <cell r="C1093">
            <v>14500</v>
          </cell>
        </row>
        <row r="1094">
          <cell r="A1094" t="str">
            <v>Interruptor sencillo ave 601</v>
          </cell>
          <cell r="B1094" t="str">
            <v>und</v>
          </cell>
          <cell r="C1094">
            <v>5500</v>
          </cell>
        </row>
        <row r="1095">
          <cell r="A1095" t="str">
            <v>Interruptor sencillo línea decorativa</v>
          </cell>
          <cell r="B1095" t="str">
            <v>und</v>
          </cell>
          <cell r="C1095">
            <v>14500</v>
          </cell>
        </row>
        <row r="1096">
          <cell r="A1096" t="str">
            <v>Intervinil</v>
          </cell>
          <cell r="B1096" t="str">
            <v>gal</v>
          </cell>
          <cell r="C1096">
            <v>38105</v>
          </cell>
        </row>
        <row r="1097">
          <cell r="A1097" t="str">
            <v>Inyector para pozo Ø=4"</v>
          </cell>
          <cell r="B1097" t="str">
            <v>und</v>
          </cell>
          <cell r="C1097">
            <v>104000</v>
          </cell>
        </row>
        <row r="1098">
          <cell r="A1098" t="str">
            <v>Ixora de 0.50 m</v>
          </cell>
          <cell r="B1098" t="str">
            <v>und</v>
          </cell>
          <cell r="C1098">
            <v>1740</v>
          </cell>
        </row>
        <row r="1099">
          <cell r="A1099" t="str">
            <v>Jabonera blanca</v>
          </cell>
          <cell r="B1099" t="str">
            <v>und</v>
          </cell>
          <cell r="C1099">
            <v>12000</v>
          </cell>
        </row>
        <row r="1100">
          <cell r="A1100" t="str">
            <v>Jamba 3831</v>
          </cell>
          <cell r="B1100" t="str">
            <v>m</v>
          </cell>
          <cell r="C1100">
            <v>16000</v>
          </cell>
        </row>
        <row r="1101">
          <cell r="A1101" t="str">
            <v>Juego accesorios baño porcelana blanca</v>
          </cell>
          <cell r="B1101" t="str">
            <v>und</v>
          </cell>
          <cell r="C1101">
            <v>31623</v>
          </cell>
        </row>
        <row r="1102">
          <cell r="A1102" t="str">
            <v>Juego accesorios baño porcelana tipo royal</v>
          </cell>
          <cell r="B1102" t="str">
            <v>und</v>
          </cell>
          <cell r="C1102">
            <v>55000</v>
          </cell>
        </row>
        <row r="1103">
          <cell r="A1103" t="str">
            <v>Juego Bisagra tipo muñeca para tubo galvanizado 2"</v>
          </cell>
          <cell r="B1103" t="str">
            <v>und</v>
          </cell>
          <cell r="C1103">
            <v>15000</v>
          </cell>
        </row>
        <row r="1104">
          <cell r="A1104" t="str">
            <v>Juego bisagras tipo muñeca para tubo galv 1 1/2"</v>
          </cell>
          <cell r="B1104" t="str">
            <v>und</v>
          </cell>
          <cell r="C1104">
            <v>12500</v>
          </cell>
        </row>
        <row r="1105">
          <cell r="A1105" t="str">
            <v>Juego de Incrustaciones economico</v>
          </cell>
          <cell r="B1105" t="str">
            <v>und</v>
          </cell>
          <cell r="C1105">
            <v>27000</v>
          </cell>
        </row>
        <row r="1106">
          <cell r="A1106" t="str">
            <v>Junta de dilatacion de 10 mm x 10 mm (Cortada, inducida y sellada)</v>
          </cell>
          <cell r="B1106" t="str">
            <v>m</v>
          </cell>
          <cell r="C1106">
            <v>21004.52</v>
          </cell>
        </row>
        <row r="1107">
          <cell r="A1107" t="str">
            <v>Kit de accesorios con instalacion de reja Q:2400</v>
          </cell>
          <cell r="B1107" t="str">
            <v>und</v>
          </cell>
          <cell r="C1107">
            <v>2800000</v>
          </cell>
        </row>
        <row r="1108">
          <cell r="A1108" t="str">
            <v>Kit Silla Tee 8*6 (200 x 160)</v>
          </cell>
          <cell r="B1108" t="str">
            <v>und</v>
          </cell>
          <cell r="C1108">
            <v>122063</v>
          </cell>
        </row>
        <row r="1109">
          <cell r="A1109" t="str">
            <v>Kit Silla Yee 10*6 (Incl. Hidros. y Abrazaderas)</v>
          </cell>
          <cell r="B1109" t="str">
            <v>und</v>
          </cell>
          <cell r="C1109">
            <v>137990</v>
          </cell>
        </row>
        <row r="1110">
          <cell r="A1110" t="str">
            <v>Kit Silla Yee 12*6 (Inc Hidrosello y abrazaderas)</v>
          </cell>
          <cell r="B1110" t="str">
            <v>und</v>
          </cell>
          <cell r="C1110">
            <v>207487</v>
          </cell>
        </row>
        <row r="1111">
          <cell r="A1111" t="str">
            <v>Kit Silla Yee 8*6 (Incl. Hidros. y Abrazaderas)</v>
          </cell>
          <cell r="B1111" t="str">
            <v>und</v>
          </cell>
          <cell r="C1111">
            <v>122063</v>
          </cell>
        </row>
        <row r="1112">
          <cell r="A1112" t="str">
            <v>Koraza Vinilo exterior</v>
          </cell>
          <cell r="B1112" t="str">
            <v>gal</v>
          </cell>
          <cell r="C1112">
            <v>56470</v>
          </cell>
        </row>
        <row r="1113">
          <cell r="A1113" t="str">
            <v>Laca brillante para madera</v>
          </cell>
          <cell r="B1113" t="str">
            <v>gal</v>
          </cell>
          <cell r="C1113">
            <v>48900</v>
          </cell>
        </row>
        <row r="1114">
          <cell r="A1114" t="str">
            <v>Ladrillo  10 x 10</v>
          </cell>
          <cell r="B1114" t="str">
            <v>und</v>
          </cell>
          <cell r="C1114">
            <v>206</v>
          </cell>
        </row>
        <row r="1115">
          <cell r="A1115" t="str">
            <v>Ladrillo estructural</v>
          </cell>
          <cell r="B1115" t="str">
            <v>und</v>
          </cell>
          <cell r="C1115">
            <v>750</v>
          </cell>
        </row>
        <row r="1116">
          <cell r="A1116" t="str">
            <v>Ladrillo prensado macizo</v>
          </cell>
          <cell r="B1116" t="str">
            <v>und</v>
          </cell>
          <cell r="C1116">
            <v>911.25</v>
          </cell>
        </row>
        <row r="1117">
          <cell r="A1117" t="str">
            <v>Ladrillo rejilla vitrificado</v>
          </cell>
          <cell r="B1117" t="str">
            <v>und</v>
          </cell>
          <cell r="C1117">
            <v>683.33</v>
          </cell>
        </row>
        <row r="1118">
          <cell r="A1118" t="str">
            <v>Ladrillo tolete comun</v>
          </cell>
          <cell r="B1118" t="str">
            <v>und</v>
          </cell>
          <cell r="C1118">
            <v>492.5</v>
          </cell>
        </row>
        <row r="1119">
          <cell r="A1119" t="str">
            <v>Ladrillo tolete recocido</v>
          </cell>
          <cell r="B1119" t="str">
            <v>und</v>
          </cell>
          <cell r="C1119">
            <v>450</v>
          </cell>
        </row>
        <row r="1120">
          <cell r="A1120" t="str">
            <v>Lamina 3/16" 24*24 cm 4 perforaciones 1/2"</v>
          </cell>
          <cell r="B1120" t="str">
            <v>und</v>
          </cell>
          <cell r="C1120">
            <v>20000</v>
          </cell>
        </row>
        <row r="1121">
          <cell r="A1121" t="str">
            <v>Lamina alfajor 1/4" (6 mm)</v>
          </cell>
          <cell r="B1121" t="str">
            <v>m²</v>
          </cell>
          <cell r="C1121">
            <v>121557</v>
          </cell>
        </row>
        <row r="1122">
          <cell r="A1122" t="str">
            <v>Lamina alfajor 1/8" (3 mm)</v>
          </cell>
          <cell r="B1122" t="str">
            <v>m²</v>
          </cell>
          <cell r="C1122">
            <v>72893</v>
          </cell>
        </row>
        <row r="1123">
          <cell r="A1123" t="str">
            <v>Lamina cielo raso supercel de eternit 1.22*0.61*4</v>
          </cell>
          <cell r="B1123" t="str">
            <v>und</v>
          </cell>
          <cell r="C1123">
            <v>11172</v>
          </cell>
        </row>
        <row r="1124">
          <cell r="A1124" t="str">
            <v>Lamina cold rolled cal 16  (2.40 mt  x 1.20 mt)</v>
          </cell>
          <cell r="B1124" t="str">
            <v>und</v>
          </cell>
          <cell r="C1124">
            <v>95726</v>
          </cell>
        </row>
        <row r="1125">
          <cell r="A1125" t="str">
            <v>Lamina cold rolled cal 18  (2.40 mt  x 1.20 mt)</v>
          </cell>
          <cell r="B1125" t="str">
            <v>und</v>
          </cell>
          <cell r="C1125">
            <v>73597</v>
          </cell>
        </row>
        <row r="1126">
          <cell r="A1126" t="str">
            <v>Lamina cold rolled cal 20 (2.40 mt x 1.20 mt)</v>
          </cell>
          <cell r="B1126" t="str">
            <v>und</v>
          </cell>
          <cell r="C1126">
            <v>54729</v>
          </cell>
        </row>
        <row r="1127">
          <cell r="A1127" t="str">
            <v>Lamina de cobre (25 x 2 mm)</v>
          </cell>
          <cell r="B1127" t="str">
            <v>m</v>
          </cell>
          <cell r="C1127">
            <v>29232</v>
          </cell>
        </row>
        <row r="1128">
          <cell r="A1128" t="str">
            <v>Lamina de triplex 4mm</v>
          </cell>
          <cell r="B1128" t="str">
            <v>und</v>
          </cell>
          <cell r="C1128">
            <v>35000</v>
          </cell>
        </row>
        <row r="1129">
          <cell r="A1129" t="str">
            <v>Lamina de triplex estructural 7mm</v>
          </cell>
          <cell r="B1129" t="str">
            <v>und</v>
          </cell>
          <cell r="C1129">
            <v>51108</v>
          </cell>
        </row>
        <row r="1130">
          <cell r="A1130" t="str">
            <v>Lamina duracústic  5/8</v>
          </cell>
          <cell r="B1130" t="str">
            <v>m²</v>
          </cell>
          <cell r="C1130">
            <v>15015</v>
          </cell>
        </row>
        <row r="1131">
          <cell r="A1131" t="str">
            <v>Lamina en acero inoxidable C-18</v>
          </cell>
          <cell r="B1131" t="str">
            <v>m²</v>
          </cell>
          <cell r="C1131">
            <v>191146</v>
          </cell>
        </row>
        <row r="1132">
          <cell r="A1132" t="str">
            <v>Lamina en fibra mineral 60*60 para cielo raso</v>
          </cell>
          <cell r="B1132" t="str">
            <v>und</v>
          </cell>
          <cell r="C1132">
            <v>8511</v>
          </cell>
        </row>
        <row r="1133">
          <cell r="A1133" t="str">
            <v>Lamina en PRFV e= 5 mm</v>
          </cell>
          <cell r="B1133" t="str">
            <v>m²</v>
          </cell>
          <cell r="C1133">
            <v>341583</v>
          </cell>
        </row>
        <row r="1134">
          <cell r="A1134" t="str">
            <v>Lamina galvanizada cal 18 de 1.2*2.4 m</v>
          </cell>
          <cell r="B1134" t="str">
            <v>und</v>
          </cell>
          <cell r="C1134">
            <v>90425</v>
          </cell>
        </row>
        <row r="1135">
          <cell r="A1135" t="str">
            <v>Lamina galvanizada cal 20 de 1.2*2.4 m</v>
          </cell>
          <cell r="B1135" t="str">
            <v>und</v>
          </cell>
          <cell r="C1135">
            <v>68213</v>
          </cell>
        </row>
        <row r="1136">
          <cell r="A1136" t="str">
            <v>Lamina galvanizada cal 22 de 1.2m*2.4m</v>
          </cell>
          <cell r="B1136" t="str">
            <v>und</v>
          </cell>
          <cell r="C1136">
            <v>39956</v>
          </cell>
        </row>
        <row r="1137">
          <cell r="A1137" t="str">
            <v>Lamina HR 1 1/2"</v>
          </cell>
          <cell r="B1137" t="str">
            <v>m²</v>
          </cell>
          <cell r="C1137">
            <v>818418</v>
          </cell>
        </row>
        <row r="1138">
          <cell r="A1138" t="str">
            <v>Lamina HR 1 1/4"</v>
          </cell>
          <cell r="B1138" t="str">
            <v>m²</v>
          </cell>
          <cell r="C1138">
            <v>681119</v>
          </cell>
        </row>
        <row r="1139">
          <cell r="A1139" t="str">
            <v>Lamina HR 1"</v>
          </cell>
          <cell r="B1139" t="str">
            <v>m²</v>
          </cell>
          <cell r="C1139">
            <v>541374</v>
          </cell>
        </row>
        <row r="1140">
          <cell r="A1140" t="str">
            <v>Lamina HR 1/2"</v>
          </cell>
          <cell r="B1140" t="str">
            <v>m²</v>
          </cell>
          <cell r="C1140">
            <v>267941</v>
          </cell>
        </row>
        <row r="1141">
          <cell r="A1141" t="str">
            <v>Lamina HR 1/4"</v>
          </cell>
          <cell r="B1141" t="str">
            <v>m²</v>
          </cell>
          <cell r="C1141">
            <v>111389</v>
          </cell>
        </row>
        <row r="1142">
          <cell r="A1142" t="str">
            <v>Lamina HR 1/8"</v>
          </cell>
          <cell r="B1142" t="str">
            <v>m²</v>
          </cell>
          <cell r="C1142">
            <v>60619</v>
          </cell>
        </row>
        <row r="1143">
          <cell r="A1143" t="str">
            <v>Lamina HR 3/16"</v>
          </cell>
          <cell r="B1143" t="str">
            <v>m²</v>
          </cell>
          <cell r="C1143">
            <v>80616</v>
          </cell>
        </row>
        <row r="1144">
          <cell r="A1144" t="str">
            <v>Lamina HR 3/4"</v>
          </cell>
          <cell r="B1144" t="str">
            <v>m²</v>
          </cell>
          <cell r="C1144">
            <v>409534</v>
          </cell>
        </row>
        <row r="1145">
          <cell r="A1145" t="str">
            <v>Lamina HR 3/8"</v>
          </cell>
          <cell r="B1145" t="str">
            <v>m²</v>
          </cell>
          <cell r="C1145">
            <v>185023</v>
          </cell>
        </row>
        <row r="1146">
          <cell r="A1146" t="str">
            <v>Lamina HR 5/16"</v>
          </cell>
          <cell r="B1146" t="str">
            <v>m²</v>
          </cell>
          <cell r="C1146">
            <v>166708</v>
          </cell>
        </row>
        <row r="1147">
          <cell r="A1147" t="str">
            <v>Lamina HR 5/8"</v>
          </cell>
          <cell r="B1147" t="str">
            <v>m²</v>
          </cell>
          <cell r="C1147">
            <v>335089</v>
          </cell>
        </row>
        <row r="1148">
          <cell r="A1148" t="str">
            <v>Lamina HR de 1/2". Suministro e Instal.</v>
          </cell>
          <cell r="B1148" t="str">
            <v>m²</v>
          </cell>
          <cell r="C1148">
            <v>394120.32</v>
          </cell>
        </row>
        <row r="1149">
          <cell r="A1149" t="str">
            <v>Lamina HR de 5/8". Suministro e Instal.</v>
          </cell>
          <cell r="B1149" t="str">
            <v>m²</v>
          </cell>
          <cell r="C1149">
            <v>461566.4</v>
          </cell>
        </row>
        <row r="1150">
          <cell r="A1150" t="str">
            <v>Lamina icopor texturizado 18mm</v>
          </cell>
          <cell r="B1150" t="str">
            <v>und</v>
          </cell>
          <cell r="C1150">
            <v>3300</v>
          </cell>
        </row>
        <row r="1151">
          <cell r="A1151" t="str">
            <v>Lamina metaldeck 2" Cal. 16 1.5 mm</v>
          </cell>
          <cell r="B1151" t="str">
            <v>m²</v>
          </cell>
          <cell r="C1151">
            <v>59181</v>
          </cell>
        </row>
        <row r="1152">
          <cell r="A1152" t="str">
            <v>Lamina policarbonato alveolar 6 mm azul 5.9*2.1 mt</v>
          </cell>
          <cell r="B1152" t="str">
            <v>und</v>
          </cell>
          <cell r="C1152">
            <v>520445</v>
          </cell>
        </row>
        <row r="1153">
          <cell r="A1153" t="str">
            <v>Lamina policarbonato alveolar 6 mm humo o bronce</v>
          </cell>
          <cell r="B1153" t="str">
            <v>m²</v>
          </cell>
          <cell r="C1153">
            <v>49932.27</v>
          </cell>
        </row>
        <row r="1154">
          <cell r="A1154" t="str">
            <v>Lamina sonocor</v>
          </cell>
          <cell r="B1154" t="str">
            <v>m²</v>
          </cell>
          <cell r="C1154">
            <v>15500</v>
          </cell>
        </row>
        <row r="1155">
          <cell r="A1155" t="str">
            <v>Lámina superboard de 6 mm 1.22*2.44m</v>
          </cell>
          <cell r="B1155" t="str">
            <v>und</v>
          </cell>
          <cell r="C1155">
            <v>30000</v>
          </cell>
        </row>
        <row r="1156">
          <cell r="A1156" t="str">
            <v>Lamina yeso-carton 1/2" dry wall nacional gyplac</v>
          </cell>
          <cell r="B1156" t="str">
            <v>und</v>
          </cell>
          <cell r="C1156">
            <v>17780</v>
          </cell>
        </row>
        <row r="1157">
          <cell r="A1157" t="str">
            <v>Lampara de incrustar 2 x 32 T8</v>
          </cell>
          <cell r="B1157" t="str">
            <v>und</v>
          </cell>
          <cell r="C1157">
            <v>72000</v>
          </cell>
        </row>
        <row r="1158">
          <cell r="A1158" t="str">
            <v>Lampara fluorescente 2 x 48" de incrustar</v>
          </cell>
          <cell r="B1158" t="str">
            <v>und</v>
          </cell>
          <cell r="C1158">
            <v>67000</v>
          </cell>
        </row>
        <row r="1159">
          <cell r="A1159" t="str">
            <v>Lampara Hayward 6" anillo en A.I. con 3 led 400 W</v>
          </cell>
          <cell r="B1159" t="str">
            <v>und</v>
          </cell>
          <cell r="C1159">
            <v>789000</v>
          </cell>
        </row>
        <row r="1160">
          <cell r="A1160" t="str">
            <v>Lampara Slim 2 x 96 x-20 KM</v>
          </cell>
          <cell r="B1160" t="str">
            <v>und</v>
          </cell>
          <cell r="C1160">
            <v>125000</v>
          </cell>
        </row>
        <row r="1161">
          <cell r="A1161" t="str">
            <v>Lampara tipo aplique  100 W</v>
          </cell>
          <cell r="B1161" t="str">
            <v>und</v>
          </cell>
          <cell r="C1161">
            <v>32000</v>
          </cell>
        </row>
        <row r="1162">
          <cell r="A1162" t="str">
            <v>LAVADERO POLIESTER L= 47 x 60</v>
          </cell>
          <cell r="B1162" t="str">
            <v>und</v>
          </cell>
          <cell r="C1162">
            <v>113000</v>
          </cell>
        </row>
        <row r="1163">
          <cell r="A1163" t="str">
            <v>Lavadero prefabricado 60 x 80</v>
          </cell>
          <cell r="B1163" t="str">
            <v>und</v>
          </cell>
          <cell r="C1163">
            <v>155505</v>
          </cell>
        </row>
        <row r="1164">
          <cell r="A1164" t="str">
            <v>Lavamanos avanti blanco pedestal</v>
          </cell>
          <cell r="B1164" t="str">
            <v>und</v>
          </cell>
          <cell r="C1164">
            <v>105300</v>
          </cell>
        </row>
        <row r="1165">
          <cell r="A1165" t="str">
            <v>Lavamanos blanco acuacer de corona</v>
          </cell>
          <cell r="B1165" t="str">
            <v>und</v>
          </cell>
          <cell r="C1165">
            <v>40566.67</v>
          </cell>
        </row>
        <row r="1166">
          <cell r="A1166" t="str">
            <v>Lavamanos de incrustar Ref San Lorenzo de corona</v>
          </cell>
          <cell r="B1166" t="str">
            <v>und</v>
          </cell>
          <cell r="C1166">
            <v>141433</v>
          </cell>
        </row>
        <row r="1167">
          <cell r="A1167" t="str">
            <v>Lavamanos milenium S.P. blanco</v>
          </cell>
          <cell r="B1167" t="str">
            <v>und</v>
          </cell>
          <cell r="C1167">
            <v>212597</v>
          </cell>
        </row>
        <row r="1168">
          <cell r="A1168" t="str">
            <v>Lavamanos pedestal porcelana</v>
          </cell>
          <cell r="B1168" t="str">
            <v>und</v>
          </cell>
          <cell r="C1168">
            <v>114502</v>
          </cell>
        </row>
        <row r="1169">
          <cell r="A1169" t="str">
            <v>Lavamanos sobreponer blanco marsella</v>
          </cell>
          <cell r="B1169" t="str">
            <v>und</v>
          </cell>
          <cell r="C1169">
            <v>103430</v>
          </cell>
        </row>
        <row r="1170">
          <cell r="A1170" t="str">
            <v>Lavamanos sobreponer mezc. línea media</v>
          </cell>
          <cell r="B1170" t="str">
            <v>und</v>
          </cell>
          <cell r="C1170">
            <v>190000</v>
          </cell>
        </row>
        <row r="1171">
          <cell r="A1171" t="str">
            <v>Lavaplatos  acero inoxidable 1.4 mts</v>
          </cell>
          <cell r="B1171" t="str">
            <v>und</v>
          </cell>
          <cell r="C1171">
            <v>233053</v>
          </cell>
        </row>
        <row r="1172">
          <cell r="A1172" t="str">
            <v>Lavaplatos  acero inoxidable doble poceta</v>
          </cell>
          <cell r="B1172" t="str">
            <v>und</v>
          </cell>
          <cell r="C1172">
            <v>165900</v>
          </cell>
        </row>
        <row r="1173">
          <cell r="A1173" t="str">
            <v>Lavaplatos sencilla acero inoxidable 80 x 50</v>
          </cell>
          <cell r="B1173" t="str">
            <v>und</v>
          </cell>
          <cell r="C1173">
            <v>68263</v>
          </cell>
        </row>
        <row r="1174">
          <cell r="A1174" t="str">
            <v>Lechada de Inyeccion Mortero 1:2 (desperdicio 5%)</v>
          </cell>
          <cell r="B1174" t="str">
            <v>m³</v>
          </cell>
          <cell r="C1174">
            <v>447287.82</v>
          </cell>
        </row>
        <row r="1175">
          <cell r="A1175" t="str">
            <v>Libro etiquet .190 datos</v>
          </cell>
          <cell r="B1175" t="str">
            <v>und</v>
          </cell>
          <cell r="C1175">
            <v>26250</v>
          </cell>
        </row>
        <row r="1176">
          <cell r="A1176" t="str">
            <v>Lija para madera x pliego</v>
          </cell>
          <cell r="B1176" t="str">
            <v>und</v>
          </cell>
          <cell r="C1176">
            <v>1250</v>
          </cell>
        </row>
        <row r="1177">
          <cell r="A1177" t="str">
            <v>Limpiador 7070</v>
          </cell>
          <cell r="B1177" t="str">
            <v>und</v>
          </cell>
          <cell r="C1177">
            <v>21000</v>
          </cell>
        </row>
        <row r="1178">
          <cell r="A1178" t="str">
            <v>Limpiador PVC 1/4 gl  o 760 gr</v>
          </cell>
          <cell r="B1178" t="str">
            <v>und</v>
          </cell>
          <cell r="C1178">
            <v>35868</v>
          </cell>
        </row>
        <row r="1179">
          <cell r="A1179" t="str">
            <v>Liston de piso 0.03 x 0.07</v>
          </cell>
          <cell r="B1179" t="str">
            <v>m</v>
          </cell>
          <cell r="C1179">
            <v>3000</v>
          </cell>
        </row>
        <row r="1180">
          <cell r="A1180" t="str">
            <v>Liston m.h pino cipres</v>
          </cell>
          <cell r="B1180" t="str">
            <v>m</v>
          </cell>
          <cell r="C1180">
            <v>8580</v>
          </cell>
        </row>
        <row r="1181">
          <cell r="A1181" t="str">
            <v>Liston m.h zapán 0.08 cm</v>
          </cell>
          <cell r="B1181" t="str">
            <v>m²</v>
          </cell>
          <cell r="C1181">
            <v>55000</v>
          </cell>
        </row>
        <row r="1182">
          <cell r="A1182" t="str">
            <v>Liston ordinario 0.05 x 0.05</v>
          </cell>
          <cell r="B1182" t="str">
            <v>m</v>
          </cell>
          <cell r="C1182">
            <v>1740</v>
          </cell>
        </row>
        <row r="1183">
          <cell r="A1183" t="str">
            <v>Liston piso ordinario</v>
          </cell>
          <cell r="B1183" t="str">
            <v>m</v>
          </cell>
          <cell r="C1183">
            <v>3500</v>
          </cell>
        </row>
        <row r="1184">
          <cell r="A1184" t="str">
            <v>LLantas en desuso</v>
          </cell>
          <cell r="B1184" t="str">
            <v>und</v>
          </cell>
          <cell r="C1184">
            <v>5000</v>
          </cell>
        </row>
        <row r="1185">
          <cell r="A1185" t="str">
            <v>Llave individual cruceta Balta de corona</v>
          </cell>
          <cell r="B1185" t="str">
            <v>und</v>
          </cell>
          <cell r="C1185">
            <v>28900</v>
          </cell>
        </row>
        <row r="1186">
          <cell r="A1186" t="str">
            <v>Llave jardin liviana 1/2" cobre</v>
          </cell>
          <cell r="B1186" t="str">
            <v>und</v>
          </cell>
          <cell r="C1186">
            <v>9900</v>
          </cell>
        </row>
        <row r="1187">
          <cell r="A1187" t="str">
            <v>Llave lavamanos individual cromada incl manguera</v>
          </cell>
          <cell r="B1187" t="str">
            <v>und</v>
          </cell>
          <cell r="C1187">
            <v>18500</v>
          </cell>
        </row>
        <row r="1188">
          <cell r="A1188" t="str">
            <v>Llave manguera metal cromo 1/2"</v>
          </cell>
          <cell r="B1188" t="str">
            <v>und</v>
          </cell>
          <cell r="C1188">
            <v>17900</v>
          </cell>
        </row>
        <row r="1189">
          <cell r="A1189" t="str">
            <v>Locker en lamina metalica calibre 16, prof 30 cm</v>
          </cell>
          <cell r="B1189" t="str">
            <v>und</v>
          </cell>
          <cell r="C1189">
            <v>198413</v>
          </cell>
        </row>
        <row r="1190">
          <cell r="A1190" t="str">
            <v>Loctigas F/media 36 ml</v>
          </cell>
          <cell r="B1190" t="str">
            <v>und</v>
          </cell>
          <cell r="C1190">
            <v>9650</v>
          </cell>
        </row>
        <row r="1191">
          <cell r="A1191" t="str">
            <v>Lona plastica para caseton</v>
          </cell>
          <cell r="B1191" t="str">
            <v>m²</v>
          </cell>
          <cell r="C1191">
            <v>4500</v>
          </cell>
        </row>
        <row r="1192">
          <cell r="A1192" t="str">
            <v xml:space="preserve">Losa maciza elevada en concreto de 3000 psi, e= 0.15 m.   </v>
          </cell>
          <cell r="B1192" t="str">
            <v>m²</v>
          </cell>
          <cell r="C1192">
            <v>89345.24</v>
          </cell>
        </row>
        <row r="1193">
          <cell r="A1193" t="str">
            <v>Loseta prefabricada  40 x 40 x 6</v>
          </cell>
          <cell r="B1193" t="str">
            <v>m²</v>
          </cell>
          <cell r="C1193">
            <v>52860</v>
          </cell>
        </row>
        <row r="1194">
          <cell r="A1194" t="str">
            <v>Loseta prefabricada  A-50 (40x40x6)</v>
          </cell>
          <cell r="B1194" t="str">
            <v>m²</v>
          </cell>
          <cell r="C1194">
            <v>48107</v>
          </cell>
        </row>
        <row r="1195">
          <cell r="A1195" t="str">
            <v>Loseta prefabricada  A-60 (40x20x6)</v>
          </cell>
          <cell r="B1195" t="str">
            <v>m²</v>
          </cell>
          <cell r="C1195">
            <v>39658</v>
          </cell>
        </row>
        <row r="1196">
          <cell r="A1196" t="str">
            <v>Loseta prepulida 0.30 m x 0.30 m</v>
          </cell>
          <cell r="B1196" t="str">
            <v>m²</v>
          </cell>
          <cell r="C1196">
            <v>47376</v>
          </cell>
        </row>
        <row r="1197">
          <cell r="A1197" t="str">
            <v>Lubricante 500 gr</v>
          </cell>
          <cell r="B1197" t="str">
            <v>und</v>
          </cell>
          <cell r="C1197">
            <v>18288</v>
          </cell>
        </row>
        <row r="1198">
          <cell r="A1198" t="str">
            <v>Luminaria de 70 W, 208 V</v>
          </cell>
          <cell r="B1198" t="str">
            <v>und</v>
          </cell>
          <cell r="C1198">
            <v>135000</v>
          </cell>
        </row>
        <row r="1199">
          <cell r="A1199" t="str">
            <v>Macromedidor Helix E.B. Ø 8"</v>
          </cell>
          <cell r="B1199" t="str">
            <v>und</v>
          </cell>
          <cell r="C1199">
            <v>8239480</v>
          </cell>
        </row>
        <row r="1200">
          <cell r="A1200" t="str">
            <v>Macromedidor mecanico de turbina 3"</v>
          </cell>
          <cell r="B1200" t="str">
            <v>und</v>
          </cell>
          <cell r="C1200">
            <v>1750440</v>
          </cell>
        </row>
        <row r="1201">
          <cell r="A1201" t="str">
            <v>Macromedidor Ø=2"</v>
          </cell>
          <cell r="B1201" t="str">
            <v>und</v>
          </cell>
          <cell r="C1201">
            <v>875800</v>
          </cell>
        </row>
        <row r="1202">
          <cell r="A1202" t="str">
            <v>Macromedidor Ø=3"</v>
          </cell>
          <cell r="B1202" t="str">
            <v>und</v>
          </cell>
          <cell r="C1202">
            <v>1155360</v>
          </cell>
        </row>
        <row r="1203">
          <cell r="A1203" t="str">
            <v>Macromedidor Ø=4"</v>
          </cell>
          <cell r="B1203" t="str">
            <v>und</v>
          </cell>
          <cell r="C1203">
            <v>1400000</v>
          </cell>
        </row>
        <row r="1204">
          <cell r="A1204" t="str">
            <v>Madera de 0.03 x 0.20 x 1</v>
          </cell>
          <cell r="B1204" t="str">
            <v>m</v>
          </cell>
          <cell r="C1204">
            <v>5873</v>
          </cell>
        </row>
        <row r="1205">
          <cell r="A1205" t="str">
            <v>Madera de 0.04 x 0.07 x 1</v>
          </cell>
          <cell r="B1205" t="str">
            <v>m</v>
          </cell>
          <cell r="C1205">
            <v>2741</v>
          </cell>
        </row>
        <row r="1206">
          <cell r="A1206" t="str">
            <v>Madera de 0.04 x 0.20 x 1</v>
          </cell>
          <cell r="B1206" t="str">
            <v>m</v>
          </cell>
          <cell r="C1206">
            <v>7475</v>
          </cell>
        </row>
        <row r="1207">
          <cell r="A1207" t="str">
            <v>Madera de 0.05 x 0.10 x 1</v>
          </cell>
          <cell r="B1207" t="str">
            <v>m</v>
          </cell>
          <cell r="C1207">
            <v>5500</v>
          </cell>
        </row>
        <row r="1208">
          <cell r="A1208" t="str">
            <v>Madera de 0.06 x 0.10 x 1</v>
          </cell>
          <cell r="B1208" t="str">
            <v>m</v>
          </cell>
          <cell r="C1208">
            <v>5873</v>
          </cell>
        </row>
        <row r="1209">
          <cell r="A1209" t="str">
            <v>Madera de 0.10 x 0.08 x 1</v>
          </cell>
          <cell r="B1209" t="str">
            <v>m</v>
          </cell>
          <cell r="C1209">
            <v>7830</v>
          </cell>
        </row>
        <row r="1210">
          <cell r="A1210" t="str">
            <v>Madera de 0.10 x 0.10 x 1 Polin</v>
          </cell>
          <cell r="B1210" t="str">
            <v>m</v>
          </cell>
          <cell r="C1210">
            <v>12000</v>
          </cell>
        </row>
        <row r="1211">
          <cell r="A1211" t="str">
            <v>Madera de 0.10 x 0.15 x 1</v>
          </cell>
          <cell r="B1211" t="str">
            <v>m</v>
          </cell>
          <cell r="C1211">
            <v>7500</v>
          </cell>
        </row>
        <row r="1212">
          <cell r="A1212" t="str">
            <v>Madera de 0.10 x 0.20 x 1 Polin</v>
          </cell>
          <cell r="B1212" t="str">
            <v>m</v>
          </cell>
          <cell r="C1212">
            <v>19575</v>
          </cell>
        </row>
        <row r="1213">
          <cell r="A1213" t="str">
            <v>Madera de 0.12 x 0.15 x 1 Polin</v>
          </cell>
          <cell r="B1213" t="str">
            <v>m</v>
          </cell>
          <cell r="C1213">
            <v>17618</v>
          </cell>
        </row>
        <row r="1214">
          <cell r="A1214" t="str">
            <v>Madera de 0.20 x 0.30 x 1</v>
          </cell>
          <cell r="B1214" t="str">
            <v>m</v>
          </cell>
          <cell r="C1214">
            <v>56520</v>
          </cell>
        </row>
        <row r="1215">
          <cell r="A1215" t="str">
            <v>Madera flormorado pieza</v>
          </cell>
          <cell r="B1215" t="str">
            <v>und</v>
          </cell>
          <cell r="C1215">
            <v>37120</v>
          </cell>
        </row>
        <row r="1216">
          <cell r="A1216" t="str">
            <v>Madera o Cuarton  de 0.05 x 0.10 x 1.0</v>
          </cell>
          <cell r="B1216" t="str">
            <v>m</v>
          </cell>
          <cell r="C1216">
            <v>7500</v>
          </cell>
        </row>
        <row r="1217">
          <cell r="A1217" t="str">
            <v>Madera o cuarton de 0.05 x 0.12 x 1.0</v>
          </cell>
          <cell r="B1217" t="str">
            <v>m</v>
          </cell>
          <cell r="C1217">
            <v>8750</v>
          </cell>
        </row>
        <row r="1218">
          <cell r="A1218" t="str">
            <v>Madera tipo pardillo 0.04 x 0.08 x 3.00</v>
          </cell>
          <cell r="B1218" t="str">
            <v>und</v>
          </cell>
          <cell r="C1218">
            <v>45000</v>
          </cell>
        </row>
        <row r="1219">
          <cell r="A1219" t="str">
            <v>Malla baloncesto</v>
          </cell>
          <cell r="B1219" t="str">
            <v>und</v>
          </cell>
          <cell r="C1219">
            <v>10000</v>
          </cell>
        </row>
        <row r="1220">
          <cell r="A1220" t="str">
            <v>Malla con vena 0.60 x 2.00</v>
          </cell>
          <cell r="B1220" t="str">
            <v>und</v>
          </cell>
          <cell r="C1220">
            <v>3717</v>
          </cell>
        </row>
        <row r="1221">
          <cell r="A1221" t="str">
            <v>Malla de cribado en lamina PRFV de 3/4"</v>
          </cell>
          <cell r="B1221" t="str">
            <v>und</v>
          </cell>
          <cell r="C1221">
            <v>278600</v>
          </cell>
        </row>
        <row r="1222">
          <cell r="A1222" t="str">
            <v>Malla doble torsion 6 x 8 (C. reno)</v>
          </cell>
          <cell r="B1222" t="str">
            <v>m²</v>
          </cell>
          <cell r="C1222">
            <v>5286</v>
          </cell>
        </row>
        <row r="1223">
          <cell r="A1223" t="str">
            <v>Malla electrosoldada Q-10 o M-567 (2.35 x 6 m)</v>
          </cell>
          <cell r="B1223" t="str">
            <v>und</v>
          </cell>
          <cell r="C1223">
            <v>337710</v>
          </cell>
        </row>
        <row r="1224">
          <cell r="A1224" t="str">
            <v>Malla electrosoldada Q-2 o M-084 (2.35 x 6m)</v>
          </cell>
          <cell r="B1224" t="str">
            <v>m²</v>
          </cell>
          <cell r="C1224">
            <v>3546</v>
          </cell>
        </row>
        <row r="1225">
          <cell r="A1225" t="str">
            <v>Malla electrosoldada Q-3 o M-106 (2.35 x 6m)</v>
          </cell>
          <cell r="B1225" t="str">
            <v>m²</v>
          </cell>
          <cell r="C1225">
            <v>4400</v>
          </cell>
        </row>
        <row r="1226">
          <cell r="A1226" t="str">
            <v>Malla electrosoldada Q-3 o M-131(2.35 x 6 m )</v>
          </cell>
          <cell r="B1226" t="str">
            <v>und</v>
          </cell>
          <cell r="C1226">
            <v>62642</v>
          </cell>
        </row>
        <row r="1227">
          <cell r="A1227" t="str">
            <v>Malla electrosoldada Q-4 o M-159 (2.35 x 6m)</v>
          </cell>
          <cell r="B1227" t="str">
            <v>m²</v>
          </cell>
          <cell r="C1227">
            <v>6600</v>
          </cell>
        </row>
        <row r="1228">
          <cell r="A1228" t="str">
            <v>Malla electrosoldada Q-5 o M-188 (2.35 x 6m)</v>
          </cell>
          <cell r="B1228" t="str">
            <v>m²</v>
          </cell>
          <cell r="C1228">
            <v>8443</v>
          </cell>
        </row>
        <row r="1229">
          <cell r="A1229" t="str">
            <v>Malla electrosoldada Q-6 o M-221 (2.35 x 6 m)</v>
          </cell>
          <cell r="B1229" t="str">
            <v>und</v>
          </cell>
          <cell r="C1229">
            <v>130000</v>
          </cell>
        </row>
        <row r="1230">
          <cell r="A1230" t="str">
            <v>Malla electrosoldada Q-7 o M-295 (2.35 x 6 m)</v>
          </cell>
          <cell r="B1230" t="str">
            <v>m²</v>
          </cell>
          <cell r="C1230">
            <v>12182</v>
          </cell>
        </row>
        <row r="1231">
          <cell r="A1231" t="str">
            <v>Malla electrosoldada Q-8 o M-378 (2.35 x 6 m)</v>
          </cell>
          <cell r="B1231" t="str">
            <v>und</v>
          </cell>
          <cell r="C1231">
            <v>220000</v>
          </cell>
        </row>
        <row r="1232">
          <cell r="A1232" t="str">
            <v>Malla eslabonada Cal. 10 de 2"</v>
          </cell>
          <cell r="B1232" t="str">
            <v>m²</v>
          </cell>
          <cell r="C1232">
            <v>10450</v>
          </cell>
        </row>
        <row r="1233">
          <cell r="A1233" t="str">
            <v>Malla eslabonada Cal. 10.5 de 2 1/4"</v>
          </cell>
          <cell r="B1233" t="str">
            <v>m²</v>
          </cell>
          <cell r="C1233">
            <v>10185</v>
          </cell>
        </row>
        <row r="1234">
          <cell r="A1234" t="str">
            <v>Malla IMT 40 c/12</v>
          </cell>
          <cell r="B1234" t="str">
            <v>m²</v>
          </cell>
          <cell r="C1234">
            <v>27805</v>
          </cell>
        </row>
        <row r="1235">
          <cell r="A1235" t="str">
            <v>Malla microfutbol</v>
          </cell>
          <cell r="B1235" t="str">
            <v>und</v>
          </cell>
          <cell r="C1235">
            <v>50000</v>
          </cell>
        </row>
        <row r="1236">
          <cell r="A1236" t="str">
            <v>Malla para Gavion t. torsion 2 x 1 x 1</v>
          </cell>
          <cell r="B1236" t="str">
            <v>und</v>
          </cell>
          <cell r="C1236">
            <v>83746</v>
          </cell>
        </row>
        <row r="1237">
          <cell r="A1237" t="str">
            <v>Malla sin vena  0.53 x 2.40</v>
          </cell>
          <cell r="B1237" t="str">
            <v>und</v>
          </cell>
          <cell r="C1237">
            <v>3900</v>
          </cell>
        </row>
        <row r="1238">
          <cell r="A1238" t="str">
            <v>Malla t. tor. Cal. 12 7.5 x 7.5 rec. PVC 2 x 1 x 1</v>
          </cell>
          <cell r="B1238" t="str">
            <v>und</v>
          </cell>
          <cell r="C1238">
            <v>138040</v>
          </cell>
        </row>
        <row r="1239">
          <cell r="A1239" t="str">
            <v>Malla trip. tor. Cal. 12 7.5 x 7.5 rec. PVC e=0.3</v>
          </cell>
          <cell r="B1239" t="str">
            <v>m²</v>
          </cell>
          <cell r="C1239">
            <v>49222</v>
          </cell>
        </row>
        <row r="1240">
          <cell r="A1240" t="str">
            <v>Manguera de politileno 1 1/2"</v>
          </cell>
          <cell r="B1240" t="str">
            <v>und</v>
          </cell>
          <cell r="C1240">
            <v>74375</v>
          </cell>
        </row>
        <row r="1241">
          <cell r="A1241" t="str">
            <v>Manguera en polipropileno Ø=1"</v>
          </cell>
          <cell r="B1241" t="str">
            <v>und</v>
          </cell>
          <cell r="C1241">
            <v>8908</v>
          </cell>
        </row>
        <row r="1242">
          <cell r="A1242" t="str">
            <v>Manguera plástica 3/4"</v>
          </cell>
          <cell r="B1242" t="str">
            <v>m</v>
          </cell>
          <cell r="C1242">
            <v>3000</v>
          </cell>
        </row>
        <row r="1243">
          <cell r="A1243" t="str">
            <v>Manguera plástica conexión 1/2"</v>
          </cell>
          <cell r="B1243" t="str">
            <v>und</v>
          </cell>
          <cell r="C1243">
            <v>3250</v>
          </cell>
        </row>
        <row r="1244">
          <cell r="A1244" t="str">
            <v>Manhole para inspeccion Ø=24" en PRFV</v>
          </cell>
          <cell r="B1244" t="str">
            <v>und</v>
          </cell>
          <cell r="C1244">
            <v>1312550</v>
          </cell>
        </row>
        <row r="1245">
          <cell r="A1245" t="str">
            <v>Mani forrajero</v>
          </cell>
          <cell r="B1245" t="str">
            <v>kg</v>
          </cell>
          <cell r="C1245">
            <v>60000</v>
          </cell>
        </row>
        <row r="1246">
          <cell r="A1246" t="str">
            <v>Manija para ventana</v>
          </cell>
          <cell r="B1246" t="str">
            <v>und</v>
          </cell>
          <cell r="C1246">
            <v>1914.5</v>
          </cell>
        </row>
        <row r="1247">
          <cell r="A1247" t="str">
            <v>Manija tubo aluminio x 2 mts</v>
          </cell>
          <cell r="B1247" t="str">
            <v>und</v>
          </cell>
          <cell r="C1247">
            <v>200000</v>
          </cell>
        </row>
        <row r="1248">
          <cell r="A1248" t="str">
            <v>Manilla y cilindro exterior sencillo</v>
          </cell>
          <cell r="B1248" t="str">
            <v>und</v>
          </cell>
          <cell r="C1248">
            <v>139114</v>
          </cell>
        </row>
        <row r="1249">
          <cell r="A1249" t="str">
            <v>Manometro 0 - 80 Psi</v>
          </cell>
          <cell r="B1249" t="str">
            <v>und</v>
          </cell>
          <cell r="C1249">
            <v>33176</v>
          </cell>
        </row>
        <row r="1250">
          <cell r="A1250" t="str">
            <v>Manometro Ø=2" de glicerina</v>
          </cell>
          <cell r="B1250" t="str">
            <v>und</v>
          </cell>
          <cell r="C1250">
            <v>90480</v>
          </cell>
        </row>
        <row r="1251">
          <cell r="A1251" t="str">
            <v>Manto Antisocavacion Le=6.90 m</v>
          </cell>
          <cell r="B1251" t="str">
            <v>m²</v>
          </cell>
          <cell r="C1251">
            <v>36650</v>
          </cell>
        </row>
        <row r="1252">
          <cell r="A1252" t="str">
            <v>Manto asfáltico 3 mm con foil de aluminio</v>
          </cell>
          <cell r="B1252" t="str">
            <v>m²</v>
          </cell>
          <cell r="C1252">
            <v>19840</v>
          </cell>
        </row>
        <row r="1253">
          <cell r="A1253" t="str">
            <v>Manto asfáltico 3 mm transitable ref poliester</v>
          </cell>
          <cell r="B1253" t="str">
            <v>m²</v>
          </cell>
          <cell r="C1253">
            <v>17440</v>
          </cell>
        </row>
        <row r="1254">
          <cell r="A1254" t="str">
            <v>Manto fiberglas 400 X</v>
          </cell>
          <cell r="B1254" t="str">
            <v>m²</v>
          </cell>
          <cell r="C1254">
            <v>7490</v>
          </cell>
        </row>
        <row r="1255">
          <cell r="A1255" t="str">
            <v>Manto fiberglass 2.5 mm</v>
          </cell>
          <cell r="B1255" t="str">
            <v>m²</v>
          </cell>
          <cell r="C1255">
            <v>14514</v>
          </cell>
        </row>
        <row r="1256">
          <cell r="A1256" t="str">
            <v>Manto fiberglass 600 XT</v>
          </cell>
          <cell r="B1256" t="str">
            <v>m²</v>
          </cell>
          <cell r="C1256">
            <v>8160</v>
          </cell>
        </row>
        <row r="1257">
          <cell r="A1257" t="str">
            <v>Manto permanente TRM P300LW</v>
          </cell>
          <cell r="B1257" t="str">
            <v>m²</v>
          </cell>
          <cell r="C1257">
            <v>20687</v>
          </cell>
        </row>
        <row r="1258">
          <cell r="A1258" t="str">
            <v>Maquina de Pilotaje</v>
          </cell>
          <cell r="B1258" t="str">
            <v xml:space="preserve"> HR </v>
          </cell>
          <cell r="C1258">
            <v>135000</v>
          </cell>
        </row>
        <row r="1259">
          <cell r="A1259" t="str">
            <v>Maquina de Pulir</v>
          </cell>
          <cell r="B1259" t="str">
            <v xml:space="preserve"> HR </v>
          </cell>
          <cell r="C1259">
            <v>8750</v>
          </cell>
        </row>
        <row r="1260">
          <cell r="A1260" t="str">
            <v>Marco para caja de inspección 1.125x1.125 m en ángulo y platina de 2 1/2"*3/16"</v>
          </cell>
          <cell r="B1260" t="str">
            <v>und</v>
          </cell>
          <cell r="C1260">
            <v>128517.37</v>
          </cell>
        </row>
        <row r="1261">
          <cell r="A1261" t="str">
            <v>Marco para tapa de camara de inspeccion 0.69 x 0.82</v>
          </cell>
          <cell r="B1261" t="str">
            <v>und</v>
          </cell>
          <cell r="C1261">
            <v>97781.53</v>
          </cell>
        </row>
        <row r="1262">
          <cell r="A1262" t="str">
            <v>Marco puerta en lamina cold rolled cal. 18, de 0.80 x 2.10. Suministro e instal.</v>
          </cell>
          <cell r="B1262" t="str">
            <v>und</v>
          </cell>
          <cell r="C1262">
            <v>83757</v>
          </cell>
        </row>
        <row r="1263">
          <cell r="A1263" t="str">
            <v>Marco tapa en ángulo cámara CS-274</v>
          </cell>
          <cell r="B1263" t="str">
            <v>und</v>
          </cell>
          <cell r="C1263">
            <v>49200</v>
          </cell>
        </row>
        <row r="1264">
          <cell r="A1264" t="str">
            <v>Marco tapa en ángulo cámara CS-275</v>
          </cell>
          <cell r="B1264" t="str">
            <v>und</v>
          </cell>
          <cell r="C1264">
            <v>85000</v>
          </cell>
        </row>
        <row r="1265">
          <cell r="A1265" t="str">
            <v>Marmolina 20 kg</v>
          </cell>
          <cell r="B1265" t="str">
            <v>bt</v>
          </cell>
          <cell r="C1265">
            <v>18500</v>
          </cell>
        </row>
        <row r="1266">
          <cell r="A1266" t="str">
            <v>Masilla para juntas de gyplac dry wall X 5 GAL</v>
          </cell>
          <cell r="B1266" t="str">
            <v>und</v>
          </cell>
          <cell r="C1266">
            <v>33424</v>
          </cell>
        </row>
        <row r="1267">
          <cell r="A1267" t="str">
            <v>Matapalo h=0.50 m</v>
          </cell>
          <cell r="B1267" t="str">
            <v>und</v>
          </cell>
          <cell r="C1267">
            <v>9000</v>
          </cell>
        </row>
        <row r="1268">
          <cell r="A1268" t="str">
            <v>Material de préstamo (Conglomerado)</v>
          </cell>
          <cell r="B1268" t="str">
            <v>m³</v>
          </cell>
          <cell r="C1268">
            <v>4000</v>
          </cell>
        </row>
        <row r="1269">
          <cell r="A1269" t="str">
            <v>Material de prestamo (tierra-arena-arcilla-limo)</v>
          </cell>
          <cell r="B1269" t="str">
            <v>m³</v>
          </cell>
          <cell r="C1269">
            <v>1250</v>
          </cell>
        </row>
        <row r="1270">
          <cell r="A1270" t="str">
            <v>Material triturado T. max. 3" - 4"</v>
          </cell>
          <cell r="B1270" t="str">
            <v>m³</v>
          </cell>
          <cell r="C1270">
            <v>25907</v>
          </cell>
        </row>
        <row r="1271">
          <cell r="A1271" t="str">
            <v>Mecha de seguridad</v>
          </cell>
          <cell r="B1271" t="str">
            <v>rl</v>
          </cell>
          <cell r="C1271">
            <v>245000</v>
          </cell>
        </row>
        <row r="1272">
          <cell r="A1272" t="str">
            <v>Meck peroxido Ex1</v>
          </cell>
          <cell r="B1272" t="str">
            <v>kg</v>
          </cell>
          <cell r="C1272">
            <v>18015</v>
          </cell>
        </row>
        <row r="1273">
          <cell r="A1273" t="str">
            <v>Media caña chingale lisa</v>
          </cell>
          <cell r="B1273" t="str">
            <v>m</v>
          </cell>
          <cell r="C1273">
            <v>850</v>
          </cell>
        </row>
        <row r="1274">
          <cell r="A1274" t="str">
            <v>Medidor de  gas 2.5</v>
          </cell>
          <cell r="B1274" t="str">
            <v>und</v>
          </cell>
          <cell r="C1274">
            <v>125000</v>
          </cell>
        </row>
        <row r="1275">
          <cell r="A1275" t="str">
            <v>Medidor de agua volumetrico Ø 1"</v>
          </cell>
          <cell r="B1275" t="str">
            <v>und</v>
          </cell>
          <cell r="C1275">
            <v>380422</v>
          </cell>
        </row>
        <row r="1276">
          <cell r="A1276" t="str">
            <v>Medidor de agua volumetrico Ø 1/2"</v>
          </cell>
          <cell r="B1276" t="str">
            <v>und</v>
          </cell>
          <cell r="C1276">
            <v>57768</v>
          </cell>
        </row>
        <row r="1277">
          <cell r="A1277" t="str">
            <v>Membrana Arquitectonica. Inc estructura</v>
          </cell>
          <cell r="B1277" t="str">
            <v>m²</v>
          </cell>
          <cell r="C1277">
            <v>395000</v>
          </cell>
        </row>
        <row r="1278">
          <cell r="A1278" t="str">
            <v>Merulex IFA Transparente (20 kg)</v>
          </cell>
          <cell r="B1278" t="str">
            <v>kg</v>
          </cell>
          <cell r="C1278">
            <v>13800</v>
          </cell>
        </row>
        <row r="1279">
          <cell r="A1279" t="str">
            <v>Merulex IFS Transparente (inmunizante madera)</v>
          </cell>
          <cell r="B1279" t="str">
            <v>gal</v>
          </cell>
          <cell r="C1279">
            <v>70500</v>
          </cell>
        </row>
        <row r="1280">
          <cell r="A1280" t="str">
            <v>Metaldeck 2" cal 22 x m</v>
          </cell>
          <cell r="B1280" t="str">
            <v>m²</v>
          </cell>
          <cell r="C1280">
            <v>28687</v>
          </cell>
        </row>
        <row r="1281">
          <cell r="A1281" t="str">
            <v>Mezcla asfaltica MDC-1</v>
          </cell>
          <cell r="B1281" t="str">
            <v>m³</v>
          </cell>
          <cell r="C1281">
            <v>377812</v>
          </cell>
        </row>
        <row r="1282">
          <cell r="A1282" t="str">
            <v>Mezcla asfaltica MDC-2</v>
          </cell>
          <cell r="B1282" t="str">
            <v>m³</v>
          </cell>
          <cell r="C1282">
            <v>384888</v>
          </cell>
        </row>
        <row r="1283">
          <cell r="A1283" t="str">
            <v>Mezclador lavap 8" cuello oscilante llaves cromo</v>
          </cell>
          <cell r="B1283" t="str">
            <v>und</v>
          </cell>
          <cell r="C1283">
            <v>65600</v>
          </cell>
        </row>
        <row r="1284">
          <cell r="A1284" t="str">
            <v>Mezcladora de 9 ft</v>
          </cell>
          <cell r="B1284" t="str">
            <v xml:space="preserve"> HR </v>
          </cell>
          <cell r="C1284">
            <v>6125</v>
          </cell>
        </row>
        <row r="1285">
          <cell r="A1285" t="str">
            <v>Micromedidor de agua 1/2"</v>
          </cell>
          <cell r="B1285" t="str">
            <v>und</v>
          </cell>
          <cell r="C1285">
            <v>56480</v>
          </cell>
        </row>
        <row r="1286">
          <cell r="A1286" t="str">
            <v>Micropavimentadora  sobre Camion S-M210</v>
          </cell>
          <cell r="B1286" t="str">
            <v xml:space="preserve"> HR </v>
          </cell>
          <cell r="C1286">
            <v>450000</v>
          </cell>
        </row>
        <row r="1287">
          <cell r="A1287" t="str">
            <v>Mineral rojo</v>
          </cell>
          <cell r="B1287" t="str">
            <v>kg</v>
          </cell>
          <cell r="C1287">
            <v>8294.67</v>
          </cell>
        </row>
        <row r="1288">
          <cell r="A1288" t="str">
            <v>Mini-cargador Bobcat</v>
          </cell>
          <cell r="B1288" t="str">
            <v xml:space="preserve"> HR </v>
          </cell>
          <cell r="C1288">
            <v>86660</v>
          </cell>
        </row>
        <row r="1289">
          <cell r="A1289" t="str">
            <v>Modulo de sedimentacion acelerada tipo Tas H=1.05</v>
          </cell>
          <cell r="B1289" t="str">
            <v>m²</v>
          </cell>
          <cell r="C1289">
            <v>641760</v>
          </cell>
        </row>
        <row r="1290">
          <cell r="A1290" t="str">
            <v>Modulo de venta en Acero inoxidable</v>
          </cell>
          <cell r="B1290" t="str">
            <v>und</v>
          </cell>
          <cell r="C1290">
            <v>26000000</v>
          </cell>
        </row>
        <row r="1291">
          <cell r="A1291" t="str">
            <v>Molde para soldadura</v>
          </cell>
          <cell r="B1291" t="str">
            <v xml:space="preserve"> HR </v>
          </cell>
          <cell r="C1291">
            <v>103950</v>
          </cell>
        </row>
        <row r="1292">
          <cell r="A1292" t="str">
            <v>Moriche h= 2.00 m</v>
          </cell>
          <cell r="B1292" t="str">
            <v>und</v>
          </cell>
          <cell r="C1292">
            <v>15000</v>
          </cell>
        </row>
        <row r="1293">
          <cell r="A1293" t="str">
            <v>Mortero  1:2 (desperdicio 5%)</v>
          </cell>
          <cell r="B1293" t="str">
            <v>m³</v>
          </cell>
          <cell r="C1293">
            <v>441724.47</v>
          </cell>
        </row>
        <row r="1294">
          <cell r="A1294" t="str">
            <v>Mortero  1:3 (desperdicio 5%)</v>
          </cell>
          <cell r="B1294" t="str">
            <v>m³</v>
          </cell>
          <cell r="C1294">
            <v>344987.28</v>
          </cell>
        </row>
        <row r="1295">
          <cell r="A1295" t="str">
            <v>Mortero  1:4 (desperdicio 5%)</v>
          </cell>
          <cell r="B1295" t="str">
            <v>m³</v>
          </cell>
          <cell r="C1295">
            <v>433214</v>
          </cell>
        </row>
        <row r="1296">
          <cell r="A1296" t="str">
            <v>Mortero  1:5  (desperdicio 5 %)</v>
          </cell>
          <cell r="B1296" t="str">
            <v>m³</v>
          </cell>
          <cell r="C1296">
            <v>259131.27</v>
          </cell>
        </row>
        <row r="1297">
          <cell r="A1297" t="str">
            <v>Mortero Impermeabilizado 1:2 (desperdicio 5%)</v>
          </cell>
          <cell r="B1297" t="str">
            <v>m³</v>
          </cell>
          <cell r="C1297">
            <v>768574.12</v>
          </cell>
        </row>
        <row r="1298">
          <cell r="A1298" t="str">
            <v>Mortero Impermeabilizado 1:3 (desperdicio 5%)</v>
          </cell>
          <cell r="B1298" t="str">
            <v>m³</v>
          </cell>
          <cell r="C1298">
            <v>706342</v>
          </cell>
        </row>
        <row r="1299">
          <cell r="A1299" t="str">
            <v>Mortero Impermeabilizado 1:4 (desperdicio 5%)</v>
          </cell>
          <cell r="B1299" t="str">
            <v>m³</v>
          </cell>
          <cell r="C1299">
            <v>484609.7</v>
          </cell>
        </row>
        <row r="1300">
          <cell r="A1300" t="str">
            <v>Mortero Impermeabilizado 1:5 (desperdicio 5%)</v>
          </cell>
          <cell r="B1300" t="str">
            <v>m³</v>
          </cell>
          <cell r="C1300">
            <v>417055.47</v>
          </cell>
        </row>
        <row r="1301">
          <cell r="A1301" t="str">
            <v>Motobomba 3/4 HP 2 x 1 1/2"</v>
          </cell>
          <cell r="B1301" t="str">
            <v>und</v>
          </cell>
          <cell r="C1301">
            <v>1600800</v>
          </cell>
        </row>
        <row r="1302">
          <cell r="A1302" t="str">
            <v>Motobomba a gasolina  3.5 H.P. Ø=1 1/4" x 1"</v>
          </cell>
          <cell r="B1302" t="str">
            <v>und</v>
          </cell>
          <cell r="C1302">
            <v>1450000</v>
          </cell>
        </row>
        <row r="1303">
          <cell r="A1303" t="str">
            <v>Motobomba autocebante 2.2 H.P. 4 T. Ø=1 1/2"</v>
          </cell>
          <cell r="B1303" t="str">
            <v>und</v>
          </cell>
          <cell r="C1303">
            <v>630000</v>
          </cell>
        </row>
        <row r="1304">
          <cell r="A1304" t="str">
            <v>Motobomba de 3"</v>
          </cell>
          <cell r="B1304" t="str">
            <v xml:space="preserve"> HR </v>
          </cell>
          <cell r="C1304">
            <v>5470</v>
          </cell>
        </row>
        <row r="1305">
          <cell r="A1305" t="str">
            <v>Motobomba de 4" o 6"</v>
          </cell>
          <cell r="B1305" t="str">
            <v xml:space="preserve"> HR </v>
          </cell>
          <cell r="C1305">
            <v>9183</v>
          </cell>
        </row>
        <row r="1306">
          <cell r="A1306" t="str">
            <v>Motoniveladora</v>
          </cell>
          <cell r="B1306" t="str">
            <v xml:space="preserve"> HR </v>
          </cell>
          <cell r="C1306">
            <v>172559</v>
          </cell>
        </row>
        <row r="1307">
          <cell r="A1307" t="str">
            <v>Motosierra</v>
          </cell>
          <cell r="B1307" t="str">
            <v xml:space="preserve"> HR </v>
          </cell>
          <cell r="C1307">
            <v>3606</v>
          </cell>
        </row>
        <row r="1308">
          <cell r="A1308" t="str">
            <v>Motosoldador Diesel</v>
          </cell>
          <cell r="B1308" t="str">
            <v xml:space="preserve"> HR </v>
          </cell>
          <cell r="C1308">
            <v>12997</v>
          </cell>
        </row>
        <row r="1309">
          <cell r="A1309" t="str">
            <v>Mueble en madera lavamanos 60x50x80</v>
          </cell>
          <cell r="B1309" t="str">
            <v>und</v>
          </cell>
          <cell r="C1309">
            <v>275000</v>
          </cell>
        </row>
        <row r="1310">
          <cell r="A1310" t="str">
            <v>Muro en ladrillo prensado macizo 0.12 m fachada</v>
          </cell>
          <cell r="B1310" t="str">
            <v>m²</v>
          </cell>
          <cell r="C1310">
            <v>83572.63</v>
          </cell>
        </row>
        <row r="1311">
          <cell r="A1311" t="str">
            <v>Muro en ladrillo tolete comun 0.12 m (12 x 24.5 x 6)</v>
          </cell>
          <cell r="B1311" t="str">
            <v>m²</v>
          </cell>
          <cell r="C1311">
            <v>50233.64</v>
          </cell>
        </row>
        <row r="1312">
          <cell r="A1312" t="str">
            <v>Nebulizador con valvula antigoteo</v>
          </cell>
          <cell r="B1312" t="str">
            <v>und</v>
          </cell>
          <cell r="C1312">
            <v>20880</v>
          </cell>
        </row>
        <row r="1313">
          <cell r="A1313" t="str">
            <v>Neopreno (0.25 x 0.15) m D=60 E=1/2"</v>
          </cell>
          <cell r="B1313" t="str">
            <v>und</v>
          </cell>
          <cell r="C1313">
            <v>13400</v>
          </cell>
        </row>
        <row r="1314">
          <cell r="A1314" t="str">
            <v>Neopreno (0.30 x 0.20) m D=60 E= 4 3/4"</v>
          </cell>
          <cell r="B1314" t="str">
            <v>und</v>
          </cell>
          <cell r="C1314">
            <v>70286</v>
          </cell>
        </row>
        <row r="1315">
          <cell r="A1315" t="str">
            <v>Neopreno (0.34 x 0.25) m D=60 E=4.23 cm</v>
          </cell>
          <cell r="B1315" t="str">
            <v>und</v>
          </cell>
          <cell r="C1315">
            <v>527800</v>
          </cell>
        </row>
        <row r="1316">
          <cell r="A1316" t="str">
            <v>Neopreno (0.35 x 0.35) m D=60 E=1.75"</v>
          </cell>
          <cell r="B1316" t="str">
            <v>und</v>
          </cell>
          <cell r="C1316">
            <v>217500</v>
          </cell>
        </row>
        <row r="1317">
          <cell r="A1317" t="str">
            <v>Neopreno (0.38 x 0.25) m D=60 E=3/8"</v>
          </cell>
          <cell r="B1317" t="str">
            <v>und</v>
          </cell>
          <cell r="C1317">
            <v>30000</v>
          </cell>
        </row>
        <row r="1318">
          <cell r="A1318" t="str">
            <v>Neopreno (0.40 x 0.35) m D=60 E=1/2"</v>
          </cell>
          <cell r="B1318" t="str">
            <v>und</v>
          </cell>
          <cell r="C1318">
            <v>58000</v>
          </cell>
        </row>
        <row r="1319">
          <cell r="A1319" t="str">
            <v>Neopreno (0.50 x 0.31) m D=60 E=1"</v>
          </cell>
          <cell r="B1319" t="str">
            <v>und</v>
          </cell>
          <cell r="C1319">
            <v>136904</v>
          </cell>
        </row>
        <row r="1320">
          <cell r="A1320" t="str">
            <v>Neopreno (0.50 x 0.56) m D=60  E=1 1/2"</v>
          </cell>
          <cell r="B1320" t="str">
            <v>und</v>
          </cell>
          <cell r="C1320">
            <v>240352</v>
          </cell>
        </row>
        <row r="1321">
          <cell r="A1321" t="str">
            <v>Neopreno (0.60 x 0.15) m D=60 E=1/2"</v>
          </cell>
          <cell r="B1321" t="str">
            <v>und</v>
          </cell>
          <cell r="C1321">
            <v>32000</v>
          </cell>
        </row>
        <row r="1322">
          <cell r="A1322" t="str">
            <v>Neopreno (1.80 x 0.30) m D=60 E= 4 3/4"</v>
          </cell>
          <cell r="B1322" t="str">
            <v>und</v>
          </cell>
          <cell r="C1322">
            <v>632572</v>
          </cell>
        </row>
        <row r="1323">
          <cell r="A1323" t="str">
            <v>Neopreno WD 1625 (40 mm x 1") D=70</v>
          </cell>
          <cell r="B1323" t="str">
            <v>m</v>
          </cell>
          <cell r="C1323">
            <v>11020</v>
          </cell>
        </row>
        <row r="1324">
          <cell r="A1324" t="str">
            <v>Niple espec. Ø= 3" en A.C. con E.L x E.B. L=0.38 m</v>
          </cell>
          <cell r="B1324" t="str">
            <v>und</v>
          </cell>
          <cell r="C1324">
            <v>156600</v>
          </cell>
        </row>
        <row r="1325">
          <cell r="A1325" t="str">
            <v>Niple espec. Ø= 4" en A.C. con E.L x E.B. L=0.51 m</v>
          </cell>
          <cell r="B1325" t="str">
            <v>und</v>
          </cell>
          <cell r="C1325">
            <v>545200</v>
          </cell>
        </row>
        <row r="1326">
          <cell r="A1326" t="str">
            <v>Niple espec. Ø= 6" en A.C. con E.L x E.B. L=0.76 m</v>
          </cell>
          <cell r="B1326" t="str">
            <v>und</v>
          </cell>
          <cell r="C1326">
            <v>748200</v>
          </cell>
        </row>
        <row r="1327">
          <cell r="A1327" t="str">
            <v>Niple espec. Ø= 8" en A.C. con E.L x E.B. L=1.00 m</v>
          </cell>
          <cell r="B1327" t="str">
            <v>und</v>
          </cell>
          <cell r="C1327">
            <v>1102000</v>
          </cell>
        </row>
        <row r="1328">
          <cell r="A1328" t="str">
            <v>Niple Ø 1/2" en H.G. L=0.05 m</v>
          </cell>
          <cell r="B1328" t="str">
            <v>und</v>
          </cell>
          <cell r="C1328">
            <v>813</v>
          </cell>
        </row>
        <row r="1329">
          <cell r="A1329" t="str">
            <v>Niple Ø 2" en H.G. L=0.35 m</v>
          </cell>
          <cell r="B1329" t="str">
            <v>und</v>
          </cell>
          <cell r="C1329">
            <v>45000</v>
          </cell>
        </row>
        <row r="1330">
          <cell r="A1330" t="str">
            <v>Niple Ø= 10" en A.C. con E.B x E.B. L=0.50 m</v>
          </cell>
          <cell r="B1330" t="str">
            <v>und</v>
          </cell>
          <cell r="C1330">
            <v>632751</v>
          </cell>
        </row>
        <row r="1331">
          <cell r="A1331" t="str">
            <v>Niple Ø= 12" en A.C. con E.B x E.B. L=0.80 m</v>
          </cell>
          <cell r="B1331" t="str">
            <v>und</v>
          </cell>
          <cell r="C1331">
            <v>1294792</v>
          </cell>
        </row>
        <row r="1332">
          <cell r="A1332" t="str">
            <v>Niple Ø= 16" en H.D. con E.B x E.B. L=0.80 m</v>
          </cell>
          <cell r="B1332" t="str">
            <v>und</v>
          </cell>
          <cell r="C1332">
            <v>1831200</v>
          </cell>
        </row>
        <row r="1333">
          <cell r="A1333" t="str">
            <v>Niple Ø= 2" en A.C. con E.B x E.B. L=1.10 m.</v>
          </cell>
          <cell r="B1333" t="str">
            <v>und</v>
          </cell>
          <cell r="C1333">
            <v>212300</v>
          </cell>
        </row>
        <row r="1334">
          <cell r="A1334" t="str">
            <v>Niple Ø= 2" en A.C. con E.L x E.B. L=0.18 m</v>
          </cell>
          <cell r="B1334" t="str">
            <v>und</v>
          </cell>
          <cell r="C1334">
            <v>174000</v>
          </cell>
        </row>
        <row r="1335">
          <cell r="A1335" t="str">
            <v>Niple Ø= 2" en A.C. con E.L x E.B. L=0.18 m. Suministro e Instal.</v>
          </cell>
          <cell r="B1335" t="str">
            <v>und</v>
          </cell>
          <cell r="C1335">
            <v>194579.06</v>
          </cell>
        </row>
        <row r="1336">
          <cell r="A1336" t="str">
            <v>Niple Ø= 2" en A.C. con E.L x E.B. L=0.40 m</v>
          </cell>
          <cell r="B1336" t="str">
            <v>und</v>
          </cell>
          <cell r="C1336">
            <v>81200</v>
          </cell>
        </row>
        <row r="1337">
          <cell r="A1337" t="str">
            <v>Niple Ø= 2" en A.C. con E.L x E.B. L=0.60 m</v>
          </cell>
          <cell r="B1337" t="str">
            <v>und</v>
          </cell>
          <cell r="C1337">
            <v>100800</v>
          </cell>
        </row>
        <row r="1338">
          <cell r="A1338" t="str">
            <v>Niple Ø= 2" en A.C. con E.L x E.B. L=3.20 m</v>
          </cell>
          <cell r="B1338" t="str">
            <v>und</v>
          </cell>
          <cell r="C1338">
            <v>334600</v>
          </cell>
        </row>
        <row r="1339">
          <cell r="A1339" t="str">
            <v>Niple Ø= 3" en A.C. con E.B x E.B. L=1.00 m.</v>
          </cell>
          <cell r="B1339" t="str">
            <v>und</v>
          </cell>
          <cell r="C1339">
            <v>295613</v>
          </cell>
        </row>
        <row r="1340">
          <cell r="A1340" t="str">
            <v>Niple Ø= 3" en A.C. con E.L x E.B. L=0.23 m</v>
          </cell>
          <cell r="B1340" t="str">
            <v>und</v>
          </cell>
          <cell r="C1340">
            <v>203000</v>
          </cell>
        </row>
        <row r="1341">
          <cell r="A1341" t="str">
            <v>Niple Ø= 3" en A.C. con E.L x E.B. L=0.30 m</v>
          </cell>
          <cell r="B1341" t="str">
            <v>und</v>
          </cell>
          <cell r="C1341">
            <v>184304</v>
          </cell>
        </row>
        <row r="1342">
          <cell r="A1342" t="str">
            <v>Niple Ø= 4" en H.D. con E.B x E.B. L=0.50 m</v>
          </cell>
          <cell r="B1342" t="str">
            <v>und</v>
          </cell>
          <cell r="C1342">
            <v>210000</v>
          </cell>
        </row>
        <row r="1343">
          <cell r="A1343" t="str">
            <v>Niple Ø= 4" en H.D. con E.L x E.B. L=1.50 m.</v>
          </cell>
          <cell r="B1343" t="str">
            <v>und</v>
          </cell>
          <cell r="C1343">
            <v>420000</v>
          </cell>
        </row>
        <row r="1344">
          <cell r="A1344" t="str">
            <v>Niple Ø= 4" en H.D. con E.L x E.B. L=2.20 m</v>
          </cell>
          <cell r="B1344" t="str">
            <v>und</v>
          </cell>
          <cell r="C1344">
            <v>596400</v>
          </cell>
        </row>
        <row r="1345">
          <cell r="A1345" t="str">
            <v>Niple Ø= 4" en H.D. con E.L x E.B. L=3.20 m.</v>
          </cell>
          <cell r="B1345" t="str">
            <v>und</v>
          </cell>
          <cell r="C1345">
            <v>848400</v>
          </cell>
        </row>
        <row r="1346">
          <cell r="A1346" t="str">
            <v>Niple Ø= 6" en A.C. con E.B x E.B. L=0.50 m</v>
          </cell>
          <cell r="B1346" t="str">
            <v>und</v>
          </cell>
          <cell r="C1346">
            <v>356377</v>
          </cell>
        </row>
        <row r="1347">
          <cell r="A1347" t="str">
            <v>Niple pasamuro 2" L=0.25 m rosca 1 extremo</v>
          </cell>
          <cell r="B1347" t="str">
            <v>und</v>
          </cell>
          <cell r="C1347">
            <v>24500</v>
          </cell>
        </row>
        <row r="1348">
          <cell r="A1348" t="str">
            <v>Nylon Calibre 9 o 9 mm</v>
          </cell>
          <cell r="B1348" t="str">
            <v>m</v>
          </cell>
          <cell r="C1348">
            <v>1900</v>
          </cell>
        </row>
        <row r="1349">
          <cell r="A1349" t="str">
            <v>Octoato de Cobalto 709</v>
          </cell>
          <cell r="B1349" t="str">
            <v>btl</v>
          </cell>
          <cell r="C1349">
            <v>34122</v>
          </cell>
        </row>
        <row r="1350">
          <cell r="A1350" t="str">
            <v>Oficial de Construccion</v>
          </cell>
          <cell r="B1350" t="str">
            <v>h</v>
          </cell>
          <cell r="C1350">
            <v>11891</v>
          </cell>
        </row>
        <row r="1351">
          <cell r="A1351" t="str">
            <v>Oity 1.50 m</v>
          </cell>
          <cell r="B1351" t="str">
            <v>und</v>
          </cell>
          <cell r="C1351">
            <v>22666</v>
          </cell>
        </row>
        <row r="1352">
          <cell r="A1352" t="str">
            <v>Oity 1.70 m</v>
          </cell>
          <cell r="B1352" t="str">
            <v>und</v>
          </cell>
          <cell r="C1352">
            <v>20000</v>
          </cell>
        </row>
        <row r="1353">
          <cell r="A1353" t="str">
            <v>Oity 2.0 m</v>
          </cell>
          <cell r="B1353" t="str">
            <v>und</v>
          </cell>
          <cell r="C1353">
            <v>26670</v>
          </cell>
        </row>
        <row r="1354">
          <cell r="A1354" t="str">
            <v>Operador de maquinaria</v>
          </cell>
          <cell r="B1354" t="str">
            <v>h</v>
          </cell>
          <cell r="C1354">
            <v>7167</v>
          </cell>
        </row>
        <row r="1355">
          <cell r="A1355" t="str">
            <v>Orinal infantil</v>
          </cell>
          <cell r="B1355" t="str">
            <v>und</v>
          </cell>
          <cell r="C1355">
            <v>71188</v>
          </cell>
        </row>
        <row r="1356">
          <cell r="A1356" t="str">
            <v>Orinal institucional fluxómetro grif Quik</v>
          </cell>
          <cell r="B1356" t="str">
            <v>und</v>
          </cell>
          <cell r="C1356">
            <v>206000</v>
          </cell>
        </row>
        <row r="1357">
          <cell r="A1357" t="str">
            <v>Orinal mediano con grif. Tradicional</v>
          </cell>
          <cell r="B1357" t="str">
            <v>und</v>
          </cell>
          <cell r="C1357">
            <v>137933</v>
          </cell>
        </row>
        <row r="1358">
          <cell r="A1358" t="str">
            <v>Orinal mediano fluxómetro</v>
          </cell>
          <cell r="B1358" t="str">
            <v>und</v>
          </cell>
          <cell r="C1358">
            <v>441170</v>
          </cell>
        </row>
        <row r="1359">
          <cell r="A1359" t="str">
            <v>Orinal mediano santafé de corona</v>
          </cell>
          <cell r="B1359" t="str">
            <v>und</v>
          </cell>
          <cell r="C1359">
            <v>149075</v>
          </cell>
        </row>
        <row r="1360">
          <cell r="A1360" t="str">
            <v>Oxigeno Industrial</v>
          </cell>
          <cell r="B1360" t="str">
            <v>m³</v>
          </cell>
          <cell r="C1360">
            <v>11683</v>
          </cell>
        </row>
        <row r="1361">
          <cell r="A1361" t="str">
            <v>Pabmeril  Pliego  9" x 11" No 100</v>
          </cell>
          <cell r="B1361" t="str">
            <v>und</v>
          </cell>
          <cell r="C1361">
            <v>1052</v>
          </cell>
        </row>
        <row r="1362">
          <cell r="A1362" t="str">
            <v>Pala Principal para excavaciones</v>
          </cell>
          <cell r="B1362" t="str">
            <v xml:space="preserve"> HR </v>
          </cell>
          <cell r="C1362">
            <v>190650</v>
          </cell>
        </row>
        <row r="1363">
          <cell r="A1363" t="str">
            <v>Paleta PARE y SIGA 30 x 30</v>
          </cell>
          <cell r="B1363" t="str">
            <v>und</v>
          </cell>
          <cell r="C1363">
            <v>23316</v>
          </cell>
        </row>
        <row r="1364">
          <cell r="A1364" t="str">
            <v>Paleteros (2)</v>
          </cell>
          <cell r="B1364" t="str">
            <v>h</v>
          </cell>
          <cell r="C1364">
            <v>12134</v>
          </cell>
        </row>
        <row r="1365">
          <cell r="A1365" t="str">
            <v>Palma botella h = 1.00 m</v>
          </cell>
          <cell r="B1365" t="str">
            <v>und</v>
          </cell>
          <cell r="C1365">
            <v>15000</v>
          </cell>
        </row>
        <row r="1366">
          <cell r="A1366" t="str">
            <v xml:space="preserve">Pabmeril  Pliego  9" x 11" No 100 </v>
          </cell>
          <cell r="B1366" t="str">
            <v>und</v>
          </cell>
          <cell r="C1366">
            <v>1052</v>
          </cell>
        </row>
        <row r="1367">
          <cell r="A1367" t="str">
            <v>Palma Fenix h=2.50 m</v>
          </cell>
          <cell r="B1367" t="str">
            <v>und</v>
          </cell>
          <cell r="C1367">
            <v>60000</v>
          </cell>
        </row>
        <row r="1368">
          <cell r="A1368" t="str">
            <v>Panel prefabricado hexagonal en concreto 4000 Psi para muros de acompañamiento.</v>
          </cell>
          <cell r="B1368" t="str">
            <v>und</v>
          </cell>
          <cell r="C1368">
            <v>227515.59</v>
          </cell>
        </row>
        <row r="1369">
          <cell r="A1369" t="str">
            <v>Pañete impermeabilizado muros 1:3 espesor de 2 cm</v>
          </cell>
          <cell r="B1369" t="str">
            <v>m²</v>
          </cell>
          <cell r="C1369">
            <v>24911.279999999999</v>
          </cell>
        </row>
        <row r="1370">
          <cell r="A1370" t="str">
            <v>Pañete interior allanado 1:4 espesor 1.5 cm</v>
          </cell>
          <cell r="B1370" t="str">
            <v>m²</v>
          </cell>
          <cell r="C1370">
            <v>17110.259999999998</v>
          </cell>
        </row>
        <row r="1371">
          <cell r="A1371" t="str">
            <v>Pañete interior allanado 1:4 espesor 2 cm</v>
          </cell>
          <cell r="B1371" t="str">
            <v>m²</v>
          </cell>
          <cell r="C1371">
            <v>15810.9</v>
          </cell>
        </row>
        <row r="1372">
          <cell r="A1372" t="str">
            <v>Pañete liso (allanado) muros 1:4, incluye filos y dilataciones</v>
          </cell>
          <cell r="B1372" t="str">
            <v>m²</v>
          </cell>
          <cell r="C1372">
            <v>19741.07</v>
          </cell>
        </row>
        <row r="1373">
          <cell r="A1373" t="str">
            <v>Paño escorial</v>
          </cell>
          <cell r="B1373" t="str">
            <v>m²</v>
          </cell>
          <cell r="C1373">
            <v>24000</v>
          </cell>
        </row>
        <row r="1374">
          <cell r="A1374" t="str">
            <v>Papel para polarizar</v>
          </cell>
          <cell r="B1374" t="str">
            <v>m²</v>
          </cell>
          <cell r="C1374">
            <v>15000</v>
          </cell>
        </row>
        <row r="1375">
          <cell r="A1375" t="str">
            <v>Papelera  blanca</v>
          </cell>
          <cell r="B1375" t="str">
            <v>und</v>
          </cell>
          <cell r="C1375">
            <v>7700</v>
          </cell>
        </row>
        <row r="1376">
          <cell r="A1376" t="str">
            <v>Paral  telescopico a 3.70 m</v>
          </cell>
          <cell r="B1376" t="str">
            <v xml:space="preserve"> HR </v>
          </cell>
          <cell r="C1376">
            <v>30</v>
          </cell>
        </row>
        <row r="1377">
          <cell r="A1377" t="str">
            <v>Paral telescopico 2 a 4 ml</v>
          </cell>
          <cell r="B1377" t="str">
            <v>d</v>
          </cell>
          <cell r="C1377">
            <v>237</v>
          </cell>
        </row>
        <row r="1378">
          <cell r="A1378" t="str">
            <v>Pararrayos de ZnO, 12 KV, 10 KA, tipo línea</v>
          </cell>
          <cell r="B1378" t="str">
            <v>und</v>
          </cell>
          <cell r="C1378">
            <v>168640</v>
          </cell>
        </row>
        <row r="1379">
          <cell r="A1379" t="str">
            <v>Pared valencia/stone/alejandria 20.5*30.5</v>
          </cell>
          <cell r="B1379" t="str">
            <v>m²</v>
          </cell>
          <cell r="C1379">
            <v>20616.560000000001</v>
          </cell>
        </row>
        <row r="1380">
          <cell r="A1380" t="str">
            <v>Parlante portero eléctrico 1 pulso</v>
          </cell>
          <cell r="B1380" t="str">
            <v>und</v>
          </cell>
          <cell r="C1380">
            <v>72000</v>
          </cell>
        </row>
        <row r="1381">
          <cell r="A1381" t="str">
            <v>Parque infantil metálico capacidad 20 Niños</v>
          </cell>
          <cell r="B1381" t="str">
            <v>und</v>
          </cell>
          <cell r="C1381">
            <v>10557333</v>
          </cell>
        </row>
        <row r="1382">
          <cell r="A1382" t="str">
            <v>Pasacalle en tela 6.0 x 0.75 m</v>
          </cell>
          <cell r="B1382" t="str">
            <v>und</v>
          </cell>
          <cell r="C1382">
            <v>210000</v>
          </cell>
        </row>
        <row r="1383">
          <cell r="A1383" t="str">
            <v>Pasador con pin Ø= 1 1/2"  SAE 1045 de 75 mm</v>
          </cell>
          <cell r="B1383" t="str">
            <v>und</v>
          </cell>
          <cell r="C1383">
            <v>17500</v>
          </cell>
        </row>
        <row r="1384">
          <cell r="A1384" t="str">
            <v>Pasador con pin Ø= 76 mm SAE 1045 L=110mm</v>
          </cell>
          <cell r="B1384" t="str">
            <v>und</v>
          </cell>
          <cell r="C1384">
            <v>55000</v>
          </cell>
        </row>
        <row r="1385">
          <cell r="A1385" t="str">
            <v>Pasador con pin Ø=2"  SAE 1045 de 100 mm</v>
          </cell>
          <cell r="B1385" t="str">
            <v>und</v>
          </cell>
          <cell r="C1385">
            <v>55000</v>
          </cell>
        </row>
        <row r="1386">
          <cell r="A1386" t="str">
            <v>Pasador Ø= 3 1/2"  SAE 1045 de 200 mm</v>
          </cell>
          <cell r="B1386" t="str">
            <v>und</v>
          </cell>
          <cell r="C1386">
            <v>160000</v>
          </cell>
        </row>
        <row r="1387">
          <cell r="A1387" t="str">
            <v>Pasamanos en acero inoxidable cal 18 2" con soportes  instalada</v>
          </cell>
          <cell r="B1387" t="str">
            <v>m</v>
          </cell>
          <cell r="C1387">
            <v>168333</v>
          </cell>
        </row>
        <row r="1388">
          <cell r="A1388" t="str">
            <v>Pasamuro AC 1/4" ELxER L:0.50 M</v>
          </cell>
          <cell r="B1388" t="str">
            <v>und</v>
          </cell>
          <cell r="C1388">
            <v>75000</v>
          </cell>
        </row>
        <row r="1389">
          <cell r="A1389" t="str">
            <v>Pasamuro AC 2 1/2" ELxER L:0.50M</v>
          </cell>
          <cell r="B1389" t="str">
            <v>und</v>
          </cell>
          <cell r="C1389">
            <v>220000</v>
          </cell>
        </row>
        <row r="1390">
          <cell r="A1390" t="str">
            <v>Pasamuro ac 2 pulg  l:0.60 m</v>
          </cell>
          <cell r="B1390" t="str">
            <v>und</v>
          </cell>
          <cell r="C1390">
            <v>145000</v>
          </cell>
        </row>
        <row r="1391">
          <cell r="A1391" t="str">
            <v>Pasamuro en A.C. Ø=10" L=0.45 m E.B x E.B</v>
          </cell>
          <cell r="B1391" t="str">
            <v>und</v>
          </cell>
          <cell r="C1391">
            <v>680440</v>
          </cell>
        </row>
        <row r="1392">
          <cell r="A1392" t="str">
            <v>Pasamuro en A.C. Ø=10" L=0.50 m E.B.</v>
          </cell>
          <cell r="B1392" t="str">
            <v>und</v>
          </cell>
          <cell r="C1392">
            <v>691244</v>
          </cell>
        </row>
        <row r="1393">
          <cell r="A1393" t="str">
            <v>Pasamuro en A.C. Ø=10" L=2.6 m E.L x E.L</v>
          </cell>
          <cell r="B1393" t="str">
            <v>und</v>
          </cell>
          <cell r="C1393">
            <v>2394007</v>
          </cell>
        </row>
        <row r="1394">
          <cell r="A1394" t="str">
            <v>Pasamuro en A.C. Ø=16" L=0.70 m E.B x E.B</v>
          </cell>
          <cell r="B1394" t="str">
            <v>und</v>
          </cell>
          <cell r="C1394">
            <v>2187760</v>
          </cell>
        </row>
        <row r="1395">
          <cell r="A1395" t="str">
            <v>Pasamuro en A.C. Ø=2" L=0.35 m E.R x E.R.</v>
          </cell>
          <cell r="B1395" t="str">
            <v>und</v>
          </cell>
          <cell r="C1395">
            <v>87200</v>
          </cell>
        </row>
        <row r="1396">
          <cell r="A1396" t="str">
            <v>Pasamuro en A.C. Ø=3" L=0.50 m E.B.</v>
          </cell>
          <cell r="B1396" t="str">
            <v>und</v>
          </cell>
          <cell r="C1396">
            <v>196000</v>
          </cell>
        </row>
        <row r="1397">
          <cell r="A1397" t="str">
            <v>Pasamuro en A.C. Ø=3" L=0.90 m E.L x E.B</v>
          </cell>
          <cell r="B1397" t="str">
            <v>und</v>
          </cell>
          <cell r="C1397">
            <v>226432</v>
          </cell>
        </row>
        <row r="1398">
          <cell r="A1398" t="str">
            <v>Pasamuro en A.C. Ø=4" L=0.50 m E.B.</v>
          </cell>
          <cell r="B1398" t="str">
            <v>und</v>
          </cell>
          <cell r="C1398">
            <v>246036</v>
          </cell>
        </row>
        <row r="1399">
          <cell r="A1399" t="str">
            <v>Pasamuro en A.C. Ø=4" L=0.55 m E.R x E.R</v>
          </cell>
          <cell r="B1399" t="str">
            <v>und</v>
          </cell>
          <cell r="C1399">
            <v>187920</v>
          </cell>
        </row>
        <row r="1400">
          <cell r="A1400" t="str">
            <v>Pasamuro en A.C. Ø=4" L=0.70 m E.B x E.B</v>
          </cell>
          <cell r="B1400" t="str">
            <v>und</v>
          </cell>
          <cell r="C1400">
            <v>320740</v>
          </cell>
        </row>
        <row r="1401">
          <cell r="A1401" t="str">
            <v>Pasamuro en A.C. Ø=4" L=0.70 m E.L x E.B</v>
          </cell>
          <cell r="B1401" t="str">
            <v>und</v>
          </cell>
          <cell r="C1401">
            <v>325989</v>
          </cell>
        </row>
        <row r="1402">
          <cell r="A1402" t="str">
            <v>Pasamuro en A.C. Ø=4" L=0.90 m E.L x E.B</v>
          </cell>
          <cell r="B1402" t="str">
            <v>und</v>
          </cell>
          <cell r="C1402">
            <v>545200</v>
          </cell>
        </row>
        <row r="1403">
          <cell r="A1403" t="str">
            <v>Pasamuro en A.C. Ø=6" L=0.50 m E.B.</v>
          </cell>
          <cell r="B1403" t="str">
            <v>und</v>
          </cell>
          <cell r="C1403">
            <v>399040</v>
          </cell>
        </row>
        <row r="1404">
          <cell r="A1404" t="str">
            <v>Pasamuro en A.C. Ø=6" L=0.75 m E.B x E.B</v>
          </cell>
          <cell r="B1404" t="str">
            <v>und</v>
          </cell>
          <cell r="C1404">
            <v>521600</v>
          </cell>
        </row>
        <row r="1405">
          <cell r="A1405" t="str">
            <v>Pasamuro en A.C. Ø=6" L=1.00 m E.L x E.B</v>
          </cell>
          <cell r="B1405" t="str">
            <v>und</v>
          </cell>
          <cell r="C1405">
            <v>748200</v>
          </cell>
        </row>
        <row r="1406">
          <cell r="A1406" t="str">
            <v>Pasamuro en A.C. Ø=8" L=0.50 m E.B.</v>
          </cell>
          <cell r="B1406" t="str">
            <v>und</v>
          </cell>
          <cell r="C1406">
            <v>501294</v>
          </cell>
        </row>
        <row r="1407">
          <cell r="A1407" t="str">
            <v>Pasamuro en A.C. Ø=8" L=0.95 m E.B.</v>
          </cell>
          <cell r="B1407" t="str">
            <v>und</v>
          </cell>
          <cell r="C1407">
            <v>942786</v>
          </cell>
        </row>
        <row r="1408">
          <cell r="A1408" t="str">
            <v>Pasamuro en A.C. Ø=8" L=1.00 m E.L x E.B</v>
          </cell>
          <cell r="B1408" t="str">
            <v>und</v>
          </cell>
          <cell r="C1408">
            <v>1102000</v>
          </cell>
        </row>
        <row r="1409">
          <cell r="A1409" t="str">
            <v>Pasamuro en H.D. Ø=2" L=0.50 m E.L x E.L.</v>
          </cell>
          <cell r="B1409" t="str">
            <v>und</v>
          </cell>
          <cell r="C1409">
            <v>117500</v>
          </cell>
        </row>
        <row r="1410">
          <cell r="A1410" t="str">
            <v>Pasamuro en H.D. Ø=24" L=1.2 m E.L x E.B</v>
          </cell>
          <cell r="B1410" t="str">
            <v>und</v>
          </cell>
          <cell r="C1410">
            <v>5920080</v>
          </cell>
        </row>
        <row r="1411">
          <cell r="A1411" t="str">
            <v>Pasamuro en H.D. Ø=3" L=0.60 m E.L x E.B</v>
          </cell>
          <cell r="B1411" t="str">
            <v>und</v>
          </cell>
          <cell r="C1411">
            <v>161600</v>
          </cell>
        </row>
        <row r="1412">
          <cell r="A1412" t="str">
            <v>Pasamuro en H.D. Ø=4" L=0.25 m E.R x E.R</v>
          </cell>
          <cell r="B1412" t="str">
            <v>und</v>
          </cell>
          <cell r="C1412">
            <v>156600</v>
          </cell>
        </row>
        <row r="1413">
          <cell r="A1413" t="str">
            <v>Pasamuro en H.D. Ø=4" L=0.50 m E.L x E.B</v>
          </cell>
          <cell r="B1413" t="str">
            <v>und</v>
          </cell>
          <cell r="C1413">
            <v>192000</v>
          </cell>
        </row>
        <row r="1414">
          <cell r="A1414" t="str">
            <v>Pasamuro en H.F. 1 1/2`` L= 1m</v>
          </cell>
          <cell r="B1414" t="str">
            <v>und</v>
          </cell>
          <cell r="C1414">
            <v>70000</v>
          </cell>
        </row>
        <row r="1415">
          <cell r="A1415" t="str">
            <v>Pasamuro en H.F. de 2" extremo Campana</v>
          </cell>
          <cell r="B1415" t="str">
            <v>und</v>
          </cell>
          <cell r="C1415">
            <v>104000</v>
          </cell>
        </row>
        <row r="1416">
          <cell r="A1416" t="str">
            <v>Pasamuro en H.F. de 4" extremo Campana</v>
          </cell>
          <cell r="B1416" t="str">
            <v>und</v>
          </cell>
          <cell r="C1416">
            <v>240000</v>
          </cell>
        </row>
        <row r="1417">
          <cell r="A1417" t="str">
            <v>Pasamuro en H.F. Ø=4" L=0.50 m E.L x E.L.</v>
          </cell>
          <cell r="B1417" t="str">
            <v>und</v>
          </cell>
          <cell r="C1417">
            <v>272000</v>
          </cell>
        </row>
        <row r="1418">
          <cell r="A1418" t="str">
            <v>Pasamuro en PRFV  Ø= 6"  E.B. x E.B. con Codo 90°</v>
          </cell>
          <cell r="B1418" t="str">
            <v>und</v>
          </cell>
          <cell r="C1418">
            <v>303380</v>
          </cell>
        </row>
        <row r="1419">
          <cell r="A1419" t="str">
            <v>Pasamuro Ø=10" E.B. x E.B. L=0.8 m en PRFV</v>
          </cell>
          <cell r="B1419" t="str">
            <v>und</v>
          </cell>
          <cell r="C1419">
            <v>713800</v>
          </cell>
        </row>
        <row r="1420">
          <cell r="A1420" t="str">
            <v>Pasamuro Ø=3" E.L. x E.B. L=0.6 m en PRFV</v>
          </cell>
          <cell r="B1420" t="str">
            <v>und</v>
          </cell>
          <cell r="C1420">
            <v>101700</v>
          </cell>
        </row>
        <row r="1421">
          <cell r="A1421" t="str">
            <v>Pasamuro Ø=3" E.L. x E.B. L=1.0 m en PRFV</v>
          </cell>
          <cell r="B1421" t="str">
            <v>und</v>
          </cell>
          <cell r="C1421">
            <v>145700</v>
          </cell>
        </row>
        <row r="1422">
          <cell r="A1422" t="str">
            <v>Pasamuro Ø=6" E.L. x E.B. L=1.0 m en PRFV</v>
          </cell>
          <cell r="B1422" t="str">
            <v>und</v>
          </cell>
          <cell r="C1422">
            <v>249980</v>
          </cell>
        </row>
        <row r="1423">
          <cell r="A1423" t="str">
            <v>Pasamuro Ø=6" E.L. x E.B. L=1.2 m en PRFV</v>
          </cell>
          <cell r="B1423" t="str">
            <v>und</v>
          </cell>
          <cell r="C1423">
            <v>264500</v>
          </cell>
        </row>
        <row r="1424">
          <cell r="A1424" t="str">
            <v>Pasamuro Ø=8" E.L. x E.B. L=0.8 m en PRFV</v>
          </cell>
          <cell r="B1424" t="str">
            <v>und</v>
          </cell>
          <cell r="C1424">
            <v>465120</v>
          </cell>
        </row>
        <row r="1425">
          <cell r="A1425" t="str">
            <v>Pasamuros en baja tensión</v>
          </cell>
          <cell r="B1425" t="str">
            <v>jg</v>
          </cell>
          <cell r="C1425">
            <v>1800000</v>
          </cell>
        </row>
        <row r="1426">
          <cell r="A1426" t="str">
            <v>Pasamuros en media tensión</v>
          </cell>
          <cell r="B1426" t="str">
            <v>jg</v>
          </cell>
          <cell r="C1426">
            <v>2500000</v>
          </cell>
        </row>
        <row r="1427">
          <cell r="A1427" t="str">
            <v>Paso escalera granito</v>
          </cell>
          <cell r="B1427" t="str">
            <v>m</v>
          </cell>
          <cell r="C1427">
            <v>83727</v>
          </cell>
        </row>
        <row r="1428">
          <cell r="A1428" t="str">
            <v>Pasta acrílica</v>
          </cell>
          <cell r="B1428" t="str">
            <v>kg</v>
          </cell>
          <cell r="C1428">
            <v>1383.33</v>
          </cell>
        </row>
        <row r="1429">
          <cell r="A1429" t="str">
            <v>Pasto de corte tipo Vetiver (3 matines)</v>
          </cell>
          <cell r="B1429" t="str">
            <v>und</v>
          </cell>
          <cell r="C1429">
            <v>550</v>
          </cell>
        </row>
        <row r="1430">
          <cell r="A1430" t="str">
            <v>Pasto trencilla o grama</v>
          </cell>
          <cell r="B1430" t="str">
            <v>m²</v>
          </cell>
          <cell r="C1430">
            <v>7167</v>
          </cell>
        </row>
        <row r="1431">
          <cell r="A1431" t="str">
            <v>Patch panel 24 puertos CAT 5E AMP</v>
          </cell>
          <cell r="B1431" t="str">
            <v>und</v>
          </cell>
          <cell r="C1431">
            <v>328267</v>
          </cell>
        </row>
        <row r="1432">
          <cell r="A1432" t="str">
            <v>Pedestal milenium blanco</v>
          </cell>
          <cell r="B1432" t="str">
            <v>und</v>
          </cell>
          <cell r="C1432">
            <v>42520</v>
          </cell>
        </row>
        <row r="1433">
          <cell r="A1433" t="str">
            <v>Pegacor blanco adhesivo cerámico</v>
          </cell>
          <cell r="B1433" t="str">
            <v>kg</v>
          </cell>
          <cell r="C1433">
            <v>875.5</v>
          </cell>
        </row>
        <row r="1434">
          <cell r="A1434" t="str">
            <v>Pegante colbón</v>
          </cell>
          <cell r="B1434" t="str">
            <v>kg</v>
          </cell>
          <cell r="C1434">
            <v>9500</v>
          </cell>
        </row>
        <row r="1435">
          <cell r="A1435" t="str">
            <v>Pegante Epoxico 2 Componentes</v>
          </cell>
          <cell r="B1435" t="str">
            <v>kg</v>
          </cell>
          <cell r="C1435">
            <v>31473</v>
          </cell>
        </row>
        <row r="1436">
          <cell r="A1436" t="str">
            <v>Perfil aluminio  1/2 x 1/2`` (Win)</v>
          </cell>
          <cell r="B1436" t="str">
            <v>m</v>
          </cell>
          <cell r="C1436">
            <v>1334</v>
          </cell>
        </row>
        <row r="1437">
          <cell r="A1437" t="str">
            <v>Perfil canal calibre 26 (90 mm) 2.44 m</v>
          </cell>
          <cell r="B1437" t="str">
            <v>und</v>
          </cell>
          <cell r="C1437">
            <v>5000</v>
          </cell>
        </row>
        <row r="1438">
          <cell r="A1438" t="str">
            <v>Perfil en AL. 3" x 1 1/2" Tipo boquillera</v>
          </cell>
          <cell r="B1438" t="str">
            <v>m</v>
          </cell>
          <cell r="C1438">
            <v>11666</v>
          </cell>
        </row>
        <row r="1439">
          <cell r="A1439" t="str">
            <v>Perfil en aluminio 10 x 20</v>
          </cell>
          <cell r="B1439" t="str">
            <v>m</v>
          </cell>
          <cell r="C1439">
            <v>30000</v>
          </cell>
        </row>
        <row r="1440">
          <cell r="A1440" t="str">
            <v>Perfil estructural PHR en C 120 x 60 x 1.5 mm</v>
          </cell>
          <cell r="B1440" t="str">
            <v>und</v>
          </cell>
          <cell r="C1440">
            <v>61000</v>
          </cell>
        </row>
        <row r="1441">
          <cell r="A1441" t="str">
            <v>Perfil estructural PHR en C 120 x 60 x 2.0 mm</v>
          </cell>
          <cell r="B1441" t="str">
            <v>m</v>
          </cell>
          <cell r="C1441">
            <v>12833</v>
          </cell>
        </row>
        <row r="1442">
          <cell r="A1442" t="str">
            <v>Perfil estructural PHR en C 120 x 60 x 2.5 mm</v>
          </cell>
          <cell r="B1442" t="str">
            <v>und</v>
          </cell>
          <cell r="C1442">
            <v>81485</v>
          </cell>
        </row>
        <row r="1443">
          <cell r="A1443" t="str">
            <v>Perfil estructural PHR en C 150 x 50 x 2 mm</v>
          </cell>
          <cell r="B1443" t="str">
            <v>und</v>
          </cell>
          <cell r="C1443">
            <v>77000</v>
          </cell>
        </row>
        <row r="1444">
          <cell r="A1444" t="str">
            <v>Perfil estructural PHR en C 160 x 60 x 2.0 mm</v>
          </cell>
          <cell r="B1444" t="str">
            <v>m</v>
          </cell>
          <cell r="C1444">
            <v>14917</v>
          </cell>
        </row>
        <row r="1445">
          <cell r="A1445" t="str">
            <v>Perfil estructural PHR en C 160 x 60 x 2.5 mm</v>
          </cell>
          <cell r="B1445" t="str">
            <v>m</v>
          </cell>
          <cell r="C1445">
            <v>18167</v>
          </cell>
        </row>
        <row r="1446">
          <cell r="A1446" t="str">
            <v>perfil estructural PHR Cajon 203x67x19-2.0mm</v>
          </cell>
          <cell r="B1446" t="str">
            <v>m</v>
          </cell>
          <cell r="C1446">
            <v>32000</v>
          </cell>
        </row>
        <row r="1447">
          <cell r="A1447" t="str">
            <v>Perfil estructural PHR en C 254 x 64 x 2.0 mm</v>
          </cell>
          <cell r="B1447" t="str">
            <v>und</v>
          </cell>
          <cell r="C1447">
            <v>118756.45</v>
          </cell>
        </row>
        <row r="1448">
          <cell r="A1448" t="str">
            <v>Perfil estructural PHR en C 305 x 80 x 2.5 mm</v>
          </cell>
          <cell r="B1448" t="str">
            <v>und</v>
          </cell>
          <cell r="C1448">
            <v>180000</v>
          </cell>
        </row>
        <row r="1449">
          <cell r="A1449" t="str">
            <v>Perfil omega Cal 26 2.44</v>
          </cell>
          <cell r="B1449" t="str">
            <v>und</v>
          </cell>
          <cell r="C1449">
            <v>3916</v>
          </cell>
        </row>
        <row r="1450">
          <cell r="A1450" t="str">
            <v xml:space="preserve">Perfil metalico 2P-8 -16 </v>
          </cell>
          <cell r="B1450" t="str">
            <v>und</v>
          </cell>
          <cell r="C1450">
            <v>398032</v>
          </cell>
        </row>
        <row r="1451">
          <cell r="A1451" t="str">
            <v>Perfil placafacil negro h=90 mm b=130 mm</v>
          </cell>
          <cell r="B1451" t="str">
            <v>m</v>
          </cell>
          <cell r="C1451">
            <v>17000</v>
          </cell>
        </row>
        <row r="1452">
          <cell r="A1452" t="str">
            <v>Perfil estructural PHR en C pintado</v>
          </cell>
          <cell r="B1452" t="str">
            <v>kg</v>
          </cell>
          <cell r="C1452">
            <v>7800</v>
          </cell>
        </row>
        <row r="1453">
          <cell r="A1453" t="str">
            <v>Perfil estructural 150*150*6 mm ASTM A500 pintado</v>
          </cell>
          <cell r="B1453" t="str">
            <v>kg</v>
          </cell>
          <cell r="C1453">
            <v>7800</v>
          </cell>
        </row>
        <row r="1454">
          <cell r="A1454" t="str">
            <v>Perfil WF 8" x 15" = viga IPN 200</v>
          </cell>
          <cell r="B1454" t="str">
            <v>m</v>
          </cell>
          <cell r="C1454">
            <v>80772</v>
          </cell>
        </row>
        <row r="1455">
          <cell r="A1455" t="str">
            <v>Perfil WF 8" x 18"</v>
          </cell>
          <cell r="B1455" t="str">
            <v>m</v>
          </cell>
          <cell r="C1455">
            <v>94000</v>
          </cell>
        </row>
        <row r="1456">
          <cell r="A1456" t="str">
            <v>Perforación de 1/2" en lámina HR 1/4"</v>
          </cell>
          <cell r="B1456" t="str">
            <v>und</v>
          </cell>
          <cell r="C1456">
            <v>1000</v>
          </cell>
        </row>
        <row r="1457">
          <cell r="A1457" t="str">
            <v>Perforación de 3/4" en lámina HR 1/2"</v>
          </cell>
          <cell r="B1457" t="str">
            <v>und</v>
          </cell>
          <cell r="C1457">
            <v>2300</v>
          </cell>
        </row>
        <row r="1458">
          <cell r="A1458" t="str">
            <v>Perforación de 3/4" en lámina HR 1/4"</v>
          </cell>
          <cell r="B1458" t="str">
            <v>und</v>
          </cell>
          <cell r="C1458">
            <v>1200</v>
          </cell>
        </row>
        <row r="1459">
          <cell r="A1459" t="str">
            <v>Perforación de 5/8" en lámina HR 1/4"</v>
          </cell>
          <cell r="B1459" t="str">
            <v>und</v>
          </cell>
          <cell r="C1459">
            <v>1100</v>
          </cell>
        </row>
        <row r="1460">
          <cell r="A1460" t="str">
            <v>Perlin tipo cajón 203.2*63.5*3mm (2P 8-11 acesco)</v>
          </cell>
          <cell r="B1460" t="str">
            <v>und</v>
          </cell>
          <cell r="C1460">
            <v>398031.99</v>
          </cell>
        </row>
        <row r="1461">
          <cell r="A1461" t="str">
            <v>Perno 1/2" alt.vel. 1 3/4"</v>
          </cell>
          <cell r="B1461" t="str">
            <v>und</v>
          </cell>
          <cell r="C1461">
            <v>220</v>
          </cell>
        </row>
        <row r="1462">
          <cell r="A1462" t="str">
            <v>Perno alt.vel.  1/4" x 2</v>
          </cell>
          <cell r="B1462" t="str">
            <v>und</v>
          </cell>
          <cell r="C1462">
            <v>220</v>
          </cell>
        </row>
        <row r="1463">
          <cell r="A1463" t="str">
            <v xml:space="preserve">Perno anclaje 3/4" tuerca, contratuerca L=10 cm </v>
          </cell>
          <cell r="B1463" t="str">
            <v>und</v>
          </cell>
          <cell r="C1463">
            <v>7250</v>
          </cell>
        </row>
        <row r="1464">
          <cell r="A1464" t="str">
            <v xml:space="preserve">Perno anclaje 3/4" tuerca, contratuerca L=80 cm </v>
          </cell>
          <cell r="B1464" t="str">
            <v>und</v>
          </cell>
          <cell r="C1464">
            <v>39000</v>
          </cell>
        </row>
        <row r="1465">
          <cell r="A1465" t="str">
            <v>Perno anclaje 3/4" tuerca, contratuerca L=500 mm</v>
          </cell>
          <cell r="B1465" t="str">
            <v>und</v>
          </cell>
          <cell r="C1465">
            <v>25250</v>
          </cell>
        </row>
        <row r="1466">
          <cell r="A1466" t="str">
            <v>Perno bastón roscado de 5/8" con tuerca L=0.52 m</v>
          </cell>
          <cell r="B1466" t="str">
            <v>und</v>
          </cell>
          <cell r="C1466">
            <v>17600</v>
          </cell>
        </row>
        <row r="1467">
          <cell r="A1467" t="str">
            <v>Perno de 1" * 15"  G8</v>
          </cell>
          <cell r="B1467" t="str">
            <v>und</v>
          </cell>
          <cell r="C1467">
            <v>10000</v>
          </cell>
        </row>
        <row r="1468">
          <cell r="A1468" t="str">
            <v>Perno de anclaje  10" x 1/2"  grado 8</v>
          </cell>
          <cell r="B1468" t="str">
            <v>und</v>
          </cell>
          <cell r="C1468">
            <v>12000</v>
          </cell>
        </row>
        <row r="1469">
          <cell r="A1469" t="str">
            <v>Perno de anclaje  5/8" x 2"  grado 8</v>
          </cell>
          <cell r="B1469" t="str">
            <v>und</v>
          </cell>
          <cell r="C1469">
            <v>3100</v>
          </cell>
        </row>
        <row r="1470">
          <cell r="A1470" t="str">
            <v>Perno de maquina de 1/2" x 2"</v>
          </cell>
          <cell r="B1470" t="str">
            <v>und</v>
          </cell>
          <cell r="C1470">
            <v>994</v>
          </cell>
        </row>
        <row r="1471">
          <cell r="A1471" t="str">
            <v>Perno de maquina de 5/8" x 8"</v>
          </cell>
          <cell r="B1471" t="str">
            <v>und</v>
          </cell>
          <cell r="C1471">
            <v>3200</v>
          </cell>
        </row>
        <row r="1472">
          <cell r="A1472" t="str">
            <v>Perno de ojo de 5/8`` x 4``</v>
          </cell>
          <cell r="B1472" t="str">
            <v>und</v>
          </cell>
          <cell r="C1472">
            <v>3582</v>
          </cell>
        </row>
        <row r="1473">
          <cell r="A1473" t="str">
            <v>Perno en C de 1/2" a=56 cm</v>
          </cell>
          <cell r="B1473" t="str">
            <v>und</v>
          </cell>
          <cell r="C1473">
            <v>12000</v>
          </cell>
        </row>
        <row r="1474">
          <cell r="A1474" t="str">
            <v>Perro  de 1 1/4" Tipo Pesado</v>
          </cell>
          <cell r="B1474" t="str">
            <v>und</v>
          </cell>
          <cell r="C1474">
            <v>48000</v>
          </cell>
        </row>
        <row r="1475">
          <cell r="A1475" t="str">
            <v>Perro crosby Ø= 1/2"  en HF</v>
          </cell>
          <cell r="B1475" t="str">
            <v>und</v>
          </cell>
          <cell r="C1475">
            <v>24500</v>
          </cell>
        </row>
        <row r="1476">
          <cell r="A1476" t="str">
            <v>Perro de 1 1/2 " Tipo pesado.</v>
          </cell>
          <cell r="B1476" t="str">
            <v>und</v>
          </cell>
          <cell r="C1476">
            <v>54000</v>
          </cell>
        </row>
        <row r="1477">
          <cell r="A1477" t="str">
            <v>Perro de 1 5/8 " Tipo pesado.</v>
          </cell>
          <cell r="B1477" t="str">
            <v>und</v>
          </cell>
          <cell r="C1477">
            <v>100572</v>
          </cell>
        </row>
        <row r="1478">
          <cell r="A1478" t="str">
            <v>Perro de 1" Tipo pesado</v>
          </cell>
          <cell r="B1478" t="str">
            <v>und</v>
          </cell>
          <cell r="C1478">
            <v>34000</v>
          </cell>
        </row>
        <row r="1479">
          <cell r="A1479" t="str">
            <v>Perro de 1/2 " Tipo pesado.</v>
          </cell>
          <cell r="B1479" t="str">
            <v>und</v>
          </cell>
          <cell r="C1479">
            <v>14392</v>
          </cell>
        </row>
        <row r="1480">
          <cell r="A1480" t="str">
            <v>Perro de 1/4 " Tipo pesado.</v>
          </cell>
          <cell r="B1480" t="str">
            <v>und</v>
          </cell>
          <cell r="C1480">
            <v>6844</v>
          </cell>
        </row>
        <row r="1481">
          <cell r="A1481" t="str">
            <v>Perro de 3/4" Tipo pesado</v>
          </cell>
          <cell r="B1481" t="str">
            <v>und</v>
          </cell>
          <cell r="C1481">
            <v>25000</v>
          </cell>
        </row>
        <row r="1482">
          <cell r="A1482" t="str">
            <v>Perro de 3/8" Tipo pesado.</v>
          </cell>
          <cell r="B1482" t="str">
            <v>und</v>
          </cell>
          <cell r="C1482">
            <v>12000</v>
          </cell>
        </row>
        <row r="1483">
          <cell r="A1483" t="str">
            <v>Perro de 5/16" Tipo liviano</v>
          </cell>
          <cell r="B1483" t="str">
            <v>und</v>
          </cell>
          <cell r="C1483">
            <v>928</v>
          </cell>
        </row>
        <row r="1484">
          <cell r="A1484" t="str">
            <v>Perro de 5/8 " Tipo pesado.</v>
          </cell>
          <cell r="B1484" t="str">
            <v>und</v>
          </cell>
          <cell r="C1484">
            <v>22000</v>
          </cell>
        </row>
        <row r="1485">
          <cell r="A1485" t="str">
            <v>Perro de 7/8" Tipo pesado</v>
          </cell>
          <cell r="B1485" t="str">
            <v>und</v>
          </cell>
          <cell r="C1485">
            <v>30856</v>
          </cell>
        </row>
        <row r="1486">
          <cell r="A1486" t="str">
            <v>Persiana fija en lámina cold rolled cal. 18</v>
          </cell>
          <cell r="B1486" t="str">
            <v>m²</v>
          </cell>
          <cell r="C1486">
            <v>135000</v>
          </cell>
        </row>
        <row r="1487">
          <cell r="A1487" t="str">
            <v>Piedra comun</v>
          </cell>
          <cell r="B1487" t="str">
            <v>m³</v>
          </cell>
          <cell r="C1487">
            <v>48109.4</v>
          </cell>
        </row>
        <row r="1488">
          <cell r="A1488" t="str">
            <v>Piedra comun o bolo</v>
          </cell>
          <cell r="B1488" t="str">
            <v>m³</v>
          </cell>
          <cell r="C1488">
            <v>25585</v>
          </cell>
        </row>
        <row r="1489">
          <cell r="A1489" t="str">
            <v>Piedra laja e=0.06-0.08 m tráfico peatonal</v>
          </cell>
          <cell r="B1489" t="str">
            <v>m²</v>
          </cell>
          <cell r="C1489">
            <v>16650</v>
          </cell>
        </row>
        <row r="1490">
          <cell r="A1490" t="str">
            <v>Piedra laja gruesa e=12-14 cm tráfico vehicular</v>
          </cell>
          <cell r="B1490" t="str">
            <v>m²</v>
          </cell>
          <cell r="C1490">
            <v>21550</v>
          </cell>
        </row>
        <row r="1491">
          <cell r="A1491" t="str">
            <v>Piedra muñeca e= 0.02 m</v>
          </cell>
          <cell r="B1491" t="str">
            <v>m²</v>
          </cell>
          <cell r="C1491">
            <v>69039</v>
          </cell>
        </row>
        <row r="1492">
          <cell r="A1492" t="str">
            <v>Piedra rajon o media zonga</v>
          </cell>
          <cell r="B1492" t="str">
            <v>m³</v>
          </cell>
          <cell r="C1492">
            <v>71337.8</v>
          </cell>
        </row>
        <row r="1493">
          <cell r="A1493" t="str">
            <v>Piedras para pulir, brillar, destroncar (granito)</v>
          </cell>
          <cell r="B1493" t="str">
            <v>jg</v>
          </cell>
          <cell r="C1493">
            <v>360000</v>
          </cell>
        </row>
        <row r="1494">
          <cell r="A1494" t="str">
            <v>Pieza de pino inmunizado cepillado 30x3x3 cm</v>
          </cell>
          <cell r="B1494" t="str">
            <v>und</v>
          </cell>
          <cell r="C1494">
            <v>35000</v>
          </cell>
        </row>
        <row r="1495">
          <cell r="A1495" t="str">
            <v>Pieza flormorado inmuniada 0.75*0.20*0.05 m</v>
          </cell>
          <cell r="B1495" t="str">
            <v>und</v>
          </cell>
          <cell r="C1495">
            <v>10500</v>
          </cell>
        </row>
        <row r="1496">
          <cell r="A1496" t="str">
            <v>Pieza remate  A-105 para rampa  0.8 x 0.4 x 0.275</v>
          </cell>
          <cell r="B1496" t="str">
            <v>und</v>
          </cell>
          <cell r="C1496">
            <v>28000</v>
          </cell>
        </row>
        <row r="1497">
          <cell r="A1497" t="str">
            <v>Pintura a base de caucho clorado</v>
          </cell>
          <cell r="B1497" t="str">
            <v>gal</v>
          </cell>
          <cell r="C1497">
            <v>94211.16</v>
          </cell>
        </row>
        <row r="1498">
          <cell r="A1498" t="str">
            <v>Pintura aluminio antirreflectiva</v>
          </cell>
          <cell r="B1498" t="str">
            <v>gal</v>
          </cell>
          <cell r="C1498">
            <v>120500</v>
          </cell>
        </row>
        <row r="1499">
          <cell r="A1499" t="str">
            <v>Pintura epóxica de dos componentes</v>
          </cell>
          <cell r="B1499" t="str">
            <v>gal</v>
          </cell>
          <cell r="C1499">
            <v>167055</v>
          </cell>
        </row>
        <row r="1500">
          <cell r="A1500" t="str">
            <v>Pintura epoxi-poliamida gl con catalizador 1/4gl</v>
          </cell>
          <cell r="B1500" t="str">
            <v>gal</v>
          </cell>
          <cell r="C1500">
            <v>153624</v>
          </cell>
        </row>
        <row r="1501">
          <cell r="A1501" t="str">
            <v>Pintura esmalte Epóxico</v>
          </cell>
          <cell r="B1501" t="str">
            <v>gal</v>
          </cell>
          <cell r="C1501">
            <v>103504.67</v>
          </cell>
        </row>
        <row r="1502">
          <cell r="A1502" t="str">
            <v>Pintura gris basalto</v>
          </cell>
          <cell r="B1502" t="str">
            <v>gal</v>
          </cell>
          <cell r="C1502">
            <v>60400</v>
          </cell>
        </row>
        <row r="1503">
          <cell r="A1503" t="str">
            <v>Pintura trafico acrílica de demarcación</v>
          </cell>
          <cell r="B1503" t="str">
            <v>gal</v>
          </cell>
          <cell r="C1503">
            <v>69000</v>
          </cell>
        </row>
        <row r="1504">
          <cell r="A1504" t="str">
            <v>Piola</v>
          </cell>
          <cell r="B1504" t="str">
            <v>m</v>
          </cell>
          <cell r="C1504">
            <v>100</v>
          </cell>
        </row>
        <row r="1505">
          <cell r="A1505" t="str">
            <v>Pirlan aluminio dorado</v>
          </cell>
          <cell r="B1505" t="str">
            <v>m</v>
          </cell>
          <cell r="C1505">
            <v>3500</v>
          </cell>
        </row>
        <row r="1506">
          <cell r="A1506" t="str">
            <v>Pirlan antideslizante</v>
          </cell>
          <cell r="B1506" t="str">
            <v>m</v>
          </cell>
          <cell r="C1506">
            <v>5500</v>
          </cell>
        </row>
        <row r="1507">
          <cell r="A1507" t="str">
            <v>Pisa vidrio</v>
          </cell>
          <cell r="B1507" t="str">
            <v>m</v>
          </cell>
          <cell r="C1507">
            <v>7500</v>
          </cell>
        </row>
        <row r="1508">
          <cell r="A1508" t="str">
            <v>Piso caucho troquelado armable intemperie 30*30*1.4 cms</v>
          </cell>
          <cell r="B1508" t="str">
            <v>m²</v>
          </cell>
          <cell r="C1508">
            <v>106921.73</v>
          </cell>
        </row>
        <row r="1509">
          <cell r="A1509" t="str">
            <v>Piso en piedra muñeca e. prom 2 cm pegada con mortero 1:4 con retape y capa protectora final</v>
          </cell>
          <cell r="B1509" t="str">
            <v>m²</v>
          </cell>
          <cell r="C1509">
            <v>102834</v>
          </cell>
        </row>
        <row r="1510">
          <cell r="A1510" t="str">
            <v>Piso pizarra natural gris 40x40 cm</v>
          </cell>
          <cell r="B1510" t="str">
            <v>m²</v>
          </cell>
          <cell r="C1510">
            <v>45068</v>
          </cell>
        </row>
        <row r="1511">
          <cell r="A1511" t="str">
            <v>Piso porcelanatto sellado rectif 60x60 ultra blanc</v>
          </cell>
          <cell r="B1511" t="str">
            <v>m²</v>
          </cell>
          <cell r="C1511">
            <v>88773.33</v>
          </cell>
        </row>
        <row r="1512">
          <cell r="A1512" t="str">
            <v>Piso Terrazo 41.6*41.6 cm</v>
          </cell>
          <cell r="B1512" t="str">
            <v>m²</v>
          </cell>
          <cell r="C1512">
            <v>24845</v>
          </cell>
        </row>
        <row r="1513">
          <cell r="A1513" t="str">
            <v>Pisopak residencial  1.6 mm</v>
          </cell>
          <cell r="B1513" t="str">
            <v>m²</v>
          </cell>
          <cell r="C1513">
            <v>15500</v>
          </cell>
        </row>
        <row r="1514">
          <cell r="A1514" t="str">
            <v>Pisopak tráfico pesado   3 mm</v>
          </cell>
          <cell r="B1514" t="str">
            <v>m²</v>
          </cell>
          <cell r="C1514">
            <v>26300</v>
          </cell>
        </row>
        <row r="1515">
          <cell r="A1515" t="str">
            <v>Piso-pared egeo blanco 25*35 cm</v>
          </cell>
          <cell r="B1515" t="str">
            <v>m²</v>
          </cell>
          <cell r="C1515">
            <v>16900</v>
          </cell>
        </row>
        <row r="1516">
          <cell r="A1516" t="str">
            <v>Pivote para puerta de vidrio y aluminio</v>
          </cell>
          <cell r="B1516" t="str">
            <v>und</v>
          </cell>
          <cell r="C1516">
            <v>20000</v>
          </cell>
        </row>
        <row r="1517">
          <cell r="A1517" t="str">
            <v>Placa base en concreto 2500 psi e=0.07 m</v>
          </cell>
          <cell r="B1517" t="str">
            <v>m²</v>
          </cell>
          <cell r="C1517">
            <v>39647.14</v>
          </cell>
        </row>
        <row r="1518">
          <cell r="A1518" t="str">
            <v>Placa base en concreto 3000 psi e=0.10 m reforzada con malla Q-5 de 6mm</v>
          </cell>
          <cell r="B1518" t="str">
            <v>m²</v>
          </cell>
          <cell r="C1518">
            <v>66680.649999999994</v>
          </cell>
        </row>
        <row r="1519">
          <cell r="A1519" t="str">
            <v>Placa de identificación 3 x 5 CM</v>
          </cell>
          <cell r="B1519" t="str">
            <v>und</v>
          </cell>
          <cell r="C1519">
            <v>5500</v>
          </cell>
        </row>
        <row r="1520">
          <cell r="A1520" t="str">
            <v>Placa de identificación 8 x 5 CM</v>
          </cell>
          <cell r="B1520" t="str">
            <v>und</v>
          </cell>
          <cell r="C1520">
            <v>9500</v>
          </cell>
        </row>
        <row r="1521">
          <cell r="A1521" t="str">
            <v>Placa de identificación circuito</v>
          </cell>
          <cell r="B1521" t="str">
            <v>und</v>
          </cell>
          <cell r="C1521">
            <v>3400</v>
          </cell>
        </row>
        <row r="1522">
          <cell r="A1522" t="str">
            <v>Placa de soporte en PRFV Ø=4.1 m, e=0.015 m</v>
          </cell>
          <cell r="B1522" t="str">
            <v>und</v>
          </cell>
          <cell r="C1522">
            <v>8250000</v>
          </cell>
        </row>
        <row r="1523">
          <cell r="A1523" t="str">
            <v>Placa de yeso gyplac e=1/2" (1.22 x 2.44 m)</v>
          </cell>
          <cell r="B1523" t="str">
            <v>und</v>
          </cell>
          <cell r="C1523">
            <v>19550</v>
          </cell>
        </row>
        <row r="1524">
          <cell r="A1524" t="str">
            <v>Placa eternit media 122 x 61x 4mm</v>
          </cell>
          <cell r="B1524" t="str">
            <v>und</v>
          </cell>
          <cell r="C1524">
            <v>5800</v>
          </cell>
        </row>
        <row r="1525">
          <cell r="A1525" t="str">
            <v>Placa identificación  2 x 1 cm</v>
          </cell>
          <cell r="B1525" t="str">
            <v>und</v>
          </cell>
          <cell r="C1525">
            <v>3000</v>
          </cell>
        </row>
        <row r="1526">
          <cell r="A1526" t="str">
            <v>Placa identificadora</v>
          </cell>
          <cell r="B1526" t="str">
            <v>und</v>
          </cell>
          <cell r="C1526">
            <v>4365</v>
          </cell>
        </row>
        <row r="1527">
          <cell r="A1527" t="str">
            <v>Placa superboard  1.20 x 2.44   10 mm</v>
          </cell>
          <cell r="B1527" t="str">
            <v>und</v>
          </cell>
          <cell r="C1527">
            <v>49500</v>
          </cell>
        </row>
        <row r="1528">
          <cell r="A1528" t="str">
            <v>Plafon o Roseta en PVC</v>
          </cell>
          <cell r="B1528" t="str">
            <v>und</v>
          </cell>
          <cell r="C1528">
            <v>1541</v>
          </cell>
        </row>
        <row r="1529">
          <cell r="A1529" t="str">
            <v>Planta electrica 5 a 10 Kw</v>
          </cell>
          <cell r="B1529" t="str">
            <v xml:space="preserve"> HR </v>
          </cell>
          <cell r="C1529">
            <v>9357</v>
          </cell>
        </row>
        <row r="1530">
          <cell r="A1530" t="str">
            <v>Planta movil volumetrica de concreto 25 m³/h</v>
          </cell>
          <cell r="B1530" t="str">
            <v>m³</v>
          </cell>
          <cell r="C1530">
            <v>92800</v>
          </cell>
        </row>
        <row r="1531">
          <cell r="A1531" t="str">
            <v>Plantas ornamentales</v>
          </cell>
          <cell r="B1531" t="str">
            <v>m²</v>
          </cell>
          <cell r="C1531">
            <v>22000</v>
          </cell>
        </row>
        <row r="1532">
          <cell r="A1532" t="str">
            <v>Plantula (tipo nativo, nauno, acacio  &lt; 40 cm)</v>
          </cell>
          <cell r="B1532" t="str">
            <v>und</v>
          </cell>
          <cell r="C1532">
            <v>800</v>
          </cell>
        </row>
        <row r="1533">
          <cell r="A1533" t="str">
            <v>Plantula limon swinglia 0.4 - 0.50</v>
          </cell>
          <cell r="B1533" t="str">
            <v>und</v>
          </cell>
          <cell r="C1533">
            <v>400</v>
          </cell>
        </row>
        <row r="1534">
          <cell r="A1534" t="str">
            <v>Plaqueta PL4 (100)</v>
          </cell>
          <cell r="B1534" t="str">
            <v>und</v>
          </cell>
          <cell r="C1534">
            <v>18560</v>
          </cell>
        </row>
        <row r="1535">
          <cell r="A1535" t="str">
            <v>Plastico en Polietileno negro Cal. 8</v>
          </cell>
          <cell r="B1535" t="str">
            <v>m²</v>
          </cell>
          <cell r="C1535">
            <v>1875</v>
          </cell>
        </row>
        <row r="1536">
          <cell r="A1536" t="str">
            <v>Plastocrete 169 HE (Acelerante)</v>
          </cell>
          <cell r="B1536" t="str">
            <v>kg</v>
          </cell>
          <cell r="C1536">
            <v>4837</v>
          </cell>
        </row>
        <row r="1537">
          <cell r="A1537" t="str">
            <v>Plastocrete DM</v>
          </cell>
          <cell r="B1537" t="str">
            <v>kg</v>
          </cell>
          <cell r="C1537">
            <v>9952</v>
          </cell>
        </row>
        <row r="1538">
          <cell r="A1538" t="str">
            <v>Platina  1" x 100 mm x 200 mm</v>
          </cell>
          <cell r="B1538" t="str">
            <v>und</v>
          </cell>
          <cell r="C1538">
            <v>60000</v>
          </cell>
        </row>
        <row r="1539">
          <cell r="A1539" t="str">
            <v>Platina  1" x 300 mm x 300 mm</v>
          </cell>
          <cell r="B1539" t="str">
            <v>und</v>
          </cell>
          <cell r="C1539">
            <v>275000</v>
          </cell>
        </row>
        <row r="1540">
          <cell r="A1540" t="str">
            <v>Platina  3/8" x 110 mm x 95 mm</v>
          </cell>
          <cell r="B1540" t="str">
            <v>und</v>
          </cell>
          <cell r="C1540">
            <v>12000</v>
          </cell>
        </row>
        <row r="1541">
          <cell r="A1541" t="str">
            <v>Platina 0.25*0.25*3/8" con 6 perf. 5/8"</v>
          </cell>
          <cell r="B1541" t="str">
            <v>und</v>
          </cell>
          <cell r="C1541">
            <v>36400</v>
          </cell>
        </row>
        <row r="1542">
          <cell r="A1542" t="str">
            <v>Platina 1 1/4" x 3 /16"</v>
          </cell>
          <cell r="B1542" t="str">
            <v>m</v>
          </cell>
          <cell r="C1542">
            <v>3161</v>
          </cell>
        </row>
        <row r="1543">
          <cell r="A1543" t="str">
            <v>Platina 1/4" x 1 1/2"</v>
          </cell>
          <cell r="B1543" t="str">
            <v>m</v>
          </cell>
          <cell r="C1543">
            <v>4762</v>
          </cell>
        </row>
        <row r="1544">
          <cell r="A1544" t="str">
            <v>Platina 1/4" x 1 1/4"</v>
          </cell>
          <cell r="B1544" t="str">
            <v>m</v>
          </cell>
          <cell r="C1544">
            <v>4722</v>
          </cell>
        </row>
        <row r="1545">
          <cell r="A1545" t="str">
            <v>Platina 1/4" x 1"</v>
          </cell>
          <cell r="B1545" t="str">
            <v>m</v>
          </cell>
          <cell r="C1545">
            <v>3260</v>
          </cell>
        </row>
        <row r="1546">
          <cell r="A1546" t="str">
            <v>Platina 1/4" x 1/2"</v>
          </cell>
          <cell r="B1546" t="str">
            <v>m</v>
          </cell>
          <cell r="C1546">
            <v>1714</v>
          </cell>
        </row>
        <row r="1547">
          <cell r="A1547" t="str">
            <v>Platina 1/4" x 2 1/2"</v>
          </cell>
          <cell r="B1547" t="str">
            <v>m</v>
          </cell>
          <cell r="C1547">
            <v>8792</v>
          </cell>
        </row>
        <row r="1548">
          <cell r="A1548" t="str">
            <v>Platina 1/4" x 2"</v>
          </cell>
          <cell r="B1548" t="str">
            <v>m</v>
          </cell>
          <cell r="C1548">
            <v>7013</v>
          </cell>
        </row>
        <row r="1549">
          <cell r="A1549" t="str">
            <v>Platina 1/4" x 3"</v>
          </cell>
          <cell r="B1549" t="str">
            <v>m</v>
          </cell>
          <cell r="C1549">
            <v>10322</v>
          </cell>
        </row>
        <row r="1550">
          <cell r="A1550" t="str">
            <v>Platina 1/8" x 1"</v>
          </cell>
          <cell r="B1550" t="str">
            <v>m</v>
          </cell>
          <cell r="C1550">
            <v>1587</v>
          </cell>
        </row>
        <row r="1551">
          <cell r="A1551" t="str">
            <v>Platina 1/8" x 1/2"</v>
          </cell>
          <cell r="B1551" t="str">
            <v>m</v>
          </cell>
          <cell r="C1551">
            <v>766.5</v>
          </cell>
        </row>
        <row r="1552">
          <cell r="A1552" t="str">
            <v>Platina 1/8" x 5/8"</v>
          </cell>
          <cell r="B1552" t="str">
            <v>m</v>
          </cell>
          <cell r="C1552">
            <v>1047</v>
          </cell>
        </row>
        <row r="1553">
          <cell r="A1553" t="str">
            <v>Platina 3/16" x 1"</v>
          </cell>
          <cell r="B1553" t="str">
            <v>m</v>
          </cell>
          <cell r="C1553">
            <v>3852.4</v>
          </cell>
        </row>
        <row r="1554">
          <cell r="A1554" t="str">
            <v>Platina 3/16" x 1/2"</v>
          </cell>
          <cell r="B1554" t="str">
            <v>m</v>
          </cell>
          <cell r="C1554">
            <v>941</v>
          </cell>
        </row>
        <row r="1555">
          <cell r="A1555" t="str">
            <v>Platina 3/16" x 2 1/2"</v>
          </cell>
          <cell r="B1555" t="str">
            <v>m</v>
          </cell>
          <cell r="C1555">
            <v>6387</v>
          </cell>
        </row>
        <row r="1556">
          <cell r="A1556" t="str">
            <v>Platina 3/16" x 2"</v>
          </cell>
          <cell r="B1556" t="str">
            <v>m</v>
          </cell>
          <cell r="C1556">
            <v>4991</v>
          </cell>
        </row>
        <row r="1557">
          <cell r="A1557" t="str">
            <v>Platina 3/16" x 3"</v>
          </cell>
          <cell r="B1557" t="str">
            <v>m</v>
          </cell>
          <cell r="C1557">
            <v>7443</v>
          </cell>
        </row>
        <row r="1558">
          <cell r="A1558" t="str">
            <v>Platina 3/16" x 3/4"</v>
          </cell>
          <cell r="B1558" t="str">
            <v>m</v>
          </cell>
          <cell r="C1558">
            <v>1949</v>
          </cell>
        </row>
        <row r="1559">
          <cell r="A1559" t="str">
            <v>Platina 3/16" x 4"</v>
          </cell>
          <cell r="B1559" t="str">
            <v>m</v>
          </cell>
          <cell r="C1559">
            <v>11249</v>
          </cell>
        </row>
        <row r="1560">
          <cell r="A1560" t="str">
            <v>Platina cobre 1 1/2 x 1/8</v>
          </cell>
          <cell r="B1560" t="str">
            <v>m</v>
          </cell>
          <cell r="C1560">
            <v>12500</v>
          </cell>
        </row>
        <row r="1561">
          <cell r="A1561" t="str">
            <v>Platina cobre 5/8 x 1/8</v>
          </cell>
          <cell r="B1561" t="str">
            <v>m</v>
          </cell>
          <cell r="C1561">
            <v>5500</v>
          </cell>
        </row>
        <row r="1562">
          <cell r="A1562" t="str">
            <v>Platina de conexiión 1/2" x 80 mm x 80 mm</v>
          </cell>
          <cell r="B1562" t="str">
            <v>und</v>
          </cell>
          <cell r="C1562">
            <v>1750</v>
          </cell>
        </row>
        <row r="1563">
          <cell r="A1563" t="str">
            <v>Platina de conexión 1" x 216 mm x 218 mm</v>
          </cell>
          <cell r="B1563" t="str">
            <v>und</v>
          </cell>
          <cell r="C1563">
            <v>140915</v>
          </cell>
        </row>
        <row r="1564">
          <cell r="A1564" t="str">
            <v>Platina de conexión 1/2" x 125 mm x 100 mm</v>
          </cell>
          <cell r="B1564" t="str">
            <v>und</v>
          </cell>
          <cell r="C1564">
            <v>13000</v>
          </cell>
        </row>
        <row r="1565">
          <cell r="A1565" t="str">
            <v>Platina de conexión 1/2" x 150 mm x 100 mm</v>
          </cell>
          <cell r="B1565" t="str">
            <v>und</v>
          </cell>
          <cell r="C1565">
            <v>18000</v>
          </cell>
        </row>
        <row r="1566">
          <cell r="A1566" t="str">
            <v>Platina de conexión 1/2" x 200 mm x 225 mm</v>
          </cell>
          <cell r="B1566" t="str">
            <v>und</v>
          </cell>
          <cell r="C1566">
            <v>35000</v>
          </cell>
        </row>
        <row r="1567">
          <cell r="A1567" t="str">
            <v>Platina de conexión 1/2" x 216 mm x 216 mm</v>
          </cell>
          <cell r="B1567" t="str">
            <v>und</v>
          </cell>
          <cell r="C1567">
            <v>70000</v>
          </cell>
        </row>
        <row r="1568">
          <cell r="A1568" t="str">
            <v>Platina de conexión 2" x 210 mm x 256 mm</v>
          </cell>
          <cell r="B1568" t="str">
            <v>und</v>
          </cell>
          <cell r="C1568">
            <v>320750</v>
          </cell>
        </row>
        <row r="1569">
          <cell r="A1569" t="str">
            <v>Platina de conexión 2" x 210 mm x 563 mm Pos 1</v>
          </cell>
          <cell r="B1569" t="str">
            <v>und</v>
          </cell>
          <cell r="C1569">
            <v>700000</v>
          </cell>
        </row>
        <row r="1570">
          <cell r="A1570" t="str">
            <v>Platina de conexión 3/4" x 125 mm x 80 mm</v>
          </cell>
          <cell r="B1570" t="str">
            <v>und</v>
          </cell>
          <cell r="C1570">
            <v>19500</v>
          </cell>
        </row>
        <row r="1571">
          <cell r="A1571" t="str">
            <v>Platina de conexión 3/4" x 200 mm x 225 mm</v>
          </cell>
          <cell r="B1571" t="str">
            <v>und</v>
          </cell>
          <cell r="C1571">
            <v>21000</v>
          </cell>
        </row>
        <row r="1572">
          <cell r="A1572" t="str">
            <v>Platina de conexión 3/4" x 216 mm x 216 mm</v>
          </cell>
          <cell r="B1572" t="str">
            <v>und</v>
          </cell>
          <cell r="C1572">
            <v>22000</v>
          </cell>
        </row>
        <row r="1573">
          <cell r="A1573" t="str">
            <v>Platina de conexión 3/4" x 232 mm x 205 mm</v>
          </cell>
          <cell r="B1573" t="str">
            <v>und</v>
          </cell>
          <cell r="C1573">
            <v>23000</v>
          </cell>
        </row>
        <row r="1574">
          <cell r="A1574" t="str">
            <v>Platina de conexión 3/4" x 248 mm x 205 mm</v>
          </cell>
          <cell r="B1574" t="str">
            <v>und</v>
          </cell>
          <cell r="C1574">
            <v>24000</v>
          </cell>
        </row>
        <row r="1575">
          <cell r="A1575" t="str">
            <v>Platina de conexión 5/16" x 40 mm x 35 mm</v>
          </cell>
          <cell r="B1575" t="str">
            <v>und</v>
          </cell>
          <cell r="C1575">
            <v>4000</v>
          </cell>
        </row>
        <row r="1576">
          <cell r="A1576" t="str">
            <v>Platina de conexión 5/16" x 40 mm x 60mm</v>
          </cell>
          <cell r="B1576" t="str">
            <v>und</v>
          </cell>
          <cell r="C1576">
            <v>4500</v>
          </cell>
        </row>
        <row r="1577">
          <cell r="A1577" t="str">
            <v>Platina de conexión 5/16" x 75 mm x 75 mm</v>
          </cell>
          <cell r="B1577" t="str">
            <v>und</v>
          </cell>
          <cell r="C1577">
            <v>5500</v>
          </cell>
        </row>
        <row r="1578">
          <cell r="A1578" t="str">
            <v>Plomo</v>
          </cell>
          <cell r="B1578" t="str">
            <v>kg</v>
          </cell>
          <cell r="C1578">
            <v>76000</v>
          </cell>
        </row>
        <row r="1579">
          <cell r="A1579" t="str">
            <v>Pluma grua o Malacate</v>
          </cell>
          <cell r="B1579" t="str">
            <v xml:space="preserve"> HR </v>
          </cell>
          <cell r="C1579">
            <v>7894</v>
          </cell>
        </row>
        <row r="1580">
          <cell r="A1580" t="str">
            <v>Polisombra</v>
          </cell>
          <cell r="B1580" t="str">
            <v>m²</v>
          </cell>
          <cell r="C1580">
            <v>3095</v>
          </cell>
        </row>
        <row r="1581">
          <cell r="A1581" t="str">
            <v>Polvo mineral negro</v>
          </cell>
          <cell r="B1581" t="str">
            <v>kg</v>
          </cell>
          <cell r="C1581">
            <v>8360</v>
          </cell>
        </row>
        <row r="1582">
          <cell r="A1582" t="str">
            <v>Pomarroso  0.60 m</v>
          </cell>
          <cell r="B1582" t="str">
            <v>und</v>
          </cell>
          <cell r="C1582">
            <v>7000</v>
          </cell>
        </row>
        <row r="1583">
          <cell r="A1583" t="str">
            <v>Pomarroso  1.0 m</v>
          </cell>
          <cell r="B1583" t="str">
            <v>und</v>
          </cell>
          <cell r="C1583">
            <v>10000</v>
          </cell>
        </row>
        <row r="1584">
          <cell r="A1584" t="str">
            <v>Pomarroso  1.60 m</v>
          </cell>
          <cell r="B1584" t="str">
            <v>und</v>
          </cell>
          <cell r="C1584">
            <v>12000</v>
          </cell>
        </row>
        <row r="1585">
          <cell r="A1585" t="str">
            <v>Pomarroso  2.0 m</v>
          </cell>
          <cell r="B1585" t="str">
            <v>und</v>
          </cell>
          <cell r="C1585">
            <v>15000</v>
          </cell>
        </row>
        <row r="1586">
          <cell r="A1586" t="str">
            <v>Pomo grifería lavamanos ref prysma cristal</v>
          </cell>
          <cell r="B1586" t="str">
            <v>und</v>
          </cell>
          <cell r="C1586">
            <v>20000</v>
          </cell>
        </row>
        <row r="1587">
          <cell r="A1587" t="str">
            <v>Porcelana esfumado - base</v>
          </cell>
          <cell r="B1587" t="str">
            <v>m²</v>
          </cell>
          <cell r="C1587">
            <v>8208</v>
          </cell>
        </row>
        <row r="1588">
          <cell r="A1588" t="str">
            <v>Porcelanatto 60*60 brillante</v>
          </cell>
          <cell r="B1588" t="str">
            <v>m²</v>
          </cell>
          <cell r="C1588">
            <v>40988</v>
          </cell>
        </row>
        <row r="1589">
          <cell r="A1589" t="str">
            <v>Portaflanche PE 100 - RDE 11 PN 16  110 mm Ø=4"</v>
          </cell>
          <cell r="B1589" t="str">
            <v>und</v>
          </cell>
          <cell r="C1589">
            <v>29465</v>
          </cell>
        </row>
        <row r="1590">
          <cell r="A1590" t="str">
            <v>Portaflanche PE 100 - RDE 11 PN 16  315 mm Ø=12"</v>
          </cell>
          <cell r="B1590" t="str">
            <v>und</v>
          </cell>
          <cell r="C1590">
            <v>507655</v>
          </cell>
        </row>
        <row r="1591">
          <cell r="A1591" t="str">
            <v>Portaflanche PE 100 - RDE 11 PN 16  90 mm Ø=3"</v>
          </cell>
          <cell r="B1591" t="str">
            <v>und</v>
          </cell>
          <cell r="C1591">
            <v>23074</v>
          </cell>
        </row>
        <row r="1592">
          <cell r="A1592" t="str">
            <v>Portaflanche PE 100 - RDE 17 PN 10  110 mm Ø=4"</v>
          </cell>
          <cell r="B1592" t="str">
            <v>und</v>
          </cell>
          <cell r="C1592">
            <v>29465</v>
          </cell>
        </row>
        <row r="1593">
          <cell r="A1593" t="str">
            <v>Portaflanche PE 100 - RDE 17 PN 10  160 mm Ø=6"</v>
          </cell>
          <cell r="B1593" t="str">
            <v>und</v>
          </cell>
          <cell r="C1593">
            <v>52813</v>
          </cell>
        </row>
        <row r="1594">
          <cell r="A1594" t="str">
            <v>Portaflanche PE 100 - RDE 17 PN 10  200 mm Ø=8"</v>
          </cell>
          <cell r="B1594" t="str">
            <v>und</v>
          </cell>
          <cell r="C1594">
            <v>92843</v>
          </cell>
        </row>
        <row r="1595">
          <cell r="A1595" t="str">
            <v>Portaflanche PE 100 - RDE 17 PN 10  250 mm Ø=10"</v>
          </cell>
          <cell r="B1595" t="str">
            <v>und</v>
          </cell>
          <cell r="C1595">
            <v>258618</v>
          </cell>
        </row>
        <row r="1596">
          <cell r="A1596" t="str">
            <v>Portaflanche PE 100 - RDE 17 PN 10  450 mm Ø=18"</v>
          </cell>
          <cell r="B1596" t="str">
            <v>und</v>
          </cell>
          <cell r="C1596">
            <v>2092640</v>
          </cell>
        </row>
        <row r="1597">
          <cell r="A1597" t="str">
            <v>Poste cerca  10 x 10 cm 210 kg/cm2</v>
          </cell>
          <cell r="B1597" t="str">
            <v>und</v>
          </cell>
          <cell r="C1597">
            <v>14000</v>
          </cell>
        </row>
        <row r="1598">
          <cell r="A1598" t="str">
            <v>Poste concreto tipo baston, H= 2.50 m, baston 0.50</v>
          </cell>
          <cell r="B1598" t="str">
            <v>und</v>
          </cell>
          <cell r="C1598">
            <v>30000</v>
          </cell>
        </row>
        <row r="1599">
          <cell r="A1599" t="str">
            <v>Poste metalico de 1.80 m (0.06 x 0.13)</v>
          </cell>
          <cell r="B1599" t="str">
            <v>und</v>
          </cell>
          <cell r="C1599">
            <v>177065</v>
          </cell>
        </row>
        <row r="1600">
          <cell r="A1600" t="str">
            <v>Poyo para ducha, en tolete común y enchapado</v>
          </cell>
          <cell r="B1600" t="str">
            <v>m</v>
          </cell>
          <cell r="C1600">
            <v>23174.39</v>
          </cell>
        </row>
        <row r="1601">
          <cell r="A1601" t="str">
            <v>Profesional 1</v>
          </cell>
          <cell r="B1601" t="str">
            <v>h</v>
          </cell>
          <cell r="C1601">
            <v>28750</v>
          </cell>
        </row>
        <row r="1602">
          <cell r="A1602" t="str">
            <v>Protector de árbol doble arco tubo galva 2"</v>
          </cell>
          <cell r="B1602" t="str">
            <v>und</v>
          </cell>
          <cell r="C1602">
            <v>147007</v>
          </cell>
        </row>
        <row r="1603">
          <cell r="A1603" t="str">
            <v>Protector piedras naturales y mármol</v>
          </cell>
          <cell r="B1603" t="str">
            <v>l</v>
          </cell>
          <cell r="C1603">
            <v>53306</v>
          </cell>
        </row>
        <row r="1604">
          <cell r="A1604" t="str">
            <v>Puerta Aluminio con vidrio templado de 6 mm</v>
          </cell>
          <cell r="B1604" t="str">
            <v>m²</v>
          </cell>
          <cell r="C1604">
            <v>378300</v>
          </cell>
        </row>
        <row r="1605">
          <cell r="A1605" t="str">
            <v>Puerta aluminio llena, bisagras, marco, chapa Instal.</v>
          </cell>
          <cell r="B1605" t="str">
            <v>m²</v>
          </cell>
          <cell r="C1605">
            <v>306667</v>
          </cell>
        </row>
        <row r="1606">
          <cell r="A1606" t="str">
            <v>Puerta aluminio sistema proyectante con vidrio 6 mm con chapa</v>
          </cell>
          <cell r="B1606" t="str">
            <v>m²</v>
          </cell>
          <cell r="C1606">
            <v>330000</v>
          </cell>
        </row>
        <row r="1607">
          <cell r="A1607" t="str">
            <v>Puerta de paso entamborada triplex pizano 0.60 m</v>
          </cell>
          <cell r="B1607" t="str">
            <v>und</v>
          </cell>
          <cell r="C1607">
            <v>69900</v>
          </cell>
        </row>
        <row r="1608">
          <cell r="A1608" t="str">
            <v>Puerta en aluminio y acrílico</v>
          </cell>
          <cell r="B1608" t="str">
            <v>m²</v>
          </cell>
          <cell r="C1608">
            <v>150000</v>
          </cell>
        </row>
        <row r="1609">
          <cell r="A1609" t="str">
            <v>Puerta en aluminio y vidrio de 5mm</v>
          </cell>
          <cell r="B1609" t="str">
            <v>m²</v>
          </cell>
          <cell r="C1609">
            <v>196666</v>
          </cell>
        </row>
        <row r="1610">
          <cell r="A1610" t="str">
            <v>Puerta en lamina cold rolled calibre 18 pintada. Suministro e Instal.</v>
          </cell>
          <cell r="B1610" t="str">
            <v>m²</v>
          </cell>
          <cell r="C1610">
            <v>251638</v>
          </cell>
        </row>
        <row r="1611">
          <cell r="A1611" t="str">
            <v>Puerta metal. c.r. cal.16 doble lamina, rellena</v>
          </cell>
          <cell r="B1611" t="str">
            <v>m²</v>
          </cell>
          <cell r="C1611">
            <v>650000</v>
          </cell>
        </row>
        <row r="1612">
          <cell r="A1612" t="str">
            <v>Puerta vidrio temp 8mm sandbla marco alum manija</v>
          </cell>
          <cell r="B1612" t="str">
            <v>m²</v>
          </cell>
          <cell r="C1612">
            <v>446000</v>
          </cell>
        </row>
        <row r="1613">
          <cell r="A1613" t="str">
            <v>Puerta Vidrio Templado 10 mm  2,10 x 2,0</v>
          </cell>
          <cell r="B1613" t="str">
            <v>und</v>
          </cell>
          <cell r="C1613">
            <v>2587690</v>
          </cell>
        </row>
        <row r="1614">
          <cell r="A1614" t="str">
            <v>Puerta vidrio templado 10 mm herrajes+bisagra+inst</v>
          </cell>
          <cell r="B1614" t="str">
            <v>m²</v>
          </cell>
          <cell r="C1614">
            <v>433333</v>
          </cell>
        </row>
        <row r="1615">
          <cell r="A1615" t="str">
            <v>Pulida piso granito</v>
          </cell>
          <cell r="B1615" t="str">
            <v>m²</v>
          </cell>
          <cell r="C1615">
            <v>11232.54</v>
          </cell>
        </row>
        <row r="1616">
          <cell r="A1616" t="str">
            <v>Pulidora electrica manual</v>
          </cell>
          <cell r="B1616" t="str">
            <v xml:space="preserve"> HR </v>
          </cell>
          <cell r="C1616">
            <v>2538</v>
          </cell>
        </row>
        <row r="1617">
          <cell r="A1617" t="str">
            <v>Pulsado sencillo para timbre</v>
          </cell>
          <cell r="B1617" t="str">
            <v>und</v>
          </cell>
          <cell r="C1617">
            <v>12000</v>
          </cell>
        </row>
        <row r="1618">
          <cell r="A1618" t="str">
            <v>Puntera Hembra PVC RDE 21 Ø 4" de 2 o 4 TPI</v>
          </cell>
          <cell r="B1618" t="str">
            <v>und</v>
          </cell>
          <cell r="C1618">
            <v>39440</v>
          </cell>
        </row>
        <row r="1619">
          <cell r="A1619" t="str">
            <v>Puntilla acerada con cabeza 2 1/2"</v>
          </cell>
          <cell r="B1619" t="str">
            <v>und</v>
          </cell>
          <cell r="C1619">
            <v>55</v>
          </cell>
        </row>
        <row r="1620">
          <cell r="A1620" t="str">
            <v>Puntilla con cabeza  1"</v>
          </cell>
          <cell r="B1620" t="str">
            <v>lb</v>
          </cell>
          <cell r="C1620">
            <v>2370.48</v>
          </cell>
        </row>
        <row r="1621">
          <cell r="A1621" t="str">
            <v>Puntilla con cabeza 2 1/2"</v>
          </cell>
          <cell r="B1621" t="str">
            <v>lb</v>
          </cell>
          <cell r="C1621">
            <v>2350</v>
          </cell>
        </row>
        <row r="1622">
          <cell r="A1622" t="str">
            <v>Puntilla con cabeza 2"</v>
          </cell>
          <cell r="B1622" t="str">
            <v>lb</v>
          </cell>
          <cell r="C1622">
            <v>2170.33</v>
          </cell>
        </row>
        <row r="1623">
          <cell r="A1623" t="str">
            <v>Puntilla con cabeza 3"</v>
          </cell>
          <cell r="B1623" t="str">
            <v>lb</v>
          </cell>
          <cell r="C1623">
            <v>2700</v>
          </cell>
        </row>
        <row r="1624">
          <cell r="A1624" t="str">
            <v>Puntilla sin cabeza  1"</v>
          </cell>
          <cell r="B1624" t="str">
            <v>lb</v>
          </cell>
          <cell r="C1624">
            <v>2980</v>
          </cell>
        </row>
        <row r="1625">
          <cell r="A1625" t="str">
            <v>Rack 19" XH 1.10 aluminio</v>
          </cell>
          <cell r="B1625" t="str">
            <v>und</v>
          </cell>
          <cell r="C1625">
            <v>240267</v>
          </cell>
        </row>
        <row r="1626">
          <cell r="A1626" t="str">
            <v>Racor macho mecanico 110 mm x 4" para Tuberia PE</v>
          </cell>
          <cell r="B1626" t="str">
            <v>und</v>
          </cell>
          <cell r="C1626">
            <v>135720</v>
          </cell>
        </row>
        <row r="1627">
          <cell r="A1627" t="str">
            <v>Racor macho mecanico 63 mm x 2" para Tuberia de PE</v>
          </cell>
          <cell r="B1627" t="str">
            <v>und</v>
          </cell>
          <cell r="C1627">
            <v>23511</v>
          </cell>
        </row>
        <row r="1628">
          <cell r="A1628" t="str">
            <v>Recargo por curvado teja sin traslapo Hunter Douglass 10%</v>
          </cell>
          <cell r="B1628" t="str">
            <v>m²</v>
          </cell>
          <cell r="C1628">
            <v>0.1</v>
          </cell>
        </row>
        <row r="1629">
          <cell r="A1629" t="str">
            <v>Recebo arrecife Orocué</v>
          </cell>
          <cell r="B1629" t="str">
            <v>m³</v>
          </cell>
          <cell r="C1629">
            <v>35000</v>
          </cell>
        </row>
        <row r="1630">
          <cell r="A1630" t="str">
            <v>Recubrimiento multitruflex T-MT</v>
          </cell>
          <cell r="B1630" t="str">
            <v>m²</v>
          </cell>
          <cell r="C1630">
            <v>16200</v>
          </cell>
        </row>
        <row r="1631">
          <cell r="A1631" t="str">
            <v>Recubrimiento sintetico Plexiflor</v>
          </cell>
          <cell r="B1631" t="str">
            <v>m²</v>
          </cell>
          <cell r="C1631">
            <v>93942.02</v>
          </cell>
        </row>
        <row r="1632">
          <cell r="A1632" t="str">
            <v>Reduccion 110 x 90 mm PE 100 PN 10</v>
          </cell>
          <cell r="B1632" t="str">
            <v>und</v>
          </cell>
          <cell r="C1632">
            <v>38905</v>
          </cell>
        </row>
        <row r="1633">
          <cell r="A1633" t="str">
            <v>Reduccion 160 x 90 mm PE 100 PN 10</v>
          </cell>
          <cell r="B1633" t="str">
            <v>und</v>
          </cell>
          <cell r="C1633">
            <v>89771</v>
          </cell>
        </row>
        <row r="1634">
          <cell r="A1634" t="str">
            <v>Reduccion 32 x 25 mm PE 100 PN 10</v>
          </cell>
          <cell r="B1634" t="str">
            <v>und</v>
          </cell>
          <cell r="C1634">
            <v>10675</v>
          </cell>
        </row>
        <row r="1635">
          <cell r="A1635" t="str">
            <v>Reduccion 48" x 40" campana - espigo en PEAD</v>
          </cell>
          <cell r="B1635" t="str">
            <v>und</v>
          </cell>
          <cell r="C1635">
            <v>8684064</v>
          </cell>
        </row>
        <row r="1636">
          <cell r="A1636" t="str">
            <v>Reduccion 63 x 32 mm PE 100 PN 10</v>
          </cell>
          <cell r="B1636" t="str">
            <v>und</v>
          </cell>
          <cell r="C1636">
            <v>15458</v>
          </cell>
        </row>
        <row r="1637">
          <cell r="A1637" t="str">
            <v>Reduccion 90 x 63 mm PE 100 PN 10</v>
          </cell>
          <cell r="B1637" t="str">
            <v>und</v>
          </cell>
          <cell r="C1637">
            <v>28916</v>
          </cell>
        </row>
        <row r="1638">
          <cell r="A1638" t="str">
            <v>Reduccion concentrica en HD 16" x  6" E.L</v>
          </cell>
          <cell r="B1638" t="str">
            <v>und</v>
          </cell>
          <cell r="C1638">
            <v>986986</v>
          </cell>
        </row>
        <row r="1639">
          <cell r="A1639" t="str">
            <v>Reduccion de 2 1/2 x 2  u.m RDE 21 PVC</v>
          </cell>
          <cell r="B1639" t="str">
            <v>und</v>
          </cell>
          <cell r="C1639">
            <v>30306</v>
          </cell>
        </row>
        <row r="1640">
          <cell r="A1640" t="str">
            <v>Reduccion de 3 x 2  (ens.) u.m RDE 21</v>
          </cell>
          <cell r="B1640" t="str">
            <v>und</v>
          </cell>
          <cell r="C1640">
            <v>37487</v>
          </cell>
        </row>
        <row r="1641">
          <cell r="A1641" t="str">
            <v>Reduccion de 3 x 2 1/2 (ens.) u.m RDE 21</v>
          </cell>
          <cell r="B1641" t="str">
            <v>und</v>
          </cell>
          <cell r="C1641">
            <v>39778</v>
          </cell>
        </row>
        <row r="1642">
          <cell r="A1642" t="str">
            <v>Reduccion de 4 x 2 (ens.) u.m RDE 21</v>
          </cell>
          <cell r="B1642" t="str">
            <v>und</v>
          </cell>
          <cell r="C1642">
            <v>63685</v>
          </cell>
        </row>
        <row r="1643">
          <cell r="A1643" t="str">
            <v>Reduccion de 4 x 2 1/2 (ens.) u.m RDE 21</v>
          </cell>
          <cell r="B1643" t="str">
            <v>und</v>
          </cell>
          <cell r="C1643">
            <v>60850</v>
          </cell>
        </row>
        <row r="1644">
          <cell r="A1644" t="str">
            <v>Reduccion de 4 x 3 (ens.) u.m RDE 21</v>
          </cell>
          <cell r="B1644" t="str">
            <v>und</v>
          </cell>
          <cell r="C1644">
            <v>64684</v>
          </cell>
        </row>
        <row r="1645">
          <cell r="A1645" t="str">
            <v>Reduccion de 6 x 4 (ens.) u.m RDE 21</v>
          </cell>
          <cell r="B1645" t="str">
            <v>und</v>
          </cell>
          <cell r="C1645">
            <v>270105</v>
          </cell>
        </row>
        <row r="1646">
          <cell r="A1646" t="str">
            <v>Reduccion de Pozo PVC RDE 21 Ø 6" x 4"</v>
          </cell>
          <cell r="B1646" t="str">
            <v>und</v>
          </cell>
          <cell r="C1646">
            <v>220284</v>
          </cell>
        </row>
        <row r="1647">
          <cell r="A1647" t="str">
            <v>Reduccion en HF 12" x  8" J.H.</v>
          </cell>
          <cell r="B1647" t="str">
            <v>und</v>
          </cell>
          <cell r="C1647">
            <v>982520</v>
          </cell>
        </row>
        <row r="1648">
          <cell r="A1648" t="str">
            <v>Reduccion en HF 3" x  2" J.H.</v>
          </cell>
          <cell r="B1648" t="str">
            <v>und</v>
          </cell>
          <cell r="C1648">
            <v>51040</v>
          </cell>
        </row>
        <row r="1649">
          <cell r="A1649" t="str">
            <v>Reduccion en HF 4" x  3" J.H.</v>
          </cell>
          <cell r="B1649" t="str">
            <v>und</v>
          </cell>
          <cell r="C1649">
            <v>85840</v>
          </cell>
        </row>
        <row r="1650">
          <cell r="A1650" t="str">
            <v>Reduccion en HF 6" x  3" E.L.</v>
          </cell>
          <cell r="B1650" t="str">
            <v>und</v>
          </cell>
          <cell r="C1650">
            <v>126440</v>
          </cell>
        </row>
        <row r="1651">
          <cell r="A1651" t="str">
            <v>Reduccion en HF 6" x  3" J.H.</v>
          </cell>
          <cell r="B1651" t="str">
            <v>und</v>
          </cell>
          <cell r="C1651">
            <v>139200</v>
          </cell>
        </row>
        <row r="1652">
          <cell r="A1652" t="str">
            <v>Reduccion en HF 6" x  4" E.L.</v>
          </cell>
          <cell r="B1652" t="str">
            <v>und</v>
          </cell>
          <cell r="C1652">
            <v>162400</v>
          </cell>
        </row>
        <row r="1653">
          <cell r="A1653" t="str">
            <v>Reduccion en HF 8" x  6" E.L.</v>
          </cell>
          <cell r="B1653" t="str">
            <v>und</v>
          </cell>
          <cell r="C1653">
            <v>280720</v>
          </cell>
        </row>
        <row r="1654">
          <cell r="A1654" t="str">
            <v>Reduccion en HF 8" x  6" J.H.</v>
          </cell>
          <cell r="B1654" t="str">
            <v>und</v>
          </cell>
          <cell r="C1654">
            <v>280720</v>
          </cell>
        </row>
        <row r="1655">
          <cell r="A1655" t="str">
            <v>Registro de bola Ø= 1/2"</v>
          </cell>
          <cell r="B1655" t="str">
            <v>und</v>
          </cell>
          <cell r="C1655">
            <v>11890</v>
          </cell>
        </row>
        <row r="1656">
          <cell r="A1656" t="str">
            <v>Registro de bola Ø= 2"</v>
          </cell>
          <cell r="B1656" t="str">
            <v>und</v>
          </cell>
          <cell r="C1656">
            <v>97730</v>
          </cell>
        </row>
        <row r="1657">
          <cell r="A1657" t="str">
            <v>Registro de corte Ø 1/2" en Cu. con acople</v>
          </cell>
          <cell r="B1657" t="str">
            <v>und</v>
          </cell>
          <cell r="C1657">
            <v>20821</v>
          </cell>
        </row>
        <row r="1658">
          <cell r="A1658" t="str">
            <v>Registro de corte Ø= 1 1/2" Tipo globo en bronce</v>
          </cell>
          <cell r="B1658" t="str">
            <v>und</v>
          </cell>
          <cell r="C1658">
            <v>261928</v>
          </cell>
        </row>
        <row r="1659">
          <cell r="A1659" t="str">
            <v>Registro de corte Ø= 1 1/4"</v>
          </cell>
          <cell r="B1659" t="str">
            <v>und</v>
          </cell>
          <cell r="C1659">
            <v>67280</v>
          </cell>
        </row>
        <row r="1660">
          <cell r="A1660" t="str">
            <v>Registro de corte Ø= 3" Tipo liviano</v>
          </cell>
          <cell r="B1660" t="str">
            <v>und</v>
          </cell>
          <cell r="C1660">
            <v>255780</v>
          </cell>
        </row>
        <row r="1661">
          <cell r="A1661" t="str">
            <v>Registro de corte Ø= 3/4"</v>
          </cell>
          <cell r="B1661" t="str">
            <v>und</v>
          </cell>
          <cell r="C1661">
            <v>34800</v>
          </cell>
        </row>
        <row r="1662">
          <cell r="A1662" t="str">
            <v>Registro de corte Ø= 4"</v>
          </cell>
          <cell r="B1662" t="str">
            <v>und</v>
          </cell>
          <cell r="C1662">
            <v>846800</v>
          </cell>
        </row>
        <row r="1663">
          <cell r="A1663" t="str">
            <v>Registro de corte Ø= 4" Tipo liviano</v>
          </cell>
          <cell r="B1663" t="str">
            <v>und</v>
          </cell>
          <cell r="C1663">
            <v>340692</v>
          </cell>
        </row>
        <row r="1664">
          <cell r="A1664" t="str">
            <v>Registro de corte Ø=1" Tipo globo en bronce</v>
          </cell>
          <cell r="B1664" t="str">
            <v>und</v>
          </cell>
          <cell r="C1664">
            <v>112288</v>
          </cell>
        </row>
        <row r="1665">
          <cell r="A1665" t="str">
            <v>Registro de incorporacion Ø 1/2" en Cu. con acople</v>
          </cell>
          <cell r="B1665" t="str">
            <v>und</v>
          </cell>
          <cell r="C1665">
            <v>20821</v>
          </cell>
        </row>
        <row r="1666">
          <cell r="A1666" t="str">
            <v>Registro incorporacion Ø 1/2" a univ. 1/2" rosca</v>
          </cell>
          <cell r="B1666" t="str">
            <v>und</v>
          </cell>
          <cell r="C1666">
            <v>22000</v>
          </cell>
        </row>
        <row r="1667">
          <cell r="A1667" t="str">
            <v>Registro paso directo 1/2" en Cu</v>
          </cell>
          <cell r="B1667" t="str">
            <v>und</v>
          </cell>
          <cell r="C1667">
            <v>14174</v>
          </cell>
        </row>
        <row r="1668">
          <cell r="A1668" t="str">
            <v>Registro paso directo de 2"</v>
          </cell>
          <cell r="B1668" t="str">
            <v>und</v>
          </cell>
          <cell r="C1668">
            <v>120000</v>
          </cell>
        </row>
        <row r="1669">
          <cell r="A1669" t="str">
            <v>Regleta de medida en PRFV</v>
          </cell>
          <cell r="B1669" t="str">
            <v>und</v>
          </cell>
          <cell r="C1669">
            <v>85000</v>
          </cell>
        </row>
        <row r="1670">
          <cell r="A1670" t="str">
            <v>Regleta strip telefónico 20 pares</v>
          </cell>
          <cell r="B1670" t="str">
            <v>und</v>
          </cell>
          <cell r="C1670">
            <v>32500</v>
          </cell>
        </row>
        <row r="1671">
          <cell r="A1671" t="str">
            <v>Regleta strip teléfono 10 pares</v>
          </cell>
          <cell r="B1671" t="str">
            <v>und</v>
          </cell>
          <cell r="C1671">
            <v>11500</v>
          </cell>
        </row>
        <row r="1672">
          <cell r="A1672" t="str">
            <v>Regulador gas r - 4 e 4 m3</v>
          </cell>
          <cell r="B1672" t="str">
            <v>und</v>
          </cell>
          <cell r="C1672">
            <v>25000</v>
          </cell>
        </row>
        <row r="1673">
          <cell r="A1673" t="str">
            <v>Reja de limpieza automatica de cadena Q:2400 m³/h</v>
          </cell>
          <cell r="B1673" t="str">
            <v>und</v>
          </cell>
          <cell r="C1673">
            <v>80000000</v>
          </cell>
        </row>
        <row r="1674">
          <cell r="A1674" t="str">
            <v>Rejilla 5"*4" sosco aluminio</v>
          </cell>
          <cell r="B1674" t="str">
            <v>und</v>
          </cell>
          <cell r="C1674">
            <v>9600</v>
          </cell>
        </row>
        <row r="1675">
          <cell r="A1675" t="str">
            <v>Rejilla aluminio tipo tradicional 3"x4" con sosco</v>
          </cell>
          <cell r="B1675" t="str">
            <v>und</v>
          </cell>
          <cell r="C1675">
            <v>6898</v>
          </cell>
        </row>
        <row r="1676">
          <cell r="A1676" t="str">
            <v>Rejilla de Cribado 0.20 x 0.50 en A.I.</v>
          </cell>
          <cell r="B1676" t="str">
            <v>und</v>
          </cell>
          <cell r="C1676">
            <v>193400</v>
          </cell>
        </row>
        <row r="1677">
          <cell r="A1677" t="str">
            <v>Rejilla de fondo Hayward 12" x 12"</v>
          </cell>
          <cell r="B1677" t="str">
            <v>und</v>
          </cell>
          <cell r="C1677">
            <v>657720</v>
          </cell>
        </row>
        <row r="1678">
          <cell r="A1678" t="str">
            <v>Rejilla metálica sosco 3 x 2"</v>
          </cell>
          <cell r="B1678" t="str">
            <v>und</v>
          </cell>
          <cell r="C1678">
            <v>3500</v>
          </cell>
        </row>
        <row r="1679">
          <cell r="A1679" t="str">
            <v>Rejilla para sumidero 0.50 x 0.80 en platina de 1/4 x 2" y 3/16"x 2". Instalada</v>
          </cell>
          <cell r="B1679" t="str">
            <v>und</v>
          </cell>
          <cell r="C1679">
            <v>259664.17</v>
          </cell>
        </row>
        <row r="1680">
          <cell r="A1680" t="str">
            <v>Rejilla plastica  con sosco 4 x 3</v>
          </cell>
          <cell r="B1680" t="str">
            <v>und</v>
          </cell>
          <cell r="C1680">
            <v>3212</v>
          </cell>
        </row>
        <row r="1681">
          <cell r="A1681" t="str">
            <v>Rejilla plastica con sosco 3 x 2</v>
          </cell>
          <cell r="B1681" t="str">
            <v>und</v>
          </cell>
          <cell r="C1681">
            <v>1800</v>
          </cell>
        </row>
        <row r="1682">
          <cell r="A1682" t="str">
            <v>Relleno con material crudo de rio T.m 6", compactado y Transportado</v>
          </cell>
          <cell r="B1682" t="str">
            <v>m³</v>
          </cell>
          <cell r="C1682">
            <v>62858.31</v>
          </cell>
        </row>
        <row r="1683">
          <cell r="A1683" t="str">
            <v>Relleno con sub base granular seleccionada o clasificada, compactada y transportada</v>
          </cell>
          <cell r="B1683" t="str">
            <v>m³</v>
          </cell>
          <cell r="C1683">
            <v>53105.21</v>
          </cell>
        </row>
        <row r="1684">
          <cell r="A1684" t="str">
            <v>Relleno de excavacion (con material local)</v>
          </cell>
          <cell r="B1684" t="str">
            <v>m³</v>
          </cell>
          <cell r="C1684">
            <v>13464.32</v>
          </cell>
        </row>
        <row r="1685">
          <cell r="A1685" t="str">
            <v>Relleno en arena lavada apisonada para atraque de la tuberia con transporte</v>
          </cell>
          <cell r="B1685" t="str">
            <v>m³</v>
          </cell>
          <cell r="C1685">
            <v>60089.53</v>
          </cell>
        </row>
        <row r="1686">
          <cell r="A1686" t="str">
            <v>Relleno en material seleccionado de la excavacion compactado</v>
          </cell>
          <cell r="B1686" t="str">
            <v>m³</v>
          </cell>
          <cell r="C1686">
            <v>21493.68</v>
          </cell>
        </row>
        <row r="1687">
          <cell r="A1687" t="str">
            <v>Relleno plastico en PP-R 186 x 50 mm (450 und/m³)</v>
          </cell>
          <cell r="B1687" t="str">
            <v>m³</v>
          </cell>
          <cell r="C1687">
            <v>348000</v>
          </cell>
        </row>
        <row r="1688">
          <cell r="A1688" t="str">
            <v>Relleno plastico tipo biopack tas color verde lima</v>
          </cell>
          <cell r="B1688" t="str">
            <v>m³</v>
          </cell>
          <cell r="C1688">
            <v>336168</v>
          </cell>
        </row>
        <row r="1689">
          <cell r="A1689" t="str">
            <v>Repisa Ordinario 3 m</v>
          </cell>
          <cell r="B1689" t="str">
            <v>m</v>
          </cell>
          <cell r="C1689">
            <v>3320</v>
          </cell>
        </row>
        <row r="1690">
          <cell r="A1690" t="str">
            <v>Resina de poliester cristalizado</v>
          </cell>
          <cell r="B1690" t="str">
            <v>kg</v>
          </cell>
          <cell r="C1690">
            <v>11651</v>
          </cell>
        </row>
        <row r="1691">
          <cell r="A1691" t="str">
            <v>Resina termoplastica</v>
          </cell>
          <cell r="B1691" t="str">
            <v>kg</v>
          </cell>
          <cell r="C1691">
            <v>6665</v>
          </cell>
        </row>
        <row r="1692">
          <cell r="A1692" t="str">
            <v>Retiro de material (riego lateral)</v>
          </cell>
          <cell r="B1692" t="str">
            <v>m³</v>
          </cell>
          <cell r="C1692">
            <v>9421.25</v>
          </cell>
        </row>
        <row r="1693">
          <cell r="A1693" t="str">
            <v>Retroexcavadora  4 x 4   (llanta)</v>
          </cell>
          <cell r="B1693" t="str">
            <v xml:space="preserve"> HR </v>
          </cell>
          <cell r="C1693">
            <v>133161</v>
          </cell>
        </row>
        <row r="1694">
          <cell r="A1694" t="str">
            <v>Retroexcavadora de orugas</v>
          </cell>
          <cell r="B1694" t="str">
            <v xml:space="preserve"> HR </v>
          </cell>
          <cell r="C1694">
            <v>176299</v>
          </cell>
        </row>
        <row r="1695">
          <cell r="A1695" t="str">
            <v>Retroexcavadora de orugas (en Rio)</v>
          </cell>
          <cell r="B1695" t="str">
            <v xml:space="preserve"> HR </v>
          </cell>
          <cell r="C1695">
            <v>209381</v>
          </cell>
        </row>
        <row r="1696">
          <cell r="A1696" t="str">
            <v>Rigidizador 1/2" x200 mm x 200 mm</v>
          </cell>
          <cell r="B1696" t="str">
            <v>und</v>
          </cell>
          <cell r="C1696">
            <v>59810</v>
          </cell>
        </row>
        <row r="1697">
          <cell r="A1697" t="str">
            <v>Rigidizador 3/4" x 100 mm x 165 mm</v>
          </cell>
          <cell r="B1697" t="str">
            <v>und</v>
          </cell>
          <cell r="C1697">
            <v>36907.5</v>
          </cell>
        </row>
        <row r="1698">
          <cell r="A1698" t="str">
            <v>Rinconera en PVC media caña 0.09 m</v>
          </cell>
          <cell r="B1698" t="str">
            <v>m</v>
          </cell>
          <cell r="C1698">
            <v>8000</v>
          </cell>
        </row>
        <row r="1699">
          <cell r="A1699" t="str">
            <v>Rocktop gris endurecedor pisos de concreto</v>
          </cell>
          <cell r="B1699" t="str">
            <v>kg</v>
          </cell>
          <cell r="C1699">
            <v>897.07</v>
          </cell>
        </row>
        <row r="1700">
          <cell r="A1700" t="str">
            <v>Rodachin o balinera Ø=2"</v>
          </cell>
          <cell r="B1700" t="str">
            <v>und</v>
          </cell>
          <cell r="C1700">
            <v>45000</v>
          </cell>
        </row>
        <row r="1701">
          <cell r="A1701" t="str">
            <v>Roseta de Porcelana</v>
          </cell>
          <cell r="B1701" t="str">
            <v>und</v>
          </cell>
          <cell r="C1701">
            <v>1800</v>
          </cell>
        </row>
        <row r="1702">
          <cell r="A1702" t="str">
            <v>Roseta de porcelana 4"</v>
          </cell>
          <cell r="B1702" t="str">
            <v>und</v>
          </cell>
          <cell r="C1702">
            <v>1700</v>
          </cell>
        </row>
        <row r="1703">
          <cell r="A1703" t="str">
            <v>Rotasonda</v>
          </cell>
          <cell r="B1703" t="str">
            <v xml:space="preserve"> HR </v>
          </cell>
          <cell r="C1703">
            <v>6000</v>
          </cell>
        </row>
        <row r="1704">
          <cell r="A1704" t="str">
            <v>Rueda giratoria metálica</v>
          </cell>
          <cell r="B1704" t="str">
            <v>und</v>
          </cell>
          <cell r="C1704">
            <v>1815400</v>
          </cell>
        </row>
        <row r="1705">
          <cell r="A1705" t="str">
            <v>Rueda Volante  Ø= 10" a 16"</v>
          </cell>
          <cell r="B1705" t="str">
            <v>und</v>
          </cell>
          <cell r="C1705">
            <v>106720</v>
          </cell>
        </row>
        <row r="1706">
          <cell r="A1706" t="str">
            <v>Rueda Volante  Ø= 6" a 8"</v>
          </cell>
          <cell r="B1706" t="str">
            <v>und</v>
          </cell>
          <cell r="C1706">
            <v>46400</v>
          </cell>
        </row>
        <row r="1707">
          <cell r="A1707" t="str">
            <v>Saco (0.6 x 0.8) con suelo arcilloso - cemento  (7:1), cemento al 6% en peso</v>
          </cell>
          <cell r="B1707" t="str">
            <v>und</v>
          </cell>
          <cell r="C1707">
            <v>6218.55</v>
          </cell>
        </row>
        <row r="1708">
          <cell r="A1708" t="str">
            <v>Saco (0.7 x 1.0) con suelo arcilloso - cemento  (7:1), cemento al 6% en peso</v>
          </cell>
          <cell r="B1708" t="str">
            <v>und</v>
          </cell>
          <cell r="C1708">
            <v>7351.99</v>
          </cell>
        </row>
        <row r="1709">
          <cell r="A1709" t="str">
            <v>Saco en fibra (0.60 x 0.80)</v>
          </cell>
          <cell r="B1709" t="str">
            <v>und</v>
          </cell>
          <cell r="C1709">
            <v>900</v>
          </cell>
        </row>
        <row r="1710">
          <cell r="A1710" t="str">
            <v>Saco en fibra (0.70 x 1.00)</v>
          </cell>
          <cell r="B1710" t="str">
            <v>und</v>
          </cell>
          <cell r="C1710">
            <v>1000</v>
          </cell>
        </row>
        <row r="1711">
          <cell r="A1711" t="str">
            <v>Salida para cordón</v>
          </cell>
          <cell r="B1711" t="str">
            <v>und</v>
          </cell>
          <cell r="C1711">
            <v>6000</v>
          </cell>
        </row>
        <row r="1712">
          <cell r="A1712" t="str">
            <v>Sand Blansting (tolva, mang. boqui.tng)</v>
          </cell>
          <cell r="B1712" t="str">
            <v xml:space="preserve"> HR </v>
          </cell>
          <cell r="C1712">
            <v>16875</v>
          </cell>
        </row>
        <row r="1713">
          <cell r="A1713" t="str">
            <v>Sandblasting sobre vidrio</v>
          </cell>
          <cell r="B1713" t="str">
            <v>m²</v>
          </cell>
          <cell r="C1713">
            <v>15000</v>
          </cell>
        </row>
        <row r="1714">
          <cell r="A1714" t="str">
            <v>Sanitario  porcelana  color con accesorios</v>
          </cell>
          <cell r="B1714" t="str">
            <v>und</v>
          </cell>
          <cell r="C1714">
            <v>206400</v>
          </cell>
        </row>
        <row r="1715">
          <cell r="A1715" t="str">
            <v>Sanitario 1 pieza redondo doble descarga cierre su</v>
          </cell>
          <cell r="B1715" t="str">
            <v>und</v>
          </cell>
          <cell r="C1715">
            <v>343400</v>
          </cell>
        </row>
        <row r="1716">
          <cell r="A1716" t="str">
            <v>Sanitario acuacer blanco incl griferia + asiento</v>
          </cell>
          <cell r="B1716" t="str">
            <v>und</v>
          </cell>
          <cell r="C1716">
            <v>121569.5</v>
          </cell>
        </row>
        <row r="1717">
          <cell r="A1717" t="str">
            <v>Sanitario avanti completo</v>
          </cell>
          <cell r="B1717" t="str">
            <v>und</v>
          </cell>
          <cell r="C1717">
            <v>290000</v>
          </cell>
        </row>
        <row r="1718">
          <cell r="A1718" t="str">
            <v>Sanitario blanco porcelana con accesorios</v>
          </cell>
          <cell r="B1718" t="str">
            <v>und</v>
          </cell>
          <cell r="C1718">
            <v>154900</v>
          </cell>
        </row>
        <row r="1719">
          <cell r="A1719" t="str">
            <v>Sanitario fluxómetro blanco</v>
          </cell>
          <cell r="B1719" t="str">
            <v>und</v>
          </cell>
          <cell r="C1719">
            <v>327162</v>
          </cell>
        </row>
        <row r="1720">
          <cell r="A1720" t="str">
            <v>Sanitario infantil</v>
          </cell>
          <cell r="B1720" t="str">
            <v>und</v>
          </cell>
          <cell r="C1720">
            <v>331600</v>
          </cell>
        </row>
        <row r="1721">
          <cell r="A1721" t="str">
            <v>Sanitario milenium elongado blanco</v>
          </cell>
          <cell r="B1721" t="str">
            <v>und</v>
          </cell>
          <cell r="C1721">
            <v>516306</v>
          </cell>
        </row>
        <row r="1722">
          <cell r="A1722" t="str">
            <v>Sardinel bajo A-85 para rampas</v>
          </cell>
          <cell r="B1722" t="str">
            <v>und</v>
          </cell>
          <cell r="C1722">
            <v>38396</v>
          </cell>
        </row>
        <row r="1723">
          <cell r="A1723" t="str">
            <v>Sardinel especial A-100 para rampas</v>
          </cell>
          <cell r="B1723" t="str">
            <v>und</v>
          </cell>
          <cell r="C1723">
            <v>35032</v>
          </cell>
        </row>
        <row r="1724">
          <cell r="A1724" t="str">
            <v>Sardinel Prefabricado 0.27 x 0.15 x 0.50</v>
          </cell>
          <cell r="B1724" t="str">
            <v>und</v>
          </cell>
          <cell r="C1724">
            <v>11200</v>
          </cell>
        </row>
        <row r="1725">
          <cell r="A1725" t="str">
            <v>Sardinel Prefabricado 0.3 x 0.8 x 0.2</v>
          </cell>
          <cell r="B1725" t="str">
            <v>und</v>
          </cell>
          <cell r="C1725">
            <v>17000</v>
          </cell>
        </row>
        <row r="1726">
          <cell r="A1726" t="str">
            <v>Sardinel Prefabricado 0.4 x 0.8 x 0.2</v>
          </cell>
          <cell r="B1726" t="str">
            <v>und</v>
          </cell>
          <cell r="C1726">
            <v>24360</v>
          </cell>
        </row>
        <row r="1727">
          <cell r="A1727" t="str">
            <v>Sardinel Prefabricado A - 10 (0.80 x 0.20 x 0.50) incluye mortero de pegue y nivelacion de 0.03 m</v>
          </cell>
          <cell r="B1727" t="str">
            <v>m</v>
          </cell>
          <cell r="C1727">
            <v>53681.21</v>
          </cell>
        </row>
        <row r="1728">
          <cell r="A1728" t="str">
            <v>Sardinel Prefabricado Modulo A-10</v>
          </cell>
          <cell r="B1728" t="str">
            <v>und</v>
          </cell>
          <cell r="C1728">
            <v>26100</v>
          </cell>
        </row>
        <row r="1729">
          <cell r="A1729" t="str">
            <v>Sardinel Prefabricado Modulo A-80</v>
          </cell>
          <cell r="B1729" t="str">
            <v>und</v>
          </cell>
          <cell r="C1729">
            <v>22620</v>
          </cell>
        </row>
        <row r="1730">
          <cell r="A1730" t="str">
            <v>Seccionador de entrada y salida Oper. bajo carga</v>
          </cell>
          <cell r="B1730" t="str">
            <v>und</v>
          </cell>
          <cell r="C1730">
            <v>4400000</v>
          </cell>
        </row>
        <row r="1731">
          <cell r="A1731" t="str">
            <v>Seccionador de protección Oper. bajo carga</v>
          </cell>
          <cell r="B1731" t="str">
            <v>und</v>
          </cell>
          <cell r="C1731">
            <v>2800000</v>
          </cell>
        </row>
        <row r="1732">
          <cell r="A1732" t="str">
            <v>Segueta</v>
          </cell>
          <cell r="B1732" t="str">
            <v>und</v>
          </cell>
          <cell r="C1732">
            <v>3697</v>
          </cell>
        </row>
        <row r="1733">
          <cell r="A1733" t="str">
            <v>Sellador 1/8"</v>
          </cell>
          <cell r="B1733" t="str">
            <v>und</v>
          </cell>
          <cell r="C1733">
            <v>12000</v>
          </cell>
        </row>
        <row r="1734">
          <cell r="A1734" t="str">
            <v>Sellador de roscas</v>
          </cell>
          <cell r="B1734" t="str">
            <v>und</v>
          </cell>
          <cell r="C1734">
            <v>25000</v>
          </cell>
        </row>
        <row r="1735">
          <cell r="A1735" t="str">
            <v>Sellador lijable para madera</v>
          </cell>
          <cell r="B1735" t="str">
            <v>gal</v>
          </cell>
          <cell r="C1735">
            <v>47205</v>
          </cell>
        </row>
        <row r="1736">
          <cell r="A1736" t="str">
            <v>Sellante Sika flex 15 LM SL</v>
          </cell>
          <cell r="B1736" t="str">
            <v>kg</v>
          </cell>
          <cell r="C1736">
            <v>30929</v>
          </cell>
        </row>
        <row r="1737">
          <cell r="A1737" t="str">
            <v>Sello para estructura en concreto de 36" tub. PEAD</v>
          </cell>
          <cell r="B1737" t="str">
            <v>und</v>
          </cell>
          <cell r="C1737">
            <v>1012506</v>
          </cell>
        </row>
        <row r="1738">
          <cell r="A1738" t="str">
            <v>Sello para estructura en concreto de 40" tub. PEAD</v>
          </cell>
          <cell r="B1738" t="str">
            <v>und</v>
          </cell>
          <cell r="C1738">
            <v>1105575</v>
          </cell>
        </row>
        <row r="1739">
          <cell r="A1739" t="str">
            <v>Sello para estructura en concreto de 42" tub. PEAD</v>
          </cell>
          <cell r="B1739" t="str">
            <v>und</v>
          </cell>
          <cell r="C1739">
            <v>1150575</v>
          </cell>
        </row>
        <row r="1740">
          <cell r="A1740" t="str">
            <v>Sello para estructura en concreto de 48" tub. PEAD</v>
          </cell>
          <cell r="B1740" t="str">
            <v>und</v>
          </cell>
          <cell r="C1740">
            <v>1408304</v>
          </cell>
        </row>
        <row r="1741">
          <cell r="A1741" t="str">
            <v>Señal informativa 80 x 140 cm. tipo cruzeta</v>
          </cell>
          <cell r="B1741" t="str">
            <v>und</v>
          </cell>
          <cell r="C1741">
            <v>431000</v>
          </cell>
        </row>
        <row r="1742">
          <cell r="A1742" t="str">
            <v>Señal movil 60 x 120 reflectiva.</v>
          </cell>
          <cell r="B1742" t="str">
            <v>und</v>
          </cell>
          <cell r="C1742">
            <v>156600</v>
          </cell>
        </row>
        <row r="1743">
          <cell r="A1743" t="str">
            <v>Señal sencilla cicloruta</v>
          </cell>
          <cell r="B1743" t="str">
            <v>und</v>
          </cell>
          <cell r="C1743">
            <v>266800</v>
          </cell>
        </row>
        <row r="1744">
          <cell r="A1744" t="str">
            <v>Señal SI 60 x 75 cm cinta reflectiva</v>
          </cell>
          <cell r="B1744" t="str">
            <v>und</v>
          </cell>
          <cell r="C1744">
            <v>190000</v>
          </cell>
        </row>
        <row r="1745">
          <cell r="A1745" t="str">
            <v>Señal SP, SR, SI 60 x 60 cm papel reflectivo</v>
          </cell>
          <cell r="B1745" t="str">
            <v>und</v>
          </cell>
          <cell r="C1745">
            <v>100000</v>
          </cell>
        </row>
        <row r="1746">
          <cell r="A1746" t="str">
            <v>Señal SP, SR, SI 75 x 75 cm papel reflectivo</v>
          </cell>
          <cell r="B1746" t="str">
            <v>und</v>
          </cell>
          <cell r="C1746">
            <v>138040</v>
          </cell>
        </row>
        <row r="1747">
          <cell r="A1747" t="str">
            <v>Señal SP, SR, SI 90 x 90 cm papel reflectivo</v>
          </cell>
          <cell r="B1747" t="str">
            <v>und</v>
          </cell>
          <cell r="C1747">
            <v>161240</v>
          </cell>
        </row>
        <row r="1748">
          <cell r="A1748" t="str">
            <v>Señal vial tipo pasavia con 3 señales informativas (SI) 90 X 190 cm de h= 6.0 m, a= 9 m.</v>
          </cell>
          <cell r="B1748" t="str">
            <v>und</v>
          </cell>
          <cell r="C1748">
            <v>3400000</v>
          </cell>
        </row>
        <row r="1749">
          <cell r="A1749" t="str">
            <v>Señales Preventivas y regla. 60 x 60 cm</v>
          </cell>
          <cell r="B1749" t="str">
            <v>und</v>
          </cell>
          <cell r="C1749">
            <v>168333</v>
          </cell>
        </row>
        <row r="1750">
          <cell r="A1750" t="str">
            <v>Señales Preventivas y regla. 75 x 75 cm</v>
          </cell>
          <cell r="B1750" t="str">
            <v>und</v>
          </cell>
          <cell r="C1750">
            <v>235000</v>
          </cell>
        </row>
        <row r="1751">
          <cell r="A1751" t="str">
            <v>Señales Preventivas y regla. 90 x 90 cm</v>
          </cell>
          <cell r="B1751" t="str">
            <v>und</v>
          </cell>
          <cell r="C1751">
            <v>245000</v>
          </cell>
        </row>
        <row r="1752">
          <cell r="A1752" t="str">
            <v>Separol polvo gris / neutro (desencofrante)</v>
          </cell>
          <cell r="B1752" t="str">
            <v>kg</v>
          </cell>
          <cell r="C1752">
            <v>7250</v>
          </cell>
        </row>
        <row r="1753">
          <cell r="A1753" t="str">
            <v>Sifon Sanitario 2"  180° C x E</v>
          </cell>
          <cell r="B1753" t="str">
            <v>und</v>
          </cell>
          <cell r="C1753">
            <v>4858</v>
          </cell>
        </row>
        <row r="1754">
          <cell r="A1754" t="str">
            <v>Sifon Sanitario 3"  135° C x E</v>
          </cell>
          <cell r="B1754" t="str">
            <v>und</v>
          </cell>
          <cell r="C1754">
            <v>9800</v>
          </cell>
        </row>
        <row r="1755">
          <cell r="A1755" t="str">
            <v>Sifon Sanitario 4"  135° C x E</v>
          </cell>
          <cell r="B1755" t="str">
            <v>und</v>
          </cell>
          <cell r="C1755">
            <v>21225</v>
          </cell>
        </row>
        <row r="1756">
          <cell r="A1756" t="str">
            <v>Sika 1 imp. integral</v>
          </cell>
          <cell r="B1756" t="str">
            <v>kg</v>
          </cell>
          <cell r="C1756">
            <v>9895</v>
          </cell>
        </row>
        <row r="1757">
          <cell r="A1757" t="str">
            <v>Sika Fill 5</v>
          </cell>
          <cell r="B1757" t="str">
            <v>kg</v>
          </cell>
          <cell r="C1757">
            <v>10672</v>
          </cell>
        </row>
        <row r="1758">
          <cell r="A1758" t="str">
            <v>Sika Fill Refuerzo</v>
          </cell>
          <cell r="B1758" t="str">
            <v>m²</v>
          </cell>
          <cell r="C1758">
            <v>1300</v>
          </cell>
        </row>
        <row r="1759">
          <cell r="A1759" t="str">
            <v>Sika Guard 68 mate x 9 kg</v>
          </cell>
          <cell r="B1759" t="str">
            <v>kg</v>
          </cell>
          <cell r="C1759">
            <v>29928</v>
          </cell>
        </row>
        <row r="1760">
          <cell r="A1760" t="str">
            <v>Sika imper mur impermeabilizante para muros</v>
          </cell>
          <cell r="B1760" t="str">
            <v>kg</v>
          </cell>
          <cell r="C1760">
            <v>17864</v>
          </cell>
        </row>
        <row r="1761">
          <cell r="A1761" t="str">
            <v>Sika piso Decor Ocre</v>
          </cell>
          <cell r="B1761" t="str">
            <v>kg</v>
          </cell>
          <cell r="C1761">
            <v>2204</v>
          </cell>
        </row>
        <row r="1762">
          <cell r="A1762" t="str">
            <v>Sika transparente 10 * 3 kg</v>
          </cell>
          <cell r="B1762" t="str">
            <v>kg</v>
          </cell>
          <cell r="C1762">
            <v>16445</v>
          </cell>
        </row>
        <row r="1763">
          <cell r="A1763" t="str">
            <v>Sikacolor-555 W</v>
          </cell>
          <cell r="B1763" t="str">
            <v>kg</v>
          </cell>
          <cell r="C1763">
            <v>21460</v>
          </cell>
        </row>
        <row r="1764">
          <cell r="A1764" t="str">
            <v>Sikadur  Anchorfix 4*600 cc</v>
          </cell>
          <cell r="B1764" t="str">
            <v>und</v>
          </cell>
          <cell r="C1764">
            <v>54798</v>
          </cell>
        </row>
        <row r="1765">
          <cell r="A1765" t="str">
            <v>Sikadur 31</v>
          </cell>
          <cell r="B1765" t="str">
            <v>kg</v>
          </cell>
          <cell r="C1765">
            <v>51887</v>
          </cell>
        </row>
        <row r="1766">
          <cell r="A1766" t="str">
            <v>Sikadur 32 primer</v>
          </cell>
          <cell r="B1766" t="str">
            <v>kg</v>
          </cell>
          <cell r="C1766">
            <v>66491</v>
          </cell>
        </row>
        <row r="1767">
          <cell r="A1767" t="str">
            <v>Sikadur hex 300 resina de impregnación</v>
          </cell>
          <cell r="B1767" t="str">
            <v>kg</v>
          </cell>
          <cell r="C1767">
            <v>124120</v>
          </cell>
        </row>
        <row r="1768">
          <cell r="A1768" t="str">
            <v>Sikafelt  rollo 1.2m*40 m</v>
          </cell>
          <cell r="B1768" t="str">
            <v>und</v>
          </cell>
          <cell r="C1768">
            <v>141394</v>
          </cell>
        </row>
        <row r="1769">
          <cell r="A1769" t="str">
            <v>SikaFelt FPP 30</v>
          </cell>
          <cell r="B1769" t="str">
            <v>m</v>
          </cell>
          <cell r="C1769">
            <v>1264</v>
          </cell>
        </row>
        <row r="1770">
          <cell r="A1770" t="str">
            <v>Sikafill 10 fibras</v>
          </cell>
          <cell r="B1770" t="str">
            <v>kg</v>
          </cell>
          <cell r="C1770">
            <v>11414</v>
          </cell>
        </row>
        <row r="1771">
          <cell r="A1771" t="str">
            <v>Sikaflex-11 FC 300 cc</v>
          </cell>
          <cell r="B1771" t="str">
            <v>und</v>
          </cell>
          <cell r="C1771">
            <v>20300</v>
          </cell>
        </row>
        <row r="1772">
          <cell r="A1772" t="str">
            <v>Sikaflex-1a cartucho 300 cc</v>
          </cell>
          <cell r="B1772" t="str">
            <v>und</v>
          </cell>
          <cell r="C1772">
            <v>25056</v>
          </cell>
        </row>
        <row r="1773">
          <cell r="A1773" t="str">
            <v>Sikaflex-1CSL cartucho 300 cc</v>
          </cell>
          <cell r="B1773" t="str">
            <v>und</v>
          </cell>
          <cell r="C1773">
            <v>27376</v>
          </cell>
        </row>
        <row r="1774">
          <cell r="A1774" t="str">
            <v>Sikafloor - 156 CO * 4 kg</v>
          </cell>
          <cell r="B1774" t="str">
            <v>und</v>
          </cell>
          <cell r="C1774">
            <v>184208</v>
          </cell>
        </row>
        <row r="1775">
          <cell r="A1775" t="str">
            <v>Sikafloor - 400N elastic * 18 kg</v>
          </cell>
          <cell r="B1775" t="str">
            <v>und</v>
          </cell>
          <cell r="C1775">
            <v>745416</v>
          </cell>
        </row>
        <row r="1776">
          <cell r="A1776" t="str">
            <v>Sikafluid (fluidificante)</v>
          </cell>
          <cell r="B1776" t="str">
            <v>kg</v>
          </cell>
          <cell r="C1776">
            <v>6519</v>
          </cell>
        </row>
        <row r="1777">
          <cell r="A1777" t="str">
            <v>Sikagrout 200</v>
          </cell>
          <cell r="B1777" t="str">
            <v>kg</v>
          </cell>
          <cell r="C1777">
            <v>3004</v>
          </cell>
        </row>
        <row r="1778">
          <cell r="A1778" t="str">
            <v>Sikaguard-63 N Recubrimiento</v>
          </cell>
          <cell r="B1778" t="str">
            <v>kg</v>
          </cell>
          <cell r="C1778">
            <v>102892</v>
          </cell>
        </row>
        <row r="1779">
          <cell r="A1779" t="str">
            <v>Sikalimpiador Rinse</v>
          </cell>
          <cell r="B1779" t="str">
            <v>gal</v>
          </cell>
          <cell r="C1779">
            <v>51388</v>
          </cell>
        </row>
        <row r="1780">
          <cell r="A1780" t="str">
            <v>Sikaplan 12 G CO (perfil)</v>
          </cell>
          <cell r="B1780" t="str">
            <v>m²</v>
          </cell>
          <cell r="C1780">
            <v>38093</v>
          </cell>
        </row>
        <row r="1781">
          <cell r="A1781" t="str">
            <v>Sikaplan 12 NTR</v>
          </cell>
          <cell r="B1781" t="str">
            <v>m²</v>
          </cell>
          <cell r="C1781">
            <v>44903</v>
          </cell>
        </row>
        <row r="1782">
          <cell r="A1782" t="str">
            <v>Sikaset L (acelerante concreto)</v>
          </cell>
          <cell r="B1782" t="str">
            <v>kg</v>
          </cell>
          <cell r="C1782">
            <v>10672</v>
          </cell>
        </row>
        <row r="1783">
          <cell r="A1783" t="str">
            <v>Sikatecho E * 3.5 kg</v>
          </cell>
          <cell r="B1783" t="str">
            <v>und</v>
          </cell>
          <cell r="C1783">
            <v>13154</v>
          </cell>
        </row>
        <row r="1784">
          <cell r="A1784" t="str">
            <v>SikaTop 121</v>
          </cell>
          <cell r="B1784" t="str">
            <v>kg</v>
          </cell>
          <cell r="C1784">
            <v>5266</v>
          </cell>
        </row>
        <row r="1785">
          <cell r="A1785" t="str">
            <v>Sikawrap hex 100 G tejido fibra de vidrio 1.27 m*1</v>
          </cell>
          <cell r="B1785" t="str">
            <v>und</v>
          </cell>
          <cell r="C1785">
            <v>106720</v>
          </cell>
        </row>
        <row r="1786">
          <cell r="A1786" t="str">
            <v>Silicona para policarbonato o acrílico</v>
          </cell>
          <cell r="B1786" t="str">
            <v>und</v>
          </cell>
          <cell r="C1786">
            <v>21368</v>
          </cell>
        </row>
        <row r="1787">
          <cell r="A1787" t="str">
            <v>Silicona transparente antihongo 280 ml</v>
          </cell>
          <cell r="B1787" t="str">
            <v>und</v>
          </cell>
          <cell r="C1787">
            <v>8600</v>
          </cell>
        </row>
        <row r="1788">
          <cell r="A1788" t="str">
            <v>Silla Tee PVC 12 x 10 (315 x 250)</v>
          </cell>
          <cell r="B1788" t="str">
            <v>und</v>
          </cell>
          <cell r="C1788">
            <v>189485</v>
          </cell>
        </row>
        <row r="1789">
          <cell r="A1789" t="str">
            <v>Silla Yee PVC 16 x 6 (400 x 160 mm)</v>
          </cell>
          <cell r="B1789" t="str">
            <v>und</v>
          </cell>
          <cell r="C1789">
            <v>231378</v>
          </cell>
        </row>
        <row r="1790">
          <cell r="A1790" t="str">
            <v>Silla Yee PVC 16 x 8 (400 x 200 mm)</v>
          </cell>
          <cell r="B1790" t="str">
            <v>und</v>
          </cell>
          <cell r="C1790">
            <v>231381</v>
          </cell>
        </row>
        <row r="1791">
          <cell r="A1791" t="str">
            <v>Silla Yee PVC 18 x 6 (450 x160 mm).</v>
          </cell>
          <cell r="B1791" t="str">
            <v>und</v>
          </cell>
          <cell r="C1791">
            <v>247489</v>
          </cell>
        </row>
        <row r="1792">
          <cell r="A1792" t="str">
            <v>Silla Yee PVC 20 x 6 (500 x 160 mm)</v>
          </cell>
          <cell r="B1792" t="str">
            <v>und</v>
          </cell>
          <cell r="C1792">
            <v>377548</v>
          </cell>
        </row>
        <row r="1793">
          <cell r="A1793" t="str">
            <v>Sillar 3831</v>
          </cell>
          <cell r="B1793" t="str">
            <v>m</v>
          </cell>
          <cell r="C1793">
            <v>17000</v>
          </cell>
        </row>
        <row r="1794">
          <cell r="A1794" t="str">
            <v>Silo para cemento 29 Tn</v>
          </cell>
          <cell r="B1794" t="str">
            <v xml:space="preserve"> HR </v>
          </cell>
          <cell r="C1794">
            <v>14500</v>
          </cell>
        </row>
        <row r="1795">
          <cell r="A1795" t="str">
            <v>Sistema aforador con Pasamuro en PRFV Ø=2"</v>
          </cell>
          <cell r="B1795" t="str">
            <v>und</v>
          </cell>
          <cell r="C1795">
            <v>430000</v>
          </cell>
        </row>
        <row r="1796">
          <cell r="A1796" t="str">
            <v>Sistema de tratamiento (tanques PVC 1000 lt Ovoid)</v>
          </cell>
          <cell r="B1796" t="str">
            <v>und</v>
          </cell>
          <cell r="C1796">
            <v>1002566</v>
          </cell>
        </row>
        <row r="1797">
          <cell r="A1797" t="str">
            <v>Sistema de tratamiento in situ ovoide (tanques PVC</v>
          </cell>
          <cell r="B1797" t="str">
            <v>und</v>
          </cell>
          <cell r="C1797">
            <v>1540400</v>
          </cell>
        </row>
        <row r="1798">
          <cell r="A1798" t="str">
            <v>Sistema muestreador para reactor UASB con soportes</v>
          </cell>
          <cell r="B1798" t="str">
            <v>und</v>
          </cell>
          <cell r="C1798">
            <v>569000</v>
          </cell>
        </row>
        <row r="1799">
          <cell r="A1799" t="str">
            <v>Sistema quemador de gas y trampa de agua</v>
          </cell>
          <cell r="B1799" t="str">
            <v>und</v>
          </cell>
          <cell r="C1799">
            <v>12238000</v>
          </cell>
        </row>
        <row r="1800">
          <cell r="A1800" t="str">
            <v>Soldador</v>
          </cell>
          <cell r="B1800" t="str">
            <v>h</v>
          </cell>
          <cell r="C1800">
            <v>11891</v>
          </cell>
        </row>
        <row r="1801">
          <cell r="A1801" t="str">
            <v>Soldadura 95-5 Plata</v>
          </cell>
          <cell r="B1801" t="str">
            <v>lb</v>
          </cell>
          <cell r="C1801">
            <v>33000</v>
          </cell>
        </row>
        <row r="1802">
          <cell r="A1802" t="str">
            <v>Soldadura electrosoldada 6010 de 1/8"</v>
          </cell>
          <cell r="B1802" t="str">
            <v>kg</v>
          </cell>
          <cell r="C1802">
            <v>8576</v>
          </cell>
        </row>
        <row r="1803">
          <cell r="A1803" t="str">
            <v>Soldadura electrosoldada 6012 de 1/8"</v>
          </cell>
          <cell r="B1803" t="str">
            <v>kg</v>
          </cell>
          <cell r="C1803">
            <v>7931</v>
          </cell>
        </row>
        <row r="1804">
          <cell r="A1804" t="str">
            <v>Soldadura electrosoldada 6013 de 1/8"</v>
          </cell>
          <cell r="B1804" t="str">
            <v>kg</v>
          </cell>
          <cell r="C1804">
            <v>7850</v>
          </cell>
        </row>
        <row r="1805">
          <cell r="A1805" t="str">
            <v>Soldadura electrosoldada 7018 de 1/8"</v>
          </cell>
          <cell r="B1805" t="str">
            <v>kg</v>
          </cell>
          <cell r="C1805">
            <v>8680</v>
          </cell>
        </row>
        <row r="1806">
          <cell r="A1806" t="str">
            <v>Soldadura electrosoldada 7018 de 5/32"</v>
          </cell>
          <cell r="B1806" t="str">
            <v>kg</v>
          </cell>
          <cell r="C1806">
            <v>8246</v>
          </cell>
        </row>
        <row r="1807">
          <cell r="A1807" t="str">
            <v>Soldadura estaño para cobre</v>
          </cell>
          <cell r="B1807" t="str">
            <v>und</v>
          </cell>
          <cell r="C1807">
            <v>55218</v>
          </cell>
        </row>
        <row r="1808">
          <cell r="A1808" t="str">
            <v>Soldadura exotermica 115 gr.</v>
          </cell>
          <cell r="B1808" t="str">
            <v>und</v>
          </cell>
          <cell r="C1808">
            <v>21847</v>
          </cell>
        </row>
        <row r="1809">
          <cell r="A1809" t="str">
            <v>Soldadura exotermica 150 gr.</v>
          </cell>
          <cell r="B1809" t="str">
            <v>und</v>
          </cell>
          <cell r="C1809">
            <v>16250</v>
          </cell>
        </row>
        <row r="1810">
          <cell r="A1810" t="str">
            <v>Soldadura para CPVC 1/4 gl</v>
          </cell>
          <cell r="B1810" t="str">
            <v>und</v>
          </cell>
          <cell r="C1810">
            <v>79763</v>
          </cell>
        </row>
        <row r="1811">
          <cell r="A1811" t="str">
            <v>Soldadura para PVC 1/4 gl</v>
          </cell>
          <cell r="B1811" t="str">
            <v>und</v>
          </cell>
          <cell r="C1811">
            <v>74390</v>
          </cell>
        </row>
        <row r="1812">
          <cell r="A1812" t="str">
            <v>Sondeo redes desagües/aguas lluvias hasta 16"</v>
          </cell>
          <cell r="B1812" t="str">
            <v>m</v>
          </cell>
          <cell r="C1812">
            <v>11000</v>
          </cell>
        </row>
        <row r="1813">
          <cell r="A1813" t="str">
            <v>Soplete</v>
          </cell>
          <cell r="B1813" t="str">
            <v xml:space="preserve"> HR </v>
          </cell>
          <cell r="C1813">
            <v>10000</v>
          </cell>
        </row>
        <row r="1814">
          <cell r="A1814" t="str">
            <v>Soporte canal amazonas</v>
          </cell>
          <cell r="B1814" t="str">
            <v>und</v>
          </cell>
          <cell r="C1814">
            <v>3261</v>
          </cell>
        </row>
        <row r="1815">
          <cell r="A1815" t="str">
            <v>Soporte canal raingo</v>
          </cell>
          <cell r="B1815" t="str">
            <v>und</v>
          </cell>
          <cell r="C1815">
            <v>2384</v>
          </cell>
        </row>
        <row r="1816">
          <cell r="A1816" t="str">
            <v>Soporte de bajante amazonas</v>
          </cell>
          <cell r="B1816" t="str">
            <v>und</v>
          </cell>
          <cell r="C1816">
            <v>2522</v>
          </cell>
        </row>
        <row r="1817">
          <cell r="A1817" t="str">
            <v>Soporte guia vastago No 1</v>
          </cell>
          <cell r="B1817" t="str">
            <v>und</v>
          </cell>
          <cell r="C1817">
            <v>272600</v>
          </cell>
        </row>
        <row r="1818">
          <cell r="A1818" t="str">
            <v>Soporte guia vastago No 2</v>
          </cell>
          <cell r="B1818" t="str">
            <v>und</v>
          </cell>
          <cell r="C1818">
            <v>685560</v>
          </cell>
        </row>
        <row r="1819">
          <cell r="A1819" t="str">
            <v>Soporte matalico canal amazona</v>
          </cell>
          <cell r="B1819" t="str">
            <v>und</v>
          </cell>
          <cell r="C1819">
            <v>9064</v>
          </cell>
        </row>
        <row r="1820">
          <cell r="A1820" t="str">
            <v>Soporte Metalico de canal Raingo</v>
          </cell>
          <cell r="B1820" t="str">
            <v>und</v>
          </cell>
          <cell r="C1820">
            <v>7941</v>
          </cell>
        </row>
        <row r="1821">
          <cell r="A1821" t="str">
            <v>Soporte para bandeja portacables</v>
          </cell>
          <cell r="B1821" t="str">
            <v>und</v>
          </cell>
          <cell r="C1821">
            <v>7600</v>
          </cell>
        </row>
        <row r="1822">
          <cell r="A1822" t="str">
            <v>Stasoil</v>
          </cell>
          <cell r="B1822" t="str">
            <v>gal</v>
          </cell>
          <cell r="C1822">
            <v>24590</v>
          </cell>
        </row>
        <row r="1823">
          <cell r="A1823" t="str">
            <v>Sub base granular Triturada</v>
          </cell>
          <cell r="B1823" t="str">
            <v>m³</v>
          </cell>
          <cell r="C1823">
            <v>61999.94</v>
          </cell>
        </row>
        <row r="1824">
          <cell r="A1824" t="str">
            <v>Sub base triturada T. max. 2"</v>
          </cell>
          <cell r="B1824" t="str">
            <v>m³</v>
          </cell>
          <cell r="C1824">
            <v>33133</v>
          </cell>
        </row>
        <row r="1825">
          <cell r="A1825" t="str">
            <v>Sub-base granular seleccionada o clasificada</v>
          </cell>
          <cell r="B1825" t="str">
            <v>m³</v>
          </cell>
          <cell r="C1825">
            <v>27452</v>
          </cell>
        </row>
        <row r="1826">
          <cell r="A1826" t="str">
            <v>Sub-Contrato Acero SAE-1045</v>
          </cell>
          <cell r="B1826" t="str">
            <v xml:space="preserve">  % </v>
          </cell>
          <cell r="C1826">
            <v>7332.63</v>
          </cell>
        </row>
        <row r="1827">
          <cell r="A1827" t="str">
            <v>Sub-Contrato Acero SAE-1045</v>
          </cell>
          <cell r="B1827" t="str">
            <v xml:space="preserve">  % </v>
          </cell>
          <cell r="C1827">
            <v>7122.25</v>
          </cell>
        </row>
        <row r="1828">
          <cell r="A1828" t="str">
            <v>Sub-Contrato Cables Postensados</v>
          </cell>
          <cell r="B1828" t="str">
            <v xml:space="preserve">  % </v>
          </cell>
          <cell r="C1828">
            <v>394.09</v>
          </cell>
        </row>
        <row r="1829">
          <cell r="A1829" t="str">
            <v>Sub-Contrato Carpinteria</v>
          </cell>
          <cell r="B1829" t="str">
            <v xml:space="preserve">  % </v>
          </cell>
          <cell r="C1829">
            <v>62497.62</v>
          </cell>
        </row>
        <row r="1830">
          <cell r="A1830" t="str">
            <v>Sub-Contrato Carpinteria</v>
          </cell>
          <cell r="B1830" t="str">
            <v xml:space="preserve">  % </v>
          </cell>
          <cell r="C1830">
            <v>364923.02</v>
          </cell>
        </row>
        <row r="1831">
          <cell r="A1831" t="str">
            <v>Sub-Contrato Carpinteria</v>
          </cell>
          <cell r="B1831" t="str">
            <v xml:space="preserve">  % </v>
          </cell>
          <cell r="C1831">
            <v>292248.02</v>
          </cell>
        </row>
        <row r="1832">
          <cell r="A1832" t="str">
            <v>Sub-Contrato Carpinteria</v>
          </cell>
          <cell r="B1832" t="str">
            <v xml:space="preserve">  % </v>
          </cell>
          <cell r="C1832">
            <v>24860.639999999999</v>
          </cell>
        </row>
        <row r="1833">
          <cell r="A1833" t="str">
            <v>Sub-Contrato Carpinteria</v>
          </cell>
          <cell r="B1833" t="str">
            <v xml:space="preserve">  % </v>
          </cell>
          <cell r="C1833">
            <v>164701.07999999999</v>
          </cell>
        </row>
        <row r="1834">
          <cell r="A1834" t="str">
            <v>Sub-Contrato Carpinteria</v>
          </cell>
          <cell r="B1834" t="str">
            <v xml:space="preserve">  % </v>
          </cell>
          <cell r="C1834">
            <v>126480.79</v>
          </cell>
        </row>
        <row r="1835">
          <cell r="A1835" t="str">
            <v>Sub-Contrato Carpinteria</v>
          </cell>
          <cell r="B1835" t="str">
            <v xml:space="preserve">  % </v>
          </cell>
          <cell r="C1835">
            <v>232479.52</v>
          </cell>
        </row>
        <row r="1836">
          <cell r="A1836" t="str">
            <v>Sub-Contrato Carpinteria</v>
          </cell>
          <cell r="B1836" t="str">
            <v xml:space="preserve">  % </v>
          </cell>
          <cell r="C1836">
            <v>216824.6</v>
          </cell>
        </row>
        <row r="1837">
          <cell r="A1837" t="str">
            <v>Sub-Contrato Carpinteria</v>
          </cell>
          <cell r="B1837" t="str">
            <v xml:space="preserve">  % </v>
          </cell>
          <cell r="C1837">
            <v>184279</v>
          </cell>
        </row>
        <row r="1838">
          <cell r="A1838" t="str">
            <v>Sub-Contrato Carpinteria</v>
          </cell>
          <cell r="B1838" t="str">
            <v xml:space="preserve">  % </v>
          </cell>
          <cell r="C1838">
            <v>131870.78</v>
          </cell>
        </row>
        <row r="1839">
          <cell r="A1839" t="str">
            <v>Sub-Contrato Carpinteria</v>
          </cell>
          <cell r="B1839" t="str">
            <v xml:space="preserve">  % </v>
          </cell>
          <cell r="C1839">
            <v>37835.68</v>
          </cell>
        </row>
        <row r="1840">
          <cell r="A1840" t="str">
            <v>Sub-Contrato Carpinteria</v>
          </cell>
          <cell r="B1840" t="str">
            <v xml:space="preserve">  % </v>
          </cell>
          <cell r="C1840">
            <v>36858.65</v>
          </cell>
        </row>
        <row r="1841">
          <cell r="A1841" t="str">
            <v>Sub-Contrato Carpinteria</v>
          </cell>
          <cell r="B1841" t="str">
            <v xml:space="preserve">  % </v>
          </cell>
          <cell r="C1841">
            <v>92293.78</v>
          </cell>
        </row>
        <row r="1842">
          <cell r="A1842" t="str">
            <v>Sub-Contrato Carpinteria</v>
          </cell>
          <cell r="B1842" t="str">
            <v xml:space="preserve">  % </v>
          </cell>
          <cell r="C1842">
            <v>111316.49</v>
          </cell>
        </row>
        <row r="1843">
          <cell r="A1843" t="str">
            <v>Sub-Contrato Carpinteria</v>
          </cell>
          <cell r="B1843" t="str">
            <v xml:space="preserve">  % </v>
          </cell>
          <cell r="C1843">
            <v>119208.79</v>
          </cell>
        </row>
        <row r="1844">
          <cell r="A1844" t="str">
            <v>Sub-Contrato Carpinteria</v>
          </cell>
          <cell r="B1844" t="str">
            <v xml:space="preserve">  % </v>
          </cell>
          <cell r="C1844">
            <v>125182.49</v>
          </cell>
        </row>
        <row r="1845">
          <cell r="A1845" t="str">
            <v>Sub-Contrato Carpinteria</v>
          </cell>
          <cell r="B1845" t="str">
            <v xml:space="preserve">  % </v>
          </cell>
          <cell r="C1845">
            <v>195793.59</v>
          </cell>
        </row>
        <row r="1846">
          <cell r="A1846" t="str">
            <v>Sub-Contrato Carpinteria</v>
          </cell>
          <cell r="B1846" t="str">
            <v xml:space="preserve">  % </v>
          </cell>
          <cell r="C1846">
            <v>183013</v>
          </cell>
        </row>
        <row r="1847">
          <cell r="A1847" t="str">
            <v>Sub-Contrato Carpinteria</v>
          </cell>
          <cell r="B1847" t="str">
            <v xml:space="preserve">  % </v>
          </cell>
          <cell r="C1847">
            <v>414626.1</v>
          </cell>
        </row>
        <row r="1848">
          <cell r="A1848" t="str">
            <v>Sub-Contrato Electrico</v>
          </cell>
          <cell r="B1848" t="str">
            <v xml:space="preserve">  % </v>
          </cell>
          <cell r="C1848">
            <v>108777.64</v>
          </cell>
        </row>
        <row r="1849">
          <cell r="A1849" t="str">
            <v>Sub-Contrato Electrico</v>
          </cell>
          <cell r="B1849" t="str">
            <v xml:space="preserve">  % </v>
          </cell>
          <cell r="C1849">
            <v>9952.2099999999991</v>
          </cell>
        </row>
        <row r="1850">
          <cell r="A1850" t="str">
            <v>Sub-Contrato Electrico</v>
          </cell>
          <cell r="B1850" t="str">
            <v xml:space="preserve">  % </v>
          </cell>
          <cell r="C1850">
            <v>9821.51</v>
          </cell>
        </row>
        <row r="1851">
          <cell r="A1851" t="str">
            <v>Sub-Contrato Electrico</v>
          </cell>
          <cell r="B1851" t="str">
            <v xml:space="preserve">  % </v>
          </cell>
          <cell r="C1851">
            <v>289307.95</v>
          </cell>
        </row>
        <row r="1852">
          <cell r="A1852" t="str">
            <v>Sub-Contrato Electrico</v>
          </cell>
          <cell r="B1852" t="str">
            <v xml:space="preserve">  % </v>
          </cell>
          <cell r="C1852">
            <v>91332.05</v>
          </cell>
        </row>
        <row r="1853">
          <cell r="A1853" t="str">
            <v>Sub-Contrato Electrico</v>
          </cell>
          <cell r="B1853" t="str">
            <v xml:space="preserve">  % </v>
          </cell>
          <cell r="C1853">
            <v>95247.78</v>
          </cell>
        </row>
        <row r="1854">
          <cell r="A1854" t="str">
            <v>Sub-Contrato Electrico</v>
          </cell>
          <cell r="B1854" t="str">
            <v xml:space="preserve">  % </v>
          </cell>
          <cell r="C1854">
            <v>166020.88</v>
          </cell>
        </row>
        <row r="1855">
          <cell r="A1855" t="str">
            <v>Sub-Contrato Electrico</v>
          </cell>
          <cell r="B1855" t="str">
            <v xml:space="preserve">  % </v>
          </cell>
          <cell r="C1855">
            <v>11379.21</v>
          </cell>
        </row>
        <row r="1856">
          <cell r="A1856" t="str">
            <v>Sub-Contrato Electrico</v>
          </cell>
          <cell r="B1856" t="str">
            <v xml:space="preserve">  % </v>
          </cell>
          <cell r="C1856">
            <v>505938</v>
          </cell>
        </row>
        <row r="1857">
          <cell r="A1857" t="str">
            <v>Sub-Contrato Electrico</v>
          </cell>
          <cell r="B1857" t="str">
            <v xml:space="preserve">  % </v>
          </cell>
          <cell r="C1857">
            <v>156208.34</v>
          </cell>
        </row>
        <row r="1858">
          <cell r="A1858" t="str">
            <v>Sub-Contrato Electrico</v>
          </cell>
          <cell r="B1858" t="str">
            <v xml:space="preserve">  % </v>
          </cell>
          <cell r="C1858">
            <v>118638.2</v>
          </cell>
        </row>
        <row r="1859">
          <cell r="A1859" t="str">
            <v>Sub-Contrato Electrico</v>
          </cell>
          <cell r="B1859" t="str">
            <v xml:space="preserve">  % </v>
          </cell>
          <cell r="C1859">
            <v>30572.400000000001</v>
          </cell>
        </row>
        <row r="1860">
          <cell r="A1860" t="str">
            <v>Sub-Contrato Estructura Metalica</v>
          </cell>
          <cell r="B1860" t="str">
            <v xml:space="preserve">  % </v>
          </cell>
          <cell r="C1860">
            <v>103552.18</v>
          </cell>
        </row>
        <row r="1861">
          <cell r="A1861" t="str">
            <v>Sub-Contrato Estructura Metalica</v>
          </cell>
          <cell r="B1861" t="str">
            <v xml:space="preserve">  % </v>
          </cell>
          <cell r="C1861">
            <v>125446.48</v>
          </cell>
        </row>
        <row r="1862">
          <cell r="A1862" t="str">
            <v>Sub-Contrato Estructura Metalica</v>
          </cell>
          <cell r="B1862" t="str">
            <v xml:space="preserve">  % </v>
          </cell>
          <cell r="C1862">
            <v>90725.66</v>
          </cell>
        </row>
        <row r="1863">
          <cell r="A1863" t="str">
            <v>Sub-Contrato Estructura Metalica</v>
          </cell>
          <cell r="B1863" t="str">
            <v xml:space="preserve">  % </v>
          </cell>
          <cell r="C1863">
            <v>530859.81999999995</v>
          </cell>
        </row>
        <row r="1864">
          <cell r="A1864" t="str">
            <v>Sub-Contrato Estructura Metalica</v>
          </cell>
          <cell r="B1864" t="str">
            <v xml:space="preserve">  % </v>
          </cell>
          <cell r="C1864">
            <v>518233.83</v>
          </cell>
        </row>
        <row r="1865">
          <cell r="A1865" t="str">
            <v>Sub-Contrato Estructura Metalica</v>
          </cell>
          <cell r="B1865" t="str">
            <v xml:space="preserve">  % </v>
          </cell>
          <cell r="C1865">
            <v>50434184.759999998</v>
          </cell>
        </row>
        <row r="1866">
          <cell r="A1866" t="str">
            <v>Sub-Contrato Estructura Metalica</v>
          </cell>
          <cell r="B1866" t="str">
            <v xml:space="preserve">  % </v>
          </cell>
          <cell r="C1866">
            <v>460345.81</v>
          </cell>
        </row>
        <row r="1867">
          <cell r="A1867" t="str">
            <v>Sub-Contrato Estructura Metalica</v>
          </cell>
          <cell r="B1867" t="str">
            <v xml:space="preserve">  % </v>
          </cell>
          <cell r="C1867">
            <v>3708921.69</v>
          </cell>
        </row>
        <row r="1868">
          <cell r="A1868" t="str">
            <v>Sub-Contrato Estructura Metalica</v>
          </cell>
          <cell r="B1868" t="str">
            <v xml:space="preserve">  % </v>
          </cell>
          <cell r="C1868">
            <v>905307.62</v>
          </cell>
        </row>
        <row r="1869">
          <cell r="A1869" t="str">
            <v>Sub-Contrato Estructura Metalica</v>
          </cell>
          <cell r="B1869" t="str">
            <v xml:space="preserve">  % </v>
          </cell>
          <cell r="C1869">
            <v>574071.43999999994</v>
          </cell>
        </row>
        <row r="1870">
          <cell r="A1870" t="str">
            <v>Sub-Contrato Estructura Metalica</v>
          </cell>
          <cell r="B1870" t="str">
            <v xml:space="preserve">  % </v>
          </cell>
          <cell r="C1870">
            <v>584090.01</v>
          </cell>
        </row>
        <row r="1871">
          <cell r="A1871" t="str">
            <v>Sub-Contrato Estructura Metalica</v>
          </cell>
          <cell r="B1871" t="str">
            <v xml:space="preserve">  % </v>
          </cell>
          <cell r="C1871">
            <v>769761.95</v>
          </cell>
        </row>
        <row r="1872">
          <cell r="A1872" t="str">
            <v>Sub-Contrato Estructura Metalica</v>
          </cell>
          <cell r="B1872" t="str">
            <v xml:space="preserve">  % </v>
          </cell>
          <cell r="C1872">
            <v>808105.38</v>
          </cell>
        </row>
        <row r="1873">
          <cell r="A1873" t="str">
            <v>Sub-Contrato Estructura Metalica</v>
          </cell>
          <cell r="B1873" t="str">
            <v xml:space="preserve">  % </v>
          </cell>
          <cell r="C1873">
            <v>425546.45</v>
          </cell>
        </row>
        <row r="1874">
          <cell r="A1874" t="str">
            <v>Sub-Contrato Estructura Metalica</v>
          </cell>
          <cell r="B1874" t="str">
            <v xml:space="preserve">  % </v>
          </cell>
          <cell r="C1874">
            <v>1663293.08</v>
          </cell>
        </row>
        <row r="1875">
          <cell r="A1875" t="str">
            <v>Sub-Contrato Estructura Metalica</v>
          </cell>
          <cell r="B1875" t="str">
            <v xml:space="preserve">  % </v>
          </cell>
          <cell r="C1875">
            <v>542801.15</v>
          </cell>
        </row>
        <row r="1876">
          <cell r="A1876" t="str">
            <v>Sub-Contrato Estructura Metalica</v>
          </cell>
          <cell r="B1876" t="str">
            <v xml:space="preserve">  % </v>
          </cell>
          <cell r="C1876">
            <v>432634.51</v>
          </cell>
        </row>
        <row r="1877">
          <cell r="A1877" t="str">
            <v>Sub-Contrato Estructura Metalica</v>
          </cell>
          <cell r="B1877" t="str">
            <v xml:space="preserve">  % </v>
          </cell>
          <cell r="C1877">
            <v>1604479.34</v>
          </cell>
        </row>
        <row r="1878">
          <cell r="A1878" t="str">
            <v>Sub-Contrato Estructura Metalica</v>
          </cell>
          <cell r="B1878" t="str">
            <v xml:space="preserve">  % </v>
          </cell>
          <cell r="C1878">
            <v>2686453.31</v>
          </cell>
        </row>
        <row r="1879">
          <cell r="A1879" t="str">
            <v>Sub-Contrato Estructura Metalica</v>
          </cell>
          <cell r="B1879" t="str">
            <v xml:space="preserve">  % </v>
          </cell>
          <cell r="C1879">
            <v>3524165.78</v>
          </cell>
        </row>
        <row r="1880">
          <cell r="A1880" t="str">
            <v>Sub-Contrato Estructura Metalica</v>
          </cell>
          <cell r="B1880" t="str">
            <v xml:space="preserve">  % </v>
          </cell>
          <cell r="C1880">
            <v>293625.58</v>
          </cell>
        </row>
        <row r="1881">
          <cell r="A1881" t="str">
            <v>Sub-Contrato Estructura Metalica</v>
          </cell>
          <cell r="B1881" t="str">
            <v xml:space="preserve">  % </v>
          </cell>
          <cell r="C1881">
            <v>815788.92</v>
          </cell>
        </row>
        <row r="1882">
          <cell r="A1882" t="str">
            <v>Sub-Contrato Estructura Metalica</v>
          </cell>
          <cell r="B1882" t="str">
            <v xml:space="preserve">  % </v>
          </cell>
          <cell r="C1882">
            <v>965610.76</v>
          </cell>
        </row>
        <row r="1883">
          <cell r="A1883" t="str">
            <v>Sub-Contrato Estructura Metalica</v>
          </cell>
          <cell r="B1883" t="str">
            <v xml:space="preserve">  % </v>
          </cell>
          <cell r="C1883">
            <v>1705712.24</v>
          </cell>
        </row>
        <row r="1884">
          <cell r="A1884" t="str">
            <v>Sub-Contrato Estructura Metalica</v>
          </cell>
          <cell r="B1884" t="str">
            <v xml:space="preserve">  % </v>
          </cell>
          <cell r="C1884">
            <v>343832.03</v>
          </cell>
        </row>
        <row r="1885">
          <cell r="A1885" t="str">
            <v>Sub-Contrato Estructura Metalica</v>
          </cell>
          <cell r="B1885" t="str">
            <v xml:space="preserve">  % </v>
          </cell>
          <cell r="C1885">
            <v>2517273.77</v>
          </cell>
        </row>
        <row r="1886">
          <cell r="A1886" t="str">
            <v>Sub-Contrato Estructura Metalica</v>
          </cell>
          <cell r="B1886" t="str">
            <v xml:space="preserve">  % </v>
          </cell>
          <cell r="C1886">
            <v>10469.030000000001</v>
          </cell>
        </row>
        <row r="1887">
          <cell r="A1887" t="str">
            <v>Sub-Contrato Estructura Metalica</v>
          </cell>
          <cell r="B1887" t="str">
            <v xml:space="preserve">  % </v>
          </cell>
          <cell r="C1887">
            <v>195251.8</v>
          </cell>
        </row>
        <row r="1888">
          <cell r="A1888" t="str">
            <v>Sub-Contrato Estructura Metalica</v>
          </cell>
          <cell r="B1888" t="str">
            <v xml:space="preserve">  % </v>
          </cell>
          <cell r="C1888">
            <v>562082.41</v>
          </cell>
        </row>
        <row r="1889">
          <cell r="A1889" t="str">
            <v>Sub-Contrato Estructura Metalica</v>
          </cell>
          <cell r="B1889" t="str">
            <v xml:space="preserve">  % </v>
          </cell>
          <cell r="C1889">
            <v>749742.32</v>
          </cell>
        </row>
        <row r="1890">
          <cell r="A1890" t="str">
            <v>Sub-Contrato Hidraulico Sanitario</v>
          </cell>
          <cell r="B1890" t="str">
            <v xml:space="preserve">  % </v>
          </cell>
          <cell r="C1890">
            <v>45678.8</v>
          </cell>
        </row>
        <row r="1891">
          <cell r="A1891" t="str">
            <v>Sub-Contrato Hidraulico Sanitario</v>
          </cell>
          <cell r="B1891" t="str">
            <v xml:space="preserve">  % </v>
          </cell>
          <cell r="C1891">
            <v>24539.97</v>
          </cell>
        </row>
        <row r="1892">
          <cell r="A1892" t="str">
            <v>Sub-Contrato Hidraulico Sanitario</v>
          </cell>
          <cell r="B1892" t="str">
            <v xml:space="preserve">  % </v>
          </cell>
          <cell r="C1892">
            <v>26128.44</v>
          </cell>
        </row>
        <row r="1893">
          <cell r="A1893" t="str">
            <v>Sub-Contrato Hidraulico Sanitario</v>
          </cell>
          <cell r="B1893" t="str">
            <v xml:space="preserve">  % </v>
          </cell>
          <cell r="C1893">
            <v>28685.18</v>
          </cell>
        </row>
        <row r="1894">
          <cell r="A1894" t="str">
            <v>Sub-Contrato Hidraulico Sanitario</v>
          </cell>
          <cell r="B1894" t="str">
            <v xml:space="preserve">  % </v>
          </cell>
          <cell r="C1894">
            <v>47360.97</v>
          </cell>
        </row>
        <row r="1895">
          <cell r="A1895" t="str">
            <v>Sub-Contrato Hidraulico Sanitario</v>
          </cell>
          <cell r="B1895" t="str">
            <v xml:space="preserve">  % </v>
          </cell>
          <cell r="C1895">
            <v>31026.61</v>
          </cell>
        </row>
        <row r="1896">
          <cell r="A1896" t="str">
            <v>Sub-Contrato Instalacion</v>
          </cell>
          <cell r="B1896" t="str">
            <v xml:space="preserve">  % </v>
          </cell>
          <cell r="C1896">
            <v>25501520</v>
          </cell>
        </row>
        <row r="1897">
          <cell r="A1897" t="str">
            <v>Sub-Contrato Instalacion</v>
          </cell>
          <cell r="B1897" t="str">
            <v xml:space="preserve">  % </v>
          </cell>
          <cell r="C1897">
            <v>18236.97</v>
          </cell>
        </row>
        <row r="1898">
          <cell r="A1898" t="str">
            <v>Sub-Contrato Instalacion</v>
          </cell>
          <cell r="B1898" t="str">
            <v xml:space="preserve">  % </v>
          </cell>
          <cell r="C1898">
            <v>17566.97</v>
          </cell>
        </row>
        <row r="1899">
          <cell r="A1899" t="str">
            <v>Sub-Contrato Instalacion</v>
          </cell>
          <cell r="B1899" t="str">
            <v xml:space="preserve">  % </v>
          </cell>
          <cell r="C1899">
            <v>16489.7</v>
          </cell>
        </row>
        <row r="1900">
          <cell r="A1900" t="str">
            <v>Sub-Contrato Instalacion</v>
          </cell>
          <cell r="B1900" t="str">
            <v xml:space="preserve">  % </v>
          </cell>
          <cell r="C1900">
            <v>12462.95</v>
          </cell>
        </row>
        <row r="1901">
          <cell r="A1901" t="str">
            <v>Sub-Contrato Instalacion</v>
          </cell>
          <cell r="B1901" t="str">
            <v xml:space="preserve">  % </v>
          </cell>
          <cell r="C1901">
            <v>8707.1</v>
          </cell>
        </row>
        <row r="1902">
          <cell r="A1902" t="str">
            <v>Sub-Contrato Instalacion</v>
          </cell>
          <cell r="B1902" t="str">
            <v xml:space="preserve">  % </v>
          </cell>
          <cell r="C1902">
            <v>145086.1</v>
          </cell>
        </row>
        <row r="1903">
          <cell r="A1903" t="str">
            <v>Sub-Contrato Instalacion</v>
          </cell>
          <cell r="B1903" t="str">
            <v xml:space="preserve">  % </v>
          </cell>
          <cell r="C1903">
            <v>275000</v>
          </cell>
        </row>
        <row r="1904">
          <cell r="A1904" t="str">
            <v>Sub-Contrato Instalacion</v>
          </cell>
          <cell r="B1904" t="str">
            <v xml:space="preserve">  % </v>
          </cell>
          <cell r="C1904">
            <v>67271.08</v>
          </cell>
        </row>
        <row r="1905">
          <cell r="A1905" t="str">
            <v>Sub-Contrato Instalacion</v>
          </cell>
          <cell r="B1905" t="str">
            <v xml:space="preserve">  % </v>
          </cell>
          <cell r="C1905">
            <v>222594.75</v>
          </cell>
        </row>
        <row r="1906">
          <cell r="A1906" t="str">
            <v>Sub-Contrato Instalacion</v>
          </cell>
          <cell r="B1906" t="str">
            <v xml:space="preserve">  % </v>
          </cell>
          <cell r="C1906">
            <v>582898.25</v>
          </cell>
        </row>
        <row r="1907">
          <cell r="A1907" t="str">
            <v>Sub-Contrato Instalacion</v>
          </cell>
          <cell r="B1907" t="str">
            <v xml:space="preserve">  % </v>
          </cell>
          <cell r="C1907">
            <v>409990.25</v>
          </cell>
        </row>
        <row r="1908">
          <cell r="A1908" t="str">
            <v>Sub-Contrato Instalacion</v>
          </cell>
          <cell r="B1908" t="str">
            <v xml:space="preserve">  % </v>
          </cell>
          <cell r="C1908">
            <v>197033.2</v>
          </cell>
        </row>
        <row r="1909">
          <cell r="A1909" t="str">
            <v>Sub-Contrato Instalacion</v>
          </cell>
          <cell r="B1909" t="str">
            <v xml:space="preserve">  % </v>
          </cell>
          <cell r="C1909">
            <v>233204.22</v>
          </cell>
        </row>
        <row r="1910">
          <cell r="A1910" t="str">
            <v>Sub-Contrato Instalacion</v>
          </cell>
          <cell r="B1910" t="str">
            <v xml:space="preserve">  % </v>
          </cell>
          <cell r="C1910">
            <v>461717.36</v>
          </cell>
        </row>
        <row r="1911">
          <cell r="A1911" t="str">
            <v>Sub-Contrato Inst-Des-Piloteadora</v>
          </cell>
          <cell r="B1911" t="str">
            <v xml:space="preserve">  % </v>
          </cell>
          <cell r="C1911">
            <v>1401626.41</v>
          </cell>
        </row>
        <row r="1912">
          <cell r="A1912" t="str">
            <v>Sub-Contrato Inst-Des-Piloteadora</v>
          </cell>
          <cell r="B1912" t="str">
            <v xml:space="preserve">  % </v>
          </cell>
          <cell r="C1912">
            <v>1381547.12</v>
          </cell>
        </row>
        <row r="1913">
          <cell r="A1913" t="str">
            <v>Sub-Contrato Inst-Des-Piloteadora</v>
          </cell>
          <cell r="B1913" t="str">
            <v xml:space="preserve">  % </v>
          </cell>
          <cell r="C1913">
            <v>1293335.17</v>
          </cell>
        </row>
        <row r="1914">
          <cell r="A1914" t="str">
            <v>Sub-Contrato Inst-Des-Piloteadora</v>
          </cell>
          <cell r="B1914" t="str">
            <v xml:space="preserve">  % </v>
          </cell>
          <cell r="C1914">
            <v>956592.03</v>
          </cell>
        </row>
        <row r="1915">
          <cell r="A1915" t="str">
            <v>Sub-Contrato Inst-Des-Piloteadora</v>
          </cell>
          <cell r="B1915" t="str">
            <v xml:space="preserve">  % </v>
          </cell>
          <cell r="C1915">
            <v>1347309.78</v>
          </cell>
        </row>
        <row r="1916">
          <cell r="A1916" t="str">
            <v>Sub-Contrato Latoneria</v>
          </cell>
          <cell r="B1916" t="str">
            <v xml:space="preserve">  % </v>
          </cell>
          <cell r="C1916">
            <v>41572.83</v>
          </cell>
        </row>
        <row r="1917">
          <cell r="A1917" t="str">
            <v>Sub-Contrato Latoneria</v>
          </cell>
          <cell r="B1917" t="str">
            <v xml:space="preserve">  % </v>
          </cell>
          <cell r="C1917">
            <v>29790.39</v>
          </cell>
        </row>
        <row r="1918">
          <cell r="A1918" t="str">
            <v>Sub-Contrato Ornamentacion</v>
          </cell>
          <cell r="B1918" t="str">
            <v xml:space="preserve">  % </v>
          </cell>
          <cell r="C1918">
            <v>28298.35</v>
          </cell>
        </row>
        <row r="1919">
          <cell r="A1919" t="str">
            <v>Sub-Contrato Ornamentacion</v>
          </cell>
          <cell r="B1919" t="str">
            <v xml:space="preserve">  % </v>
          </cell>
          <cell r="C1919">
            <v>54803.13</v>
          </cell>
        </row>
        <row r="1920">
          <cell r="A1920" t="str">
            <v>Sub-Contrato Ornamentacion</v>
          </cell>
          <cell r="B1920" t="str">
            <v xml:space="preserve">  % </v>
          </cell>
          <cell r="C1920">
            <v>73163.149999999994</v>
          </cell>
        </row>
        <row r="1921">
          <cell r="A1921" t="str">
            <v>Sub-Contrato Ornamentacion</v>
          </cell>
          <cell r="B1921" t="str">
            <v xml:space="preserve">  % </v>
          </cell>
          <cell r="C1921">
            <v>10367.25</v>
          </cell>
        </row>
        <row r="1922">
          <cell r="A1922" t="str">
            <v>Sub-Contrato Ornamentacion</v>
          </cell>
          <cell r="B1922" t="str">
            <v xml:space="preserve">  % </v>
          </cell>
          <cell r="C1922">
            <v>17107</v>
          </cell>
        </row>
        <row r="1923">
          <cell r="A1923" t="str">
            <v>Sub-Contrato Ornamentacion</v>
          </cell>
          <cell r="B1923" t="str">
            <v xml:space="preserve">  % </v>
          </cell>
          <cell r="C1923">
            <v>17335.099999999999</v>
          </cell>
        </row>
        <row r="1924">
          <cell r="A1924" t="str">
            <v>Sub-Contrato Ornamentacion</v>
          </cell>
          <cell r="B1924" t="str">
            <v xml:space="preserve">  % </v>
          </cell>
          <cell r="C1924">
            <v>282520.94</v>
          </cell>
        </row>
        <row r="1925">
          <cell r="A1925" t="str">
            <v>Sub-Contrato Ornamentacion</v>
          </cell>
          <cell r="B1925" t="str">
            <v xml:space="preserve">  % </v>
          </cell>
          <cell r="C1925">
            <v>230019.20000000001</v>
          </cell>
        </row>
        <row r="1926">
          <cell r="A1926" t="str">
            <v>Sub-Contrato Ornamentacion</v>
          </cell>
          <cell r="B1926" t="str">
            <v xml:space="preserve">  % </v>
          </cell>
          <cell r="C1926">
            <v>44692.77</v>
          </cell>
        </row>
        <row r="1927">
          <cell r="A1927" t="str">
            <v>Sub-Contrato Ornamentacion</v>
          </cell>
          <cell r="B1927" t="str">
            <v xml:space="preserve">  % </v>
          </cell>
          <cell r="C1927">
            <v>72661.22</v>
          </cell>
        </row>
        <row r="1928">
          <cell r="A1928" t="str">
            <v>Sub-Contrato Ornamentacion</v>
          </cell>
          <cell r="B1928" t="str">
            <v xml:space="preserve">  % </v>
          </cell>
          <cell r="C1928">
            <v>19391.79</v>
          </cell>
        </row>
        <row r="1929">
          <cell r="A1929" t="str">
            <v>Sub-Contrato Ornamentacion</v>
          </cell>
          <cell r="B1929" t="str">
            <v xml:space="preserve">  % </v>
          </cell>
          <cell r="C1929">
            <v>13901.45</v>
          </cell>
        </row>
        <row r="1930">
          <cell r="A1930" t="str">
            <v>Sub-Contrato Ornamentacion</v>
          </cell>
          <cell r="B1930" t="str">
            <v xml:space="preserve">  % </v>
          </cell>
          <cell r="C1930">
            <v>210243.59</v>
          </cell>
        </row>
        <row r="1931">
          <cell r="A1931" t="str">
            <v>Sub-Contrato Ornamentacion</v>
          </cell>
          <cell r="B1931" t="str">
            <v xml:space="preserve">  % </v>
          </cell>
          <cell r="C1931">
            <v>67271.08</v>
          </cell>
        </row>
        <row r="1932">
          <cell r="A1932" t="str">
            <v>Sub-Contrato Ornamentacion</v>
          </cell>
          <cell r="B1932" t="str">
            <v xml:space="preserve">  % </v>
          </cell>
          <cell r="C1932">
            <v>34296.22</v>
          </cell>
        </row>
        <row r="1933">
          <cell r="A1933" t="str">
            <v>Sub-Contrato Ornamentacion</v>
          </cell>
          <cell r="B1933" t="str">
            <v xml:space="preserve">  % </v>
          </cell>
          <cell r="C1933">
            <v>69490.039999999994</v>
          </cell>
        </row>
        <row r="1934">
          <cell r="A1934" t="str">
            <v>Sub-Contrato Ornamentacion</v>
          </cell>
          <cell r="B1934" t="str">
            <v xml:space="preserve">  % </v>
          </cell>
          <cell r="C1934">
            <v>89672.65</v>
          </cell>
        </row>
        <row r="1935">
          <cell r="A1935" t="str">
            <v>Sub-Contrato Ornamentacion</v>
          </cell>
          <cell r="B1935" t="str">
            <v xml:space="preserve">  % </v>
          </cell>
          <cell r="C1935">
            <v>36524.28</v>
          </cell>
        </row>
        <row r="1936">
          <cell r="A1936" t="str">
            <v>Sub-Contrato Ornamentacion</v>
          </cell>
          <cell r="B1936" t="str">
            <v xml:space="preserve">  % </v>
          </cell>
          <cell r="C1936">
            <v>85515.42</v>
          </cell>
        </row>
        <row r="1937">
          <cell r="A1937" t="str">
            <v>Sub-Contrato Ornamentacion</v>
          </cell>
          <cell r="B1937" t="str">
            <v xml:space="preserve">  % </v>
          </cell>
          <cell r="C1937">
            <v>21274.62</v>
          </cell>
        </row>
        <row r="1938">
          <cell r="A1938" t="str">
            <v>Sub-Contrato Ornamentacion</v>
          </cell>
          <cell r="B1938" t="str">
            <v xml:space="preserve">  % </v>
          </cell>
          <cell r="C1938">
            <v>45731.89</v>
          </cell>
        </row>
        <row r="1939">
          <cell r="A1939" t="str">
            <v>Sub-Contrato Ornamentacion</v>
          </cell>
          <cell r="B1939" t="str">
            <v xml:space="preserve">  % </v>
          </cell>
          <cell r="C1939">
            <v>45393.39</v>
          </cell>
        </row>
        <row r="1940">
          <cell r="A1940" t="str">
            <v>Sub-Contrato Ornamentacion</v>
          </cell>
          <cell r="B1940" t="str">
            <v xml:space="preserve">  % </v>
          </cell>
          <cell r="C1940">
            <v>44055</v>
          </cell>
        </row>
        <row r="1941">
          <cell r="A1941" t="str">
            <v>Sub-Contrato Ornamentacion</v>
          </cell>
          <cell r="B1941" t="str">
            <v xml:space="preserve">  % </v>
          </cell>
          <cell r="C1941">
            <v>25980.77</v>
          </cell>
        </row>
        <row r="1942">
          <cell r="A1942" t="str">
            <v>Sub-Contrato Ornamentacion</v>
          </cell>
          <cell r="B1942" t="str">
            <v xml:space="preserve">  % </v>
          </cell>
          <cell r="C1942">
            <v>12123.78</v>
          </cell>
        </row>
        <row r="1943">
          <cell r="A1943" t="str">
            <v>Sub-Contrato Ornamentacion</v>
          </cell>
          <cell r="B1943" t="str">
            <v xml:space="preserve">  % </v>
          </cell>
          <cell r="C1943">
            <v>25807.759999999998</v>
          </cell>
        </row>
        <row r="1944">
          <cell r="A1944" t="str">
            <v>Sub-Contrato Ornamentacion</v>
          </cell>
          <cell r="B1944" t="str">
            <v xml:space="preserve">  % </v>
          </cell>
          <cell r="C1944">
            <v>29550.35</v>
          </cell>
        </row>
        <row r="1945">
          <cell r="A1945" t="str">
            <v>Sub-Contrato Ornamentacion</v>
          </cell>
          <cell r="B1945" t="str">
            <v xml:space="preserve">  % </v>
          </cell>
          <cell r="C1945">
            <v>99936.87</v>
          </cell>
        </row>
        <row r="1946">
          <cell r="A1946" t="str">
            <v>Sub-Contrato Pintura</v>
          </cell>
          <cell r="B1946" t="str">
            <v xml:space="preserve">  % </v>
          </cell>
          <cell r="C1946">
            <v>5409.88</v>
          </cell>
        </row>
        <row r="1947">
          <cell r="A1947" t="str">
            <v>Sub-Contrato Pintura</v>
          </cell>
          <cell r="B1947" t="str">
            <v xml:space="preserve">  % </v>
          </cell>
          <cell r="C1947">
            <v>9005.59</v>
          </cell>
        </row>
        <row r="1948">
          <cell r="A1948" t="str">
            <v>Sub-Contrato Pintura</v>
          </cell>
          <cell r="B1948" t="str">
            <v xml:space="preserve">  % </v>
          </cell>
          <cell r="C1948">
            <v>243535.25</v>
          </cell>
        </row>
        <row r="1949">
          <cell r="A1949" t="str">
            <v>Sub-Contrato Pintura</v>
          </cell>
          <cell r="B1949" t="str">
            <v xml:space="preserve">  % </v>
          </cell>
          <cell r="C1949">
            <v>8956.7099999999991</v>
          </cell>
        </row>
        <row r="1950">
          <cell r="A1950" t="str">
            <v>Sub-Contrato Pintura</v>
          </cell>
          <cell r="B1950" t="str">
            <v xml:space="preserve">  % </v>
          </cell>
          <cell r="C1950">
            <v>4727.66</v>
          </cell>
        </row>
        <row r="1951">
          <cell r="A1951" t="str">
            <v>Sub-Contrato Pintura</v>
          </cell>
          <cell r="B1951" t="str">
            <v xml:space="preserve">  % </v>
          </cell>
          <cell r="C1951">
            <v>40234.410000000003</v>
          </cell>
        </row>
        <row r="1952">
          <cell r="A1952" t="str">
            <v>Sub-Contrato Pintura</v>
          </cell>
          <cell r="B1952" t="str">
            <v xml:space="preserve">  % </v>
          </cell>
          <cell r="C1952">
            <v>23495.29</v>
          </cell>
        </row>
        <row r="1953">
          <cell r="A1953" t="str">
            <v>Sub-Contrato Pintura</v>
          </cell>
          <cell r="B1953" t="str">
            <v xml:space="preserve">  % </v>
          </cell>
          <cell r="C1953">
            <v>5086.29</v>
          </cell>
        </row>
        <row r="1954">
          <cell r="A1954" t="str">
            <v>Sub-Contrato Pintura</v>
          </cell>
          <cell r="B1954" t="str">
            <v xml:space="preserve">  % </v>
          </cell>
          <cell r="C1954">
            <v>6750.27</v>
          </cell>
        </row>
        <row r="1955">
          <cell r="A1955" t="str">
            <v>Sub-Contrato Pintura</v>
          </cell>
          <cell r="B1955" t="str">
            <v xml:space="preserve">  % </v>
          </cell>
          <cell r="C1955">
            <v>3859.9</v>
          </cell>
        </row>
        <row r="1956">
          <cell r="A1956" t="str">
            <v>Sub-Contrato Pintura</v>
          </cell>
          <cell r="B1956" t="str">
            <v xml:space="preserve">  % </v>
          </cell>
          <cell r="C1956">
            <v>4671.1000000000004</v>
          </cell>
        </row>
        <row r="1957">
          <cell r="A1957" t="str">
            <v>Sub-Contrato Pintura</v>
          </cell>
          <cell r="B1957" t="str">
            <v xml:space="preserve">  % </v>
          </cell>
          <cell r="C1957">
            <v>12879.74</v>
          </cell>
        </row>
        <row r="1958">
          <cell r="A1958" t="str">
            <v>Sub-Contrato Pintura</v>
          </cell>
          <cell r="B1958" t="str">
            <v xml:space="preserve">  % </v>
          </cell>
          <cell r="C1958">
            <v>12294.43</v>
          </cell>
        </row>
        <row r="1959">
          <cell r="A1959" t="str">
            <v>Sub-Contrato Pintura</v>
          </cell>
          <cell r="B1959" t="str">
            <v xml:space="preserve">  % </v>
          </cell>
          <cell r="C1959">
            <v>6223.56</v>
          </cell>
        </row>
        <row r="1960">
          <cell r="A1960" t="str">
            <v>Sub-Contrato Pintura</v>
          </cell>
          <cell r="B1960" t="str">
            <v xml:space="preserve">  % </v>
          </cell>
          <cell r="C1960">
            <v>6019.5</v>
          </cell>
        </row>
        <row r="1961">
          <cell r="A1961" t="str">
            <v>Sub-Contrato Pintura</v>
          </cell>
          <cell r="B1961" t="str">
            <v xml:space="preserve">  % </v>
          </cell>
          <cell r="C1961">
            <v>9090.66</v>
          </cell>
        </row>
        <row r="1962">
          <cell r="A1962" t="str">
            <v>Sub-Contrato Pintura</v>
          </cell>
          <cell r="B1962" t="str">
            <v xml:space="preserve">  % </v>
          </cell>
          <cell r="C1962">
            <v>9431.4599999999991</v>
          </cell>
        </row>
        <row r="1963">
          <cell r="A1963" t="str">
            <v>Sub-Contrato Pintura</v>
          </cell>
          <cell r="B1963" t="str">
            <v xml:space="preserve">  % </v>
          </cell>
          <cell r="C1963">
            <v>4983.88</v>
          </cell>
        </row>
        <row r="1964">
          <cell r="A1964" t="str">
            <v>Sub-Contrato Pintura</v>
          </cell>
          <cell r="B1964" t="str">
            <v xml:space="preserve">  % </v>
          </cell>
          <cell r="C1964">
            <v>3947.29</v>
          </cell>
        </row>
        <row r="1965">
          <cell r="A1965" t="str">
            <v>Sub-Contrato Pintura</v>
          </cell>
          <cell r="B1965" t="str">
            <v xml:space="preserve">  % </v>
          </cell>
          <cell r="C1965">
            <v>10081.06</v>
          </cell>
        </row>
        <row r="1966">
          <cell r="A1966" t="str">
            <v>Sub-Contrato Pintura</v>
          </cell>
          <cell r="B1966" t="str">
            <v xml:space="preserve">  % </v>
          </cell>
          <cell r="C1966">
            <v>5698.71</v>
          </cell>
        </row>
        <row r="1967">
          <cell r="A1967" t="str">
            <v>Sub-Contrato Pintura</v>
          </cell>
          <cell r="B1967" t="str">
            <v xml:space="preserve">  % </v>
          </cell>
          <cell r="C1967">
            <v>11223.55</v>
          </cell>
        </row>
        <row r="1968">
          <cell r="A1968" t="str">
            <v>Sub-Contrato Pintura</v>
          </cell>
          <cell r="B1968" t="str">
            <v xml:space="preserve">  % </v>
          </cell>
          <cell r="C1968">
            <v>24997.31</v>
          </cell>
        </row>
        <row r="1969">
          <cell r="A1969" t="str">
            <v>Sub-Contrato Pintura</v>
          </cell>
          <cell r="B1969" t="str">
            <v xml:space="preserve">  % </v>
          </cell>
          <cell r="C1969">
            <v>8990.09</v>
          </cell>
        </row>
        <row r="1970">
          <cell r="A1970" t="str">
            <v>Sub-Contrato Pintura</v>
          </cell>
          <cell r="B1970" t="str">
            <v xml:space="preserve">  % </v>
          </cell>
          <cell r="C1970">
            <v>12572.77</v>
          </cell>
        </row>
        <row r="1971">
          <cell r="A1971" t="str">
            <v>Sub-Contrato Pintura</v>
          </cell>
          <cell r="B1971" t="str">
            <v xml:space="preserve">  % </v>
          </cell>
          <cell r="C1971">
            <v>10108.06</v>
          </cell>
        </row>
        <row r="1972">
          <cell r="A1972" t="str">
            <v>Sub-Contrato Pintura</v>
          </cell>
          <cell r="B1972" t="str">
            <v xml:space="preserve">  % </v>
          </cell>
          <cell r="C1972">
            <v>4211.3500000000004</v>
          </cell>
        </row>
        <row r="1973">
          <cell r="A1973" t="str">
            <v>Sub-Contrato Pintura</v>
          </cell>
          <cell r="B1973" t="str">
            <v xml:space="preserve">  % </v>
          </cell>
          <cell r="C1973">
            <v>2793.31</v>
          </cell>
        </row>
        <row r="1974">
          <cell r="A1974" t="str">
            <v>Sub-Contrato Pintura</v>
          </cell>
          <cell r="B1974" t="str">
            <v xml:space="preserve">  % </v>
          </cell>
          <cell r="C1974">
            <v>13613.5</v>
          </cell>
        </row>
        <row r="1975">
          <cell r="A1975" t="str">
            <v>Sub-Contrato Pintura</v>
          </cell>
          <cell r="B1975" t="str">
            <v xml:space="preserve">  % </v>
          </cell>
          <cell r="C1975">
            <v>7571.02</v>
          </cell>
        </row>
        <row r="1976">
          <cell r="A1976" t="str">
            <v>Sub-Contrato Pintura</v>
          </cell>
          <cell r="B1976" t="str">
            <v xml:space="preserve">  % </v>
          </cell>
          <cell r="C1976">
            <v>133686.21</v>
          </cell>
        </row>
        <row r="1977">
          <cell r="A1977" t="str">
            <v>Sub-Contrato Pintura</v>
          </cell>
          <cell r="B1977" t="str">
            <v xml:space="preserve">  % </v>
          </cell>
          <cell r="C1977">
            <v>14000.5</v>
          </cell>
        </row>
        <row r="1978">
          <cell r="A1978" t="str">
            <v>Sub-Contrato Pintura</v>
          </cell>
          <cell r="B1978" t="str">
            <v xml:space="preserve">  % </v>
          </cell>
          <cell r="C1978">
            <v>7248.5</v>
          </cell>
        </row>
        <row r="1979">
          <cell r="A1979" t="str">
            <v>Sub-Contrato Sanitario</v>
          </cell>
          <cell r="B1979" t="str">
            <v xml:space="preserve">  % </v>
          </cell>
          <cell r="C1979">
            <v>114502</v>
          </cell>
        </row>
        <row r="1980">
          <cell r="A1980" t="str">
            <v>Suplemento  galvanizado  2400</v>
          </cell>
          <cell r="B1980" t="str">
            <v>und</v>
          </cell>
          <cell r="C1980">
            <v>425</v>
          </cell>
        </row>
        <row r="1981">
          <cell r="A1981" t="str">
            <v>Tabla  0.05 x 0.25 x 1</v>
          </cell>
          <cell r="B1981" t="str">
            <v>m</v>
          </cell>
          <cell r="C1981">
            <v>11300</v>
          </cell>
        </row>
        <row r="1982">
          <cell r="A1982" t="str">
            <v>Tabla burra cedro macho 0.10</v>
          </cell>
          <cell r="B1982" t="str">
            <v>m</v>
          </cell>
          <cell r="C1982">
            <v>3550</v>
          </cell>
        </row>
        <row r="1983">
          <cell r="A1983" t="str">
            <v>Tabla burra cedro macho 0.30</v>
          </cell>
          <cell r="B1983" t="str">
            <v>m</v>
          </cell>
          <cell r="C1983">
            <v>11680</v>
          </cell>
        </row>
        <row r="1984">
          <cell r="A1984" t="str">
            <v>Tabla burra ordinaria 0.10</v>
          </cell>
          <cell r="B1984" t="str">
            <v>m</v>
          </cell>
          <cell r="C1984">
            <v>2642</v>
          </cell>
        </row>
        <row r="1985">
          <cell r="A1985" t="str">
            <v>Tabla burra Ordinaria 0.25</v>
          </cell>
          <cell r="B1985" t="str">
            <v>m</v>
          </cell>
          <cell r="C1985">
            <v>5600</v>
          </cell>
        </row>
        <row r="1986">
          <cell r="A1986" t="str">
            <v>Tabla burra ordinario 0.30</v>
          </cell>
          <cell r="B1986" t="str">
            <v>m</v>
          </cell>
          <cell r="C1986">
            <v>5840</v>
          </cell>
        </row>
        <row r="1987">
          <cell r="A1987" t="str">
            <v>Tabla chapa cedro macho 0.30x0.02x3m</v>
          </cell>
          <cell r="B1987" t="str">
            <v>m</v>
          </cell>
          <cell r="C1987">
            <v>11000</v>
          </cell>
        </row>
        <row r="1988">
          <cell r="A1988" t="str">
            <v>Tabla chapa ordinaria 0.20</v>
          </cell>
          <cell r="B1988" t="str">
            <v>m</v>
          </cell>
          <cell r="C1988">
            <v>2100</v>
          </cell>
        </row>
        <row r="1989">
          <cell r="A1989" t="str">
            <v>Tabla chapa ordinario 0.10</v>
          </cell>
          <cell r="B1989" t="str">
            <v>m</v>
          </cell>
          <cell r="C1989">
            <v>1300</v>
          </cell>
        </row>
        <row r="1990">
          <cell r="A1990" t="str">
            <v>Tabla chapa ordinario 0.30</v>
          </cell>
          <cell r="B1990" t="str">
            <v>m</v>
          </cell>
          <cell r="C1990">
            <v>4250</v>
          </cell>
        </row>
        <row r="1991">
          <cell r="A1991" t="str">
            <v>Tablero 6 circuitos</v>
          </cell>
          <cell r="B1991" t="str">
            <v>und</v>
          </cell>
          <cell r="C1991">
            <v>50016</v>
          </cell>
        </row>
        <row r="1992">
          <cell r="A1992" t="str">
            <v>Tablero bif 225A/240 V c/pta (24 C) ch plat totali</v>
          </cell>
          <cell r="B1992" t="str">
            <v>und</v>
          </cell>
          <cell r="C1992">
            <v>378933</v>
          </cell>
        </row>
        <row r="1993">
          <cell r="A1993" t="str">
            <v>Tablero con puerta 24 circuitos</v>
          </cell>
          <cell r="B1993" t="str">
            <v>und</v>
          </cell>
          <cell r="C1993">
            <v>208452</v>
          </cell>
        </row>
        <row r="1994">
          <cell r="A1994" t="str">
            <v>Tablero control bomba. Completo</v>
          </cell>
          <cell r="B1994" t="str">
            <v>und</v>
          </cell>
          <cell r="C1994">
            <v>1200000</v>
          </cell>
        </row>
        <row r="1995">
          <cell r="A1995" t="str">
            <v>Tablero de acrílico 10 mm baloncesto 1.20*1.80</v>
          </cell>
          <cell r="B1995" t="str">
            <v>und</v>
          </cell>
          <cell r="C1995">
            <v>390000</v>
          </cell>
        </row>
        <row r="1996">
          <cell r="A1996" t="str">
            <v>Tablero lamina galvaniz. forrado en cinta reflecti</v>
          </cell>
          <cell r="B1996" t="str">
            <v>m²</v>
          </cell>
          <cell r="C1996">
            <v>162400</v>
          </cell>
        </row>
        <row r="1997">
          <cell r="A1997" t="str">
            <v>Tablero monof. 4 circuitos</v>
          </cell>
          <cell r="B1997" t="str">
            <v>und</v>
          </cell>
          <cell r="C1997">
            <v>38475</v>
          </cell>
        </row>
        <row r="1998">
          <cell r="A1998" t="str">
            <v>Tablero monof. 6 circuitos</v>
          </cell>
          <cell r="B1998" t="str">
            <v>und</v>
          </cell>
          <cell r="C1998">
            <v>62000</v>
          </cell>
        </row>
        <row r="1999">
          <cell r="A1999" t="str">
            <v>Tablero monof. s/puerta (8 ventanas)</v>
          </cell>
          <cell r="B1999" t="str">
            <v>und</v>
          </cell>
          <cell r="C1999">
            <v>55927</v>
          </cell>
        </row>
        <row r="2000">
          <cell r="A2000" t="str">
            <v>Tablero para llave  36 circuitos</v>
          </cell>
          <cell r="B2000" t="str">
            <v>und</v>
          </cell>
          <cell r="C2000">
            <v>288000</v>
          </cell>
        </row>
        <row r="2001">
          <cell r="A2001" t="str">
            <v>Tablero parcial 12 circuitos con llave</v>
          </cell>
          <cell r="B2001" t="str">
            <v>und</v>
          </cell>
          <cell r="C2001">
            <v>182355</v>
          </cell>
        </row>
        <row r="2002">
          <cell r="A2002" t="str">
            <v>Tablero tirf. 225 A /240V c/puerta (12 C) cerr opc</v>
          </cell>
          <cell r="B2002" t="str">
            <v>und</v>
          </cell>
          <cell r="C2002">
            <v>182355</v>
          </cell>
        </row>
        <row r="2003">
          <cell r="A2003" t="str">
            <v>Tablero tirf. 225 A /240V c/puerta (24 C) cerr opc</v>
          </cell>
          <cell r="B2003" t="str">
            <v>und</v>
          </cell>
          <cell r="C2003">
            <v>289023</v>
          </cell>
        </row>
        <row r="2004">
          <cell r="A2004" t="str">
            <v>Tablero tirf. 225A/240V s/p  (6 C) 6h opc t aisla</v>
          </cell>
          <cell r="B2004" t="str">
            <v>und</v>
          </cell>
          <cell r="C2004">
            <v>115227</v>
          </cell>
        </row>
        <row r="2005">
          <cell r="A2005" t="str">
            <v>Tablero tirf. 400 A /240V c/puerta (42 C) cerr opc</v>
          </cell>
          <cell r="B2005" t="str">
            <v>und</v>
          </cell>
          <cell r="C2005">
            <v>585000</v>
          </cell>
        </row>
        <row r="2006">
          <cell r="A2006" t="str">
            <v>Tablero y Marco en madera puerta 1.5x2.1</v>
          </cell>
          <cell r="B2006" t="str">
            <v>und</v>
          </cell>
          <cell r="C2006">
            <v>262000</v>
          </cell>
        </row>
        <row r="2007">
          <cell r="A2007" t="str">
            <v>Tableta de gres lisa 30 x 30 cm</v>
          </cell>
          <cell r="B2007" t="str">
            <v>m²</v>
          </cell>
          <cell r="C2007">
            <v>19500</v>
          </cell>
        </row>
        <row r="2008">
          <cell r="A2008" t="str">
            <v>Tableta gres lisa 25 x 7</v>
          </cell>
          <cell r="B2008" t="str">
            <v>und</v>
          </cell>
          <cell r="C2008">
            <v>560</v>
          </cell>
        </row>
        <row r="2009">
          <cell r="A2009" t="str">
            <v>Tableta rústica egipcia 10*10</v>
          </cell>
          <cell r="B2009" t="str">
            <v>m²</v>
          </cell>
          <cell r="C2009">
            <v>11700</v>
          </cell>
        </row>
        <row r="2010">
          <cell r="A2010" t="str">
            <v>Tableta zócalo de gres 10*25 cm</v>
          </cell>
          <cell r="B2010" t="str">
            <v>m</v>
          </cell>
          <cell r="C2010">
            <v>4500</v>
          </cell>
        </row>
        <row r="2011">
          <cell r="A2011" t="str">
            <v>Tablon 26 tono natural</v>
          </cell>
          <cell r="B2011" t="str">
            <v>m²</v>
          </cell>
          <cell r="C2011">
            <v>24000</v>
          </cell>
        </row>
        <row r="2012">
          <cell r="A2012" t="str">
            <v>Tablon 3.00 m</v>
          </cell>
          <cell r="B2012" t="str">
            <v xml:space="preserve"> HR </v>
          </cell>
          <cell r="C2012">
            <v>74</v>
          </cell>
        </row>
        <row r="2013">
          <cell r="A2013" t="str">
            <v>Tablon de 0.05 x 0.30 x 1</v>
          </cell>
          <cell r="B2013" t="str">
            <v>m</v>
          </cell>
          <cell r="C2013">
            <v>14583</v>
          </cell>
        </row>
        <row r="2014">
          <cell r="A2014" t="str">
            <v>Tablon de 3 mts alquiler</v>
          </cell>
          <cell r="B2014" t="str">
            <v>d</v>
          </cell>
          <cell r="C2014">
            <v>592</v>
          </cell>
        </row>
        <row r="2015">
          <cell r="A2015" t="str">
            <v>Tablon de gres liso 20 x 20</v>
          </cell>
          <cell r="B2015" t="str">
            <v>m²</v>
          </cell>
          <cell r="C2015">
            <v>12500</v>
          </cell>
        </row>
        <row r="2016">
          <cell r="A2016" t="str">
            <v>Tablon de gres vitrificado 25 x 25 liso</v>
          </cell>
          <cell r="B2016" t="str">
            <v>m²</v>
          </cell>
          <cell r="C2016">
            <v>15702</v>
          </cell>
        </row>
        <row r="2017">
          <cell r="A2017" t="str">
            <v>Tablon de gres vitrificado liso o grafilad 30 x 30</v>
          </cell>
          <cell r="B2017" t="str">
            <v>m²</v>
          </cell>
          <cell r="C2017">
            <v>15500</v>
          </cell>
        </row>
        <row r="2018">
          <cell r="A2018" t="str">
            <v>Tablon de madera de 3 x 0.25 x 0.05 (alquiler)</v>
          </cell>
          <cell r="B2018" t="str">
            <v>sm</v>
          </cell>
          <cell r="C2018">
            <v>2967</v>
          </cell>
        </row>
        <row r="2019">
          <cell r="A2019" t="str">
            <v>Tablon de pardillo 3 x 0.28x.04 (rutiado)-alquiler</v>
          </cell>
          <cell r="B2019" t="str">
            <v>sm</v>
          </cell>
          <cell r="C2019">
            <v>2600</v>
          </cell>
        </row>
        <row r="2020">
          <cell r="A2020" t="str">
            <v>Tablon grafilado  33 x 33</v>
          </cell>
          <cell r="B2020" t="str">
            <v>m²</v>
          </cell>
          <cell r="C2020">
            <v>22450</v>
          </cell>
        </row>
        <row r="2021">
          <cell r="A2021" t="str">
            <v>Tablon ladrillo grafilado  25 x 25</v>
          </cell>
          <cell r="B2021" t="str">
            <v>m²</v>
          </cell>
          <cell r="C2021">
            <v>15388</v>
          </cell>
        </row>
        <row r="2022">
          <cell r="A2022" t="str">
            <v>Tablon ladrillo grafilado  30 x 30</v>
          </cell>
          <cell r="B2022" t="str">
            <v>m²</v>
          </cell>
          <cell r="C2022">
            <v>16667</v>
          </cell>
        </row>
        <row r="2023">
          <cell r="A2023" t="str">
            <v>Tablon liso de gres, tipo vitrificado 30 x 30 cm, e= 12 mm. Suministro e instal.</v>
          </cell>
          <cell r="B2023" t="str">
            <v>m²</v>
          </cell>
          <cell r="C2023">
            <v>42209.68</v>
          </cell>
        </row>
        <row r="2024">
          <cell r="A2024" t="str">
            <v>Tablon ordinario de 20 x 4</v>
          </cell>
          <cell r="B2024" t="str">
            <v>m</v>
          </cell>
          <cell r="C2024">
            <v>7100</v>
          </cell>
        </row>
        <row r="2025">
          <cell r="A2025" t="str">
            <v>Tachas reflectivas</v>
          </cell>
          <cell r="B2025" t="str">
            <v>und</v>
          </cell>
          <cell r="C2025">
            <v>3828</v>
          </cell>
        </row>
        <row r="2026">
          <cell r="A2026" t="str">
            <v>Taco termomagnético unipolar HQP 30A</v>
          </cell>
          <cell r="B2026" t="str">
            <v>und</v>
          </cell>
          <cell r="C2026">
            <v>17000</v>
          </cell>
        </row>
        <row r="2027">
          <cell r="A2027" t="str">
            <v>Taladro Rotomartillo</v>
          </cell>
          <cell r="B2027" t="str">
            <v xml:space="preserve"> HR </v>
          </cell>
          <cell r="C2027">
            <v>2983</v>
          </cell>
        </row>
        <row r="2028">
          <cell r="A2028" t="str">
            <v>Talco industrial</v>
          </cell>
          <cell r="B2028" t="str">
            <v>kg</v>
          </cell>
          <cell r="C2028">
            <v>870</v>
          </cell>
        </row>
        <row r="2029">
          <cell r="A2029" t="str">
            <v>Tambor de Anclaje HF e=0.25 m S=0.20 m</v>
          </cell>
          <cell r="B2029" t="str">
            <v>kg</v>
          </cell>
          <cell r="C2029">
            <v>10089</v>
          </cell>
        </row>
        <row r="2030">
          <cell r="A2030" t="str">
            <v>Tanque  500 lt, 25 kg zeolita FAFA grava 0.3 m3 FA</v>
          </cell>
          <cell r="B2030" t="str">
            <v>und</v>
          </cell>
          <cell r="C2030">
            <v>725000</v>
          </cell>
        </row>
        <row r="2031">
          <cell r="A2031" t="str">
            <v>Tanque Biodigestor V= 40 M3, Ø=2.30 m, L= 10.09 m.</v>
          </cell>
          <cell r="B2031" t="str">
            <v>und</v>
          </cell>
          <cell r="C2031">
            <v>52300000</v>
          </cell>
        </row>
        <row r="2032">
          <cell r="A2032" t="str">
            <v>Tanque desarenador en poliuretano con PRFV</v>
          </cell>
          <cell r="B2032" t="str">
            <v>und</v>
          </cell>
          <cell r="C2032">
            <v>2100000</v>
          </cell>
        </row>
        <row r="2033">
          <cell r="A2033" t="str">
            <v>Tanque filtro aerobico 500 lts</v>
          </cell>
          <cell r="B2033" t="str">
            <v>und</v>
          </cell>
          <cell r="C2033">
            <v>242556</v>
          </cell>
        </row>
        <row r="2034">
          <cell r="A2034" t="str">
            <v>Tanque filtro anaerobico 2000 Lts</v>
          </cell>
          <cell r="B2034" t="str">
            <v>und</v>
          </cell>
          <cell r="C2034">
            <v>1124040</v>
          </cell>
        </row>
        <row r="2035">
          <cell r="A2035" t="str">
            <v>Tanque filtro anaerobico 500 Lts</v>
          </cell>
          <cell r="B2035" t="str">
            <v>und</v>
          </cell>
          <cell r="C2035">
            <v>393240</v>
          </cell>
        </row>
        <row r="2036">
          <cell r="A2036" t="str">
            <v>Tanque Filtro Fafa V= 15 M3, Ø=1.85 m, L= 5.63 m.</v>
          </cell>
          <cell r="B2036" t="str">
            <v>und</v>
          </cell>
          <cell r="C2036">
            <v>24500000</v>
          </cell>
        </row>
        <row r="2037">
          <cell r="A2037" t="str">
            <v>Tanque plástico  500 lt</v>
          </cell>
          <cell r="B2037" t="str">
            <v>und</v>
          </cell>
          <cell r="C2037">
            <v>165216</v>
          </cell>
        </row>
        <row r="2038">
          <cell r="A2038" t="str">
            <v>Tanque plastico 1000 lt</v>
          </cell>
          <cell r="B2038" t="str">
            <v>und</v>
          </cell>
          <cell r="C2038">
            <v>312526</v>
          </cell>
        </row>
        <row r="2039">
          <cell r="A2039" t="str">
            <v>Tanque plástico 2000 lt</v>
          </cell>
          <cell r="B2039" t="str">
            <v>und</v>
          </cell>
          <cell r="C2039">
            <v>445000</v>
          </cell>
        </row>
        <row r="2040">
          <cell r="A2040" t="str">
            <v>Tanque plástico 5000 lt</v>
          </cell>
          <cell r="B2040" t="str">
            <v>und</v>
          </cell>
          <cell r="C2040">
            <v>2595036</v>
          </cell>
        </row>
        <row r="2041">
          <cell r="A2041" t="str">
            <v>Tanque séptico asbesto cemento</v>
          </cell>
          <cell r="B2041" t="str">
            <v>und</v>
          </cell>
          <cell r="C2041">
            <v>512800</v>
          </cell>
        </row>
        <row r="2042">
          <cell r="A2042" t="str">
            <v>Tanque septico imhoff 2000 Lt</v>
          </cell>
          <cell r="B2042" t="str">
            <v>und</v>
          </cell>
          <cell r="C2042">
            <v>2537449</v>
          </cell>
        </row>
        <row r="2043">
          <cell r="A2043" t="str">
            <v>Tanque septico imhoff 500 Lt</v>
          </cell>
          <cell r="B2043" t="str">
            <v>und</v>
          </cell>
          <cell r="C2043">
            <v>407624</v>
          </cell>
        </row>
        <row r="2044">
          <cell r="A2044" t="str">
            <v>Tapa basculante c/llave seguridad 3 apoyos</v>
          </cell>
          <cell r="B2044" t="str">
            <v>und</v>
          </cell>
          <cell r="C2044">
            <v>684400</v>
          </cell>
        </row>
        <row r="2045">
          <cell r="A2045" t="str">
            <v>Tapa caja tráfico pesado  72 x 72 x 13  CAI-TL</v>
          </cell>
          <cell r="B2045" t="str">
            <v>und</v>
          </cell>
          <cell r="C2045">
            <v>61080</v>
          </cell>
        </row>
        <row r="2046">
          <cell r="A2046" t="str">
            <v>Tapa ciega 2400</v>
          </cell>
          <cell r="B2046" t="str">
            <v>m</v>
          </cell>
          <cell r="C2046">
            <v>150</v>
          </cell>
        </row>
        <row r="2047">
          <cell r="A2047" t="str">
            <v>Tapa con marco para caja de inspección 0.83x0.83 m en ángulo y platina de 2 1/2"*3/16"</v>
          </cell>
          <cell r="B2047" t="str">
            <v>und</v>
          </cell>
          <cell r="C2047">
            <v>103701.75999999999</v>
          </cell>
        </row>
        <row r="2048">
          <cell r="A2048" t="str">
            <v>Tapa de concreto reforzado 3000 psi de 0.80 x 0.80m para caja de inspección sanitaria de 0.70*0.70m libres</v>
          </cell>
          <cell r="B2048" t="str">
            <v>und</v>
          </cell>
          <cell r="C2048">
            <v>147379</v>
          </cell>
        </row>
        <row r="2049">
          <cell r="A2049" t="str">
            <v>Tapa de concreto reforzado 3000 psi de 1.1 x 1.1 m para caja de inspección sanitaria de 1*1m libres</v>
          </cell>
          <cell r="B2049" t="str">
            <v>und</v>
          </cell>
          <cell r="C2049">
            <v>226785.88</v>
          </cell>
        </row>
        <row r="2050">
          <cell r="A2050" t="str">
            <v>Tapa Ext. derecha  amazonas</v>
          </cell>
          <cell r="B2050" t="str">
            <v>und</v>
          </cell>
          <cell r="C2050">
            <v>8937</v>
          </cell>
        </row>
        <row r="2051">
          <cell r="A2051" t="str">
            <v>Tapa externa blanca Raingo</v>
          </cell>
          <cell r="B2051" t="str">
            <v>und</v>
          </cell>
          <cell r="C2051">
            <v>6918</v>
          </cell>
        </row>
        <row r="2052">
          <cell r="A2052" t="str">
            <v>Tapa metálica - canaleta</v>
          </cell>
          <cell r="B2052" t="str">
            <v>m</v>
          </cell>
          <cell r="C2052">
            <v>3500</v>
          </cell>
        </row>
        <row r="2053">
          <cell r="A2053" t="str">
            <v>Tapa para camara de media y baja tension  0.72 x 0.72</v>
          </cell>
          <cell r="B2053" t="str">
            <v>und</v>
          </cell>
          <cell r="C2053">
            <v>146263.57</v>
          </cell>
        </row>
        <row r="2054">
          <cell r="A2054" t="str">
            <v>Tapa para camara F1  0.68 x 0.81</v>
          </cell>
          <cell r="B2054" t="str">
            <v>und</v>
          </cell>
          <cell r="C2054">
            <v>141139.06</v>
          </cell>
        </row>
        <row r="2055">
          <cell r="A2055" t="str">
            <v>Tapa para pozo de insp. Ø=0.61m llave de seguridad</v>
          </cell>
          <cell r="B2055" t="str">
            <v>und</v>
          </cell>
          <cell r="C2055">
            <v>713400</v>
          </cell>
        </row>
        <row r="2056">
          <cell r="A2056" t="str">
            <v>Tapa registro plastica 15 x 15 cm</v>
          </cell>
          <cell r="B2056" t="str">
            <v>und</v>
          </cell>
          <cell r="C2056">
            <v>4708</v>
          </cell>
        </row>
        <row r="2057">
          <cell r="A2057" t="str">
            <v>Tapa registro plástica 20 x 20 cm</v>
          </cell>
          <cell r="B2057" t="str">
            <v>und</v>
          </cell>
          <cell r="C2057">
            <v>5510</v>
          </cell>
        </row>
        <row r="2058">
          <cell r="A2058" t="str">
            <v>Tapa troquelada metalica 2 orificios</v>
          </cell>
          <cell r="B2058" t="str">
            <v>und</v>
          </cell>
          <cell r="C2058">
            <v>3067</v>
          </cell>
        </row>
        <row r="2059">
          <cell r="A2059" t="str">
            <v>Tapa valvula tipo chorote - Traf. liviano</v>
          </cell>
          <cell r="B2059" t="str">
            <v>und</v>
          </cell>
          <cell r="C2059">
            <v>105560</v>
          </cell>
        </row>
        <row r="2060">
          <cell r="A2060" t="str">
            <v>Tapa y marco  en lámina alfajor</v>
          </cell>
          <cell r="B2060" t="str">
            <v>und</v>
          </cell>
          <cell r="C2060">
            <v>292000</v>
          </cell>
        </row>
        <row r="2061">
          <cell r="A2061" t="str">
            <v>Tapaporos o sellador</v>
          </cell>
          <cell r="B2061" t="str">
            <v>gal</v>
          </cell>
          <cell r="C2061">
            <v>38900</v>
          </cell>
        </row>
        <row r="2062">
          <cell r="A2062" t="str">
            <v>Tapon de prueba sanitario 3 "</v>
          </cell>
          <cell r="B2062" t="str">
            <v>und</v>
          </cell>
          <cell r="C2062">
            <v>1378</v>
          </cell>
        </row>
        <row r="2063">
          <cell r="A2063" t="str">
            <v>Tapon de prueba sanitario 4 "</v>
          </cell>
          <cell r="B2063" t="str">
            <v>und</v>
          </cell>
          <cell r="C2063">
            <v>2713</v>
          </cell>
        </row>
        <row r="2064">
          <cell r="A2064" t="str">
            <v>Tapon en H.D. Ø=12" ext. liso</v>
          </cell>
          <cell r="B2064" t="str">
            <v>und</v>
          </cell>
          <cell r="C2064">
            <v>586960</v>
          </cell>
        </row>
        <row r="2065">
          <cell r="A2065" t="str">
            <v>Tapon en H.D. Ø=6" E.L.</v>
          </cell>
          <cell r="B2065" t="str">
            <v>und</v>
          </cell>
          <cell r="C2065">
            <v>185600</v>
          </cell>
        </row>
        <row r="2066">
          <cell r="A2066" t="str">
            <v>Tapon en H.D. Ø=6" J.H.</v>
          </cell>
          <cell r="B2066" t="str">
            <v>und</v>
          </cell>
          <cell r="C2066">
            <v>221560</v>
          </cell>
        </row>
        <row r="2067">
          <cell r="A2067" t="str">
            <v>Tapon en H.D. Ø=8" J.H.</v>
          </cell>
          <cell r="B2067" t="str">
            <v>und</v>
          </cell>
          <cell r="C2067">
            <v>247080</v>
          </cell>
        </row>
        <row r="2068">
          <cell r="A2068" t="str">
            <v>Tapon macho H.G 1 1/2"</v>
          </cell>
          <cell r="B2068" t="str">
            <v>und</v>
          </cell>
          <cell r="C2068">
            <v>2448</v>
          </cell>
        </row>
        <row r="2069">
          <cell r="A2069" t="str">
            <v>Tapon macho H.G 1 1/4"</v>
          </cell>
          <cell r="B2069" t="str">
            <v>und</v>
          </cell>
          <cell r="C2069">
            <v>2134</v>
          </cell>
        </row>
        <row r="2070">
          <cell r="A2070" t="str">
            <v>Tapon macho H.G 1"</v>
          </cell>
          <cell r="B2070" t="str">
            <v>und</v>
          </cell>
          <cell r="C2070">
            <v>1438</v>
          </cell>
        </row>
        <row r="2071">
          <cell r="A2071" t="str">
            <v>Tapon macho H.G 1/2"</v>
          </cell>
          <cell r="B2071" t="str">
            <v>und</v>
          </cell>
          <cell r="C2071">
            <v>812</v>
          </cell>
        </row>
        <row r="2072">
          <cell r="A2072" t="str">
            <v>Tapon macho H.G 2 1/2"</v>
          </cell>
          <cell r="B2072" t="str">
            <v>und</v>
          </cell>
          <cell r="C2072">
            <v>8897</v>
          </cell>
        </row>
        <row r="2073">
          <cell r="A2073" t="str">
            <v>Tapon macho H.G 2"</v>
          </cell>
          <cell r="B2073" t="str">
            <v>und</v>
          </cell>
          <cell r="C2073">
            <v>4199</v>
          </cell>
        </row>
        <row r="2074">
          <cell r="A2074" t="str">
            <v>Tapon macho H.G 3"</v>
          </cell>
          <cell r="B2074" t="str">
            <v>und</v>
          </cell>
          <cell r="C2074">
            <v>12528</v>
          </cell>
        </row>
        <row r="2075">
          <cell r="A2075" t="str">
            <v>Tapon macho H.G 3/4"</v>
          </cell>
          <cell r="B2075" t="str">
            <v>und</v>
          </cell>
          <cell r="C2075">
            <v>1067</v>
          </cell>
        </row>
        <row r="2076">
          <cell r="A2076" t="str">
            <v>Tapon macho H.G 4"</v>
          </cell>
          <cell r="B2076" t="str">
            <v>und</v>
          </cell>
          <cell r="C2076">
            <v>21460</v>
          </cell>
        </row>
        <row r="2077">
          <cell r="A2077" t="str">
            <v>Tapon PE 100 RDE 17 PN 10 110 mm Ø 4"</v>
          </cell>
          <cell r="B2077" t="str">
            <v>und</v>
          </cell>
          <cell r="C2077">
            <v>55061</v>
          </cell>
        </row>
        <row r="2078">
          <cell r="A2078" t="str">
            <v>Tapon PE 100 RDE 17 PN 10 160 mm Ø 6"</v>
          </cell>
          <cell r="B2078" t="str">
            <v>und</v>
          </cell>
          <cell r="C2078">
            <v>83379</v>
          </cell>
        </row>
        <row r="2079">
          <cell r="A2079" t="str">
            <v>Tapon roscado presión  PVC 1</v>
          </cell>
          <cell r="B2079" t="str">
            <v>und</v>
          </cell>
          <cell r="C2079">
            <v>1858</v>
          </cell>
        </row>
        <row r="2080">
          <cell r="A2080" t="str">
            <v>Tapon roscado presión  PVC 1 1/2</v>
          </cell>
          <cell r="B2080" t="str">
            <v>und</v>
          </cell>
          <cell r="C2080">
            <v>4351</v>
          </cell>
        </row>
        <row r="2081">
          <cell r="A2081" t="str">
            <v>Tapon roscado presión  PVC 1/2</v>
          </cell>
          <cell r="B2081" t="str">
            <v>und</v>
          </cell>
          <cell r="C2081">
            <v>444</v>
          </cell>
        </row>
        <row r="2082">
          <cell r="A2082" t="str">
            <v>Tapon roscado presión  PVC 2</v>
          </cell>
          <cell r="B2082" t="str">
            <v>und</v>
          </cell>
          <cell r="C2082">
            <v>7114</v>
          </cell>
        </row>
        <row r="2083">
          <cell r="A2083" t="str">
            <v>Tapon roscado presión  PVC 3/4</v>
          </cell>
          <cell r="B2083" t="str">
            <v>und</v>
          </cell>
          <cell r="C2083">
            <v>1306</v>
          </cell>
        </row>
        <row r="2084">
          <cell r="A2084" t="str">
            <v>Tapon roscado presión  PVC 4</v>
          </cell>
          <cell r="B2084" t="str">
            <v>und</v>
          </cell>
          <cell r="C2084">
            <v>40229</v>
          </cell>
        </row>
        <row r="2085">
          <cell r="A2085" t="str">
            <v>Tapon soldado presión  PVC 1</v>
          </cell>
          <cell r="B2085" t="str">
            <v>und</v>
          </cell>
          <cell r="C2085">
            <v>914</v>
          </cell>
        </row>
        <row r="2086">
          <cell r="A2086" t="str">
            <v>Tapon soldado presión  PVC 1/2</v>
          </cell>
          <cell r="B2086" t="str">
            <v>und</v>
          </cell>
          <cell r="C2086">
            <v>267</v>
          </cell>
        </row>
        <row r="2087">
          <cell r="A2087" t="str">
            <v>Tapon soldado presión  PVC 2</v>
          </cell>
          <cell r="B2087" t="str">
            <v>und</v>
          </cell>
          <cell r="C2087">
            <v>4547</v>
          </cell>
        </row>
        <row r="2088">
          <cell r="A2088" t="str">
            <v>Tapon soldado presión  PVC 2 1/2</v>
          </cell>
          <cell r="B2088" t="str">
            <v>und</v>
          </cell>
          <cell r="C2088">
            <v>10699</v>
          </cell>
        </row>
        <row r="2089">
          <cell r="A2089" t="str">
            <v>Tapon soldado presión  PVC 3</v>
          </cell>
          <cell r="B2089" t="str">
            <v>und</v>
          </cell>
          <cell r="C2089">
            <v>17390</v>
          </cell>
        </row>
        <row r="2090">
          <cell r="A2090" t="str">
            <v>Tapon soldado presión  PVC 3/4</v>
          </cell>
          <cell r="B2090" t="str">
            <v>und</v>
          </cell>
          <cell r="C2090">
            <v>545</v>
          </cell>
        </row>
        <row r="2091">
          <cell r="A2091" t="str">
            <v>Tapon soldado presión  PVC 4</v>
          </cell>
          <cell r="B2091" t="str">
            <v>und</v>
          </cell>
          <cell r="C2091">
            <v>31601</v>
          </cell>
        </row>
        <row r="2092">
          <cell r="A2092" t="str">
            <v>Taza fluxometro completa</v>
          </cell>
          <cell r="B2092" t="str">
            <v>und</v>
          </cell>
          <cell r="C2092">
            <v>510000</v>
          </cell>
        </row>
        <row r="2093">
          <cell r="A2093" t="str">
            <v>Taza institucional báltica color blanco completa</v>
          </cell>
          <cell r="B2093" t="str">
            <v>und</v>
          </cell>
          <cell r="C2093">
            <v>561506</v>
          </cell>
        </row>
        <row r="2094">
          <cell r="A2094" t="str">
            <v>Tecnico 1</v>
          </cell>
          <cell r="B2094" t="str">
            <v>h</v>
          </cell>
          <cell r="C2094">
            <v>8333</v>
          </cell>
        </row>
        <row r="2095">
          <cell r="A2095" t="str">
            <v>Tecnico 1 - T2</v>
          </cell>
          <cell r="B2095" t="str">
            <v>h</v>
          </cell>
          <cell r="C2095">
            <v>16667</v>
          </cell>
        </row>
        <row r="2096">
          <cell r="A2096" t="str">
            <v>Tecnico 3  - T8</v>
          </cell>
          <cell r="B2096" t="str">
            <v>h</v>
          </cell>
          <cell r="C2096">
            <v>60000</v>
          </cell>
        </row>
        <row r="2097">
          <cell r="A2097" t="str">
            <v>Tecnologo 1</v>
          </cell>
          <cell r="B2097" t="str">
            <v>h</v>
          </cell>
          <cell r="C2097">
            <v>9583</v>
          </cell>
        </row>
        <row r="2098">
          <cell r="A2098" t="str">
            <v>Tee (ens.) u.m RDE 21 PVC 2 1/2 x 2 1/2 x 2 "</v>
          </cell>
          <cell r="B2098" t="str">
            <v>und</v>
          </cell>
          <cell r="C2098">
            <v>42709</v>
          </cell>
        </row>
        <row r="2099">
          <cell r="A2099" t="str">
            <v>Tee (ens.) u.m RDE 21 PVC 2 1/2 x 2 1/2 x 2 1/2 "</v>
          </cell>
          <cell r="B2099" t="str">
            <v>und</v>
          </cell>
          <cell r="C2099">
            <v>47112</v>
          </cell>
        </row>
        <row r="2100">
          <cell r="A2100" t="str">
            <v>Tee (ens.) u.m RDE 21 PVC 2 1/2 x 2 x 2 1/2 "</v>
          </cell>
          <cell r="B2100" t="str">
            <v>und</v>
          </cell>
          <cell r="C2100">
            <v>49506</v>
          </cell>
        </row>
        <row r="2101">
          <cell r="A2101" t="str">
            <v>Tee (ens.) u.m RDE 21 PVC 2 1/2 x 2 x 2"</v>
          </cell>
          <cell r="B2101" t="str">
            <v>und</v>
          </cell>
          <cell r="C2101">
            <v>51908</v>
          </cell>
        </row>
        <row r="2102">
          <cell r="A2102" t="str">
            <v>Tee (ens.) u.m RDE 21 PVC 2 x 2 x 2 "</v>
          </cell>
          <cell r="B2102" t="str">
            <v>und</v>
          </cell>
          <cell r="C2102">
            <v>34663</v>
          </cell>
        </row>
        <row r="2103">
          <cell r="A2103" t="str">
            <v>Tee (ens.) u.m RDE 21 PVC 3 x 2 1/2 x 2 1/2 "</v>
          </cell>
          <cell r="B2103" t="str">
            <v>und</v>
          </cell>
          <cell r="C2103">
            <v>66032</v>
          </cell>
        </row>
        <row r="2104">
          <cell r="A2104" t="str">
            <v>Tee (ens.) u.m RDE 21 PVC 3 x 2 1/2 x 3 "</v>
          </cell>
          <cell r="B2104" t="str">
            <v>und</v>
          </cell>
          <cell r="C2104">
            <v>70194</v>
          </cell>
        </row>
        <row r="2105">
          <cell r="A2105" t="str">
            <v>Tee (ens.) u.m RDE 21 PVC 3 x 2 x 2 "</v>
          </cell>
          <cell r="B2105" t="str">
            <v>und</v>
          </cell>
          <cell r="C2105">
            <v>58617</v>
          </cell>
        </row>
        <row r="2106">
          <cell r="A2106" t="str">
            <v>Tee (ens.) u.m RDE 21 PVC 3 x 2 x 2 1/2 "</v>
          </cell>
          <cell r="B2106" t="str">
            <v>und</v>
          </cell>
          <cell r="C2106">
            <v>62342</v>
          </cell>
        </row>
        <row r="2107">
          <cell r="A2107" t="str">
            <v>Tee (ens.) u.m RDE 21 PVC 3 x 2 x 3 "</v>
          </cell>
          <cell r="B2107" t="str">
            <v>und</v>
          </cell>
          <cell r="C2107">
            <v>66481</v>
          </cell>
        </row>
        <row r="2108">
          <cell r="A2108" t="str">
            <v>Tee (ens.) u.m RDE 21 PVC 3 x 3 x 2 "</v>
          </cell>
          <cell r="B2108" t="str">
            <v>und</v>
          </cell>
          <cell r="C2108">
            <v>66481</v>
          </cell>
        </row>
        <row r="2109">
          <cell r="A2109" t="str">
            <v>Tee (ens.) u.m RDE 21 PVC 3 x 3 x 2 1/2 "</v>
          </cell>
          <cell r="B2109" t="str">
            <v>und</v>
          </cell>
          <cell r="C2109">
            <v>69877</v>
          </cell>
        </row>
        <row r="2110">
          <cell r="A2110" t="str">
            <v>Tee (ens.) u.m RDE 21 PVC 3 x 3 x 3 "</v>
          </cell>
          <cell r="B2110" t="str">
            <v>und</v>
          </cell>
          <cell r="C2110">
            <v>77833</v>
          </cell>
        </row>
        <row r="2111">
          <cell r="A2111" t="str">
            <v>Tee (ens.) u.m RDE 21 PVC 4 x 2 1/2 x 4 "</v>
          </cell>
          <cell r="B2111" t="str">
            <v>und</v>
          </cell>
          <cell r="C2111">
            <v>11504</v>
          </cell>
        </row>
        <row r="2112">
          <cell r="A2112" t="str">
            <v>Tee (ens.) u.m RDE 21 PVC 4 x 2 x 3 "</v>
          </cell>
          <cell r="B2112" t="str">
            <v>und</v>
          </cell>
          <cell r="C2112">
            <v>101081</v>
          </cell>
        </row>
        <row r="2113">
          <cell r="A2113" t="str">
            <v>Tee (ens.) u.m RDE 21 PVC 4 x 2 x 4 "</v>
          </cell>
          <cell r="B2113" t="str">
            <v>und</v>
          </cell>
          <cell r="C2113">
            <v>107737</v>
          </cell>
        </row>
        <row r="2114">
          <cell r="A2114" t="str">
            <v>Tee (ens.) u.m RDE 21 PVC 4 x 3 x 2 "</v>
          </cell>
          <cell r="B2114" t="str">
            <v>und</v>
          </cell>
          <cell r="C2114">
            <v>100378</v>
          </cell>
        </row>
        <row r="2115">
          <cell r="A2115" t="str">
            <v>Tee (ens.) u.m RDE 21 PVC 4 x 3 x 2 1/2 "</v>
          </cell>
          <cell r="B2115" t="str">
            <v>und</v>
          </cell>
          <cell r="C2115">
            <v>104866</v>
          </cell>
        </row>
        <row r="2116">
          <cell r="A2116" t="str">
            <v>Tee (ens.) u.m RDE 21 PVC 4 x 3 x 3 "</v>
          </cell>
          <cell r="B2116" t="str">
            <v>und</v>
          </cell>
          <cell r="C2116">
            <v>113456</v>
          </cell>
        </row>
        <row r="2117">
          <cell r="A2117" t="str">
            <v>Tee (ens.) u.m RDE 21 PVC 4 x 3 x 4 "</v>
          </cell>
          <cell r="B2117" t="str">
            <v>und</v>
          </cell>
          <cell r="C2117">
            <v>120095</v>
          </cell>
        </row>
        <row r="2118">
          <cell r="A2118" t="str">
            <v>Tee (ens.) u.m RDE 21 PVC 4 x 4 x 2 "</v>
          </cell>
          <cell r="B2118" t="str">
            <v>und</v>
          </cell>
          <cell r="C2118">
            <v>107737</v>
          </cell>
        </row>
        <row r="2119">
          <cell r="A2119" t="str">
            <v>Tee (ens.) u.m RDE 21 PVC 4 x 4 x 2 1/2 "</v>
          </cell>
          <cell r="B2119" t="str">
            <v>und</v>
          </cell>
          <cell r="C2119">
            <v>111000</v>
          </cell>
        </row>
        <row r="2120">
          <cell r="A2120" t="str">
            <v>Tee (ens.) u.m RDE 21 PVC 4 x 4 x 3 "</v>
          </cell>
          <cell r="B2120" t="str">
            <v>und</v>
          </cell>
          <cell r="C2120">
            <v>120095</v>
          </cell>
        </row>
        <row r="2121">
          <cell r="A2121" t="str">
            <v>Tee (ens.) u.m RDE 21 PVC 4 x 4 x 4 "</v>
          </cell>
          <cell r="B2121" t="str">
            <v>und</v>
          </cell>
          <cell r="C2121">
            <v>132769</v>
          </cell>
        </row>
        <row r="2122">
          <cell r="A2122" t="str">
            <v>Tee cielo falso en aluminio</v>
          </cell>
          <cell r="B2122" t="str">
            <v>m</v>
          </cell>
          <cell r="C2122">
            <v>2000</v>
          </cell>
        </row>
        <row r="2123">
          <cell r="A2123" t="str">
            <v>Tee en A.C. SCH 40 2" x 2 "</v>
          </cell>
          <cell r="B2123" t="str">
            <v>und</v>
          </cell>
          <cell r="C2123">
            <v>53592</v>
          </cell>
        </row>
        <row r="2124">
          <cell r="A2124" t="str">
            <v>Tee en A.C. SCH 40 Ø=16"</v>
          </cell>
          <cell r="B2124" t="str">
            <v>und</v>
          </cell>
          <cell r="C2124">
            <v>3520600</v>
          </cell>
        </row>
        <row r="2125">
          <cell r="A2125" t="str">
            <v>Tee en H.D. 12" x 12" J.H.</v>
          </cell>
          <cell r="B2125" t="str">
            <v>und</v>
          </cell>
          <cell r="C2125">
            <v>2316520</v>
          </cell>
        </row>
        <row r="2126">
          <cell r="A2126" t="str">
            <v>Tee en H.F. 12" x 4" J.H.</v>
          </cell>
          <cell r="B2126" t="str">
            <v>und</v>
          </cell>
          <cell r="C2126">
            <v>1265560</v>
          </cell>
        </row>
        <row r="2127">
          <cell r="A2127" t="str">
            <v>Tee en H.F. 16" x 8" E.B.</v>
          </cell>
          <cell r="B2127" t="str">
            <v>und</v>
          </cell>
          <cell r="C2127">
            <v>3214360</v>
          </cell>
        </row>
        <row r="2128">
          <cell r="A2128" t="str">
            <v>Tee en H.F. 18" x 8" E.B.</v>
          </cell>
          <cell r="B2128" t="str">
            <v>und</v>
          </cell>
          <cell r="C2128">
            <v>5004240</v>
          </cell>
        </row>
        <row r="2129">
          <cell r="A2129" t="str">
            <v>Tee en H.F. 2" x 2" J.H.</v>
          </cell>
          <cell r="B2129" t="str">
            <v>und</v>
          </cell>
          <cell r="C2129">
            <v>62640</v>
          </cell>
        </row>
        <row r="2130">
          <cell r="A2130" t="str">
            <v>Tee en H.F. 3" x 3" E.B.</v>
          </cell>
          <cell r="B2130" t="str">
            <v>und</v>
          </cell>
          <cell r="C2130">
            <v>183280</v>
          </cell>
        </row>
        <row r="2131">
          <cell r="A2131" t="str">
            <v>Tee en H.F. 3" x 3" E.L.</v>
          </cell>
          <cell r="B2131" t="str">
            <v>und</v>
          </cell>
          <cell r="C2131">
            <v>112520</v>
          </cell>
        </row>
        <row r="2132">
          <cell r="A2132" t="str">
            <v>Tee en H.F. 4" x 4" E.L. o J.H.</v>
          </cell>
          <cell r="B2132" t="str">
            <v>und</v>
          </cell>
          <cell r="C2132">
            <v>154280</v>
          </cell>
        </row>
        <row r="2133">
          <cell r="A2133" t="str">
            <v>Tee en H.F. 6" x 6" E.B.</v>
          </cell>
          <cell r="B2133" t="str">
            <v>und</v>
          </cell>
          <cell r="C2133">
            <v>640320</v>
          </cell>
        </row>
        <row r="2134">
          <cell r="A2134" t="str">
            <v>Tee en H.F. 6" x 6" E.L.</v>
          </cell>
          <cell r="B2134" t="str">
            <v>und</v>
          </cell>
          <cell r="C2134">
            <v>351480</v>
          </cell>
        </row>
        <row r="2135">
          <cell r="A2135" t="str">
            <v>Tee en H.F. 6" x 6" J.H.</v>
          </cell>
          <cell r="B2135" t="str">
            <v>und</v>
          </cell>
          <cell r="C2135">
            <v>386280</v>
          </cell>
        </row>
        <row r="2136">
          <cell r="A2136" t="str">
            <v>Tee en H.F. 8" x 4" E.L.</v>
          </cell>
          <cell r="B2136" t="str">
            <v>und</v>
          </cell>
          <cell r="C2136">
            <v>561440</v>
          </cell>
        </row>
        <row r="2137">
          <cell r="A2137" t="str">
            <v>Tee en H.F. 8" x 6" E.L.</v>
          </cell>
          <cell r="B2137" t="str">
            <v>und</v>
          </cell>
          <cell r="C2137">
            <v>589280</v>
          </cell>
        </row>
        <row r="2138">
          <cell r="A2138" t="str">
            <v>Tee en H.F. 8" x 8" E.B.</v>
          </cell>
          <cell r="B2138" t="str">
            <v>und</v>
          </cell>
          <cell r="C2138">
            <v>1032400</v>
          </cell>
        </row>
        <row r="2139">
          <cell r="A2139" t="str">
            <v>Tee en H.F. 8" x 8" E.L.</v>
          </cell>
          <cell r="B2139" t="str">
            <v>und</v>
          </cell>
          <cell r="C2139">
            <v>632200</v>
          </cell>
        </row>
        <row r="2140">
          <cell r="A2140" t="str">
            <v>Tee en H.F. 8" x 8" J.H.</v>
          </cell>
          <cell r="B2140" t="str">
            <v>und</v>
          </cell>
          <cell r="C2140">
            <v>696000</v>
          </cell>
        </row>
        <row r="2141">
          <cell r="A2141" t="str">
            <v>Tee en H.F. 8" x 8" x 6" J.H.</v>
          </cell>
          <cell r="B2141" t="str">
            <v>und</v>
          </cell>
          <cell r="C2141">
            <v>618860</v>
          </cell>
        </row>
        <row r="2142">
          <cell r="A2142" t="str">
            <v>Tee galvanizada 1"</v>
          </cell>
          <cell r="B2142" t="str">
            <v>und</v>
          </cell>
          <cell r="C2142">
            <v>2668</v>
          </cell>
        </row>
        <row r="2143">
          <cell r="A2143" t="str">
            <v>Tee galvanizada 2 1/2"</v>
          </cell>
          <cell r="B2143" t="str">
            <v>und</v>
          </cell>
          <cell r="C2143">
            <v>21460</v>
          </cell>
        </row>
        <row r="2144">
          <cell r="A2144" t="str">
            <v>Tee galvanizada 4"</v>
          </cell>
          <cell r="B2144" t="str">
            <v>und</v>
          </cell>
          <cell r="C2144">
            <v>51040</v>
          </cell>
        </row>
        <row r="2145">
          <cell r="A2145" t="str">
            <v>Tee manifold 1 camp x 1 esp. 40" x salida per. 40"</v>
          </cell>
          <cell r="B2145" t="str">
            <v>und</v>
          </cell>
          <cell r="C2145">
            <v>12840417</v>
          </cell>
        </row>
        <row r="2146">
          <cell r="A2146" t="str">
            <v>Tee manifold 1 camp x 1 esp. 48" x salida per. 40"</v>
          </cell>
          <cell r="B2146" t="str">
            <v>und</v>
          </cell>
          <cell r="C2146">
            <v>14506450</v>
          </cell>
        </row>
        <row r="2147">
          <cell r="A2147" t="str">
            <v>Tee manifold 2 campanas x 1 espigo 40" en PEAD</v>
          </cell>
          <cell r="B2147" t="str">
            <v>und</v>
          </cell>
          <cell r="C2147">
            <v>14727360</v>
          </cell>
        </row>
        <row r="2148">
          <cell r="A2148" t="str">
            <v>Tee manifold 2 campanas x 1 espigo 48" en PEAD</v>
          </cell>
          <cell r="B2148" t="str">
            <v>und</v>
          </cell>
          <cell r="C2148">
            <v>18041016</v>
          </cell>
        </row>
        <row r="2149">
          <cell r="A2149" t="str">
            <v>Tee PE 100 - RDE 11 PN 16  315 mm Ø=12"</v>
          </cell>
          <cell r="B2149" t="str">
            <v>und</v>
          </cell>
          <cell r="C2149">
            <v>3338745</v>
          </cell>
        </row>
        <row r="2150">
          <cell r="A2150" t="str">
            <v>Tee PE 100 - RDE 11 PN 16  90 mm Ø=3"</v>
          </cell>
          <cell r="B2150" t="str">
            <v>und</v>
          </cell>
          <cell r="C2150">
            <v>50012</v>
          </cell>
        </row>
        <row r="2151">
          <cell r="A2151" t="str">
            <v>Tee PE 100 - RDE 17 PN 10  63 mm Ø=2"</v>
          </cell>
          <cell r="B2151" t="str">
            <v>und</v>
          </cell>
          <cell r="C2151">
            <v>23129</v>
          </cell>
        </row>
        <row r="2152">
          <cell r="A2152" t="str">
            <v>Tee proyectante</v>
          </cell>
          <cell r="B2152" t="str">
            <v>m</v>
          </cell>
          <cell r="C2152">
            <v>11000</v>
          </cell>
        </row>
        <row r="2153">
          <cell r="A2153" t="str">
            <v>Tee pvc sanitaria PVC 6". Suministro e instal.</v>
          </cell>
          <cell r="B2153" t="str">
            <v>und</v>
          </cell>
          <cell r="C2153">
            <v>154631.78</v>
          </cell>
        </row>
        <row r="2154">
          <cell r="A2154" t="str">
            <v>Tee reducida PE 100 - RDE 11 PN 16 315 mm x 110 mm</v>
          </cell>
          <cell r="B2154" t="str">
            <v>und</v>
          </cell>
          <cell r="C2154">
            <v>1729573</v>
          </cell>
        </row>
        <row r="2155">
          <cell r="A2155" t="str">
            <v>Tee reducida PE 100 - RDE 17 PN 10 110 mm x 63 mm</v>
          </cell>
          <cell r="B2155" t="str">
            <v>und</v>
          </cell>
          <cell r="C2155">
            <v>79091</v>
          </cell>
        </row>
        <row r="2156">
          <cell r="A2156" t="str">
            <v>Tee reducida polietileno 1 x 1/2</v>
          </cell>
          <cell r="B2156" t="str">
            <v>und</v>
          </cell>
          <cell r="C2156">
            <v>23350</v>
          </cell>
        </row>
        <row r="2157">
          <cell r="A2157" t="str">
            <v>Tee reducida presión  PVC 1 x 3/4</v>
          </cell>
          <cell r="B2157" t="str">
            <v>und</v>
          </cell>
          <cell r="C2157">
            <v>3698</v>
          </cell>
        </row>
        <row r="2158">
          <cell r="A2158" t="str">
            <v>Tee reducida presión  PVC 3/4 x 1/2</v>
          </cell>
          <cell r="B2158" t="str">
            <v>und</v>
          </cell>
          <cell r="C2158">
            <v>1876</v>
          </cell>
        </row>
        <row r="2159">
          <cell r="A2159" t="str">
            <v>Tee reducida union mecanica PVC 4" x 3"</v>
          </cell>
          <cell r="B2159" t="str">
            <v>und</v>
          </cell>
          <cell r="C2159">
            <v>258305</v>
          </cell>
        </row>
        <row r="2160">
          <cell r="A2160" t="str">
            <v>Tee Sanitaria doble reducida PVC 4 x 3  "</v>
          </cell>
          <cell r="B2160" t="str">
            <v>und</v>
          </cell>
          <cell r="C2160">
            <v>40236</v>
          </cell>
        </row>
        <row r="2161">
          <cell r="A2161" t="str">
            <v>Tee Sanitaria PVC 1.1/2 "</v>
          </cell>
          <cell r="B2161" t="str">
            <v>und</v>
          </cell>
          <cell r="C2161">
            <v>4362</v>
          </cell>
        </row>
        <row r="2162">
          <cell r="A2162" t="str">
            <v>Tee Sanitaria PVC 2  "</v>
          </cell>
          <cell r="B2162" t="str">
            <v>und</v>
          </cell>
          <cell r="C2162">
            <v>5988</v>
          </cell>
        </row>
        <row r="2163">
          <cell r="A2163" t="str">
            <v>Tee Sanitaria PVC 3  "</v>
          </cell>
          <cell r="B2163" t="str">
            <v>und</v>
          </cell>
          <cell r="C2163">
            <v>7513</v>
          </cell>
        </row>
        <row r="2164">
          <cell r="A2164" t="str">
            <v>Tee Sanitaria PVC 4  "</v>
          </cell>
          <cell r="B2164" t="str">
            <v>und</v>
          </cell>
          <cell r="C2164">
            <v>15515</v>
          </cell>
        </row>
        <row r="2165">
          <cell r="A2165" t="str">
            <v>Tee Sanitaria PVC 6  "</v>
          </cell>
          <cell r="B2165" t="str">
            <v>und</v>
          </cell>
          <cell r="C2165">
            <v>142187</v>
          </cell>
        </row>
        <row r="2166">
          <cell r="A2166" t="str">
            <v>Tee sencilla presion  PVC 1 1/2 "</v>
          </cell>
          <cell r="B2166" t="str">
            <v>und</v>
          </cell>
          <cell r="C2166">
            <v>8423</v>
          </cell>
        </row>
        <row r="2167">
          <cell r="A2167" t="str">
            <v>Tee sencilla presion  PVC 1 1/4 "</v>
          </cell>
          <cell r="B2167" t="str">
            <v>und</v>
          </cell>
          <cell r="C2167">
            <v>6414</v>
          </cell>
        </row>
        <row r="2168">
          <cell r="A2168" t="str">
            <v>Tee sencilla presion  PVC 1"</v>
          </cell>
          <cell r="B2168" t="str">
            <v>und</v>
          </cell>
          <cell r="C2168">
            <v>2482</v>
          </cell>
        </row>
        <row r="2169">
          <cell r="A2169" t="str">
            <v>Tee sencilla presion  PVC 1/2 "</v>
          </cell>
          <cell r="B2169" t="str">
            <v>und</v>
          </cell>
          <cell r="C2169">
            <v>752</v>
          </cell>
        </row>
        <row r="2170">
          <cell r="A2170" t="str">
            <v>Tee sencilla presion  PVC 2 "</v>
          </cell>
          <cell r="B2170" t="str">
            <v>und</v>
          </cell>
          <cell r="C2170">
            <v>13412</v>
          </cell>
        </row>
        <row r="2171">
          <cell r="A2171" t="str">
            <v>Tee sencilla presion  PVC 2 1/2 "</v>
          </cell>
          <cell r="B2171" t="str">
            <v>und</v>
          </cell>
          <cell r="C2171">
            <v>31812</v>
          </cell>
        </row>
        <row r="2172">
          <cell r="A2172" t="str">
            <v>Tee sencilla presion  PVC 3 "</v>
          </cell>
          <cell r="B2172" t="str">
            <v>und</v>
          </cell>
          <cell r="C2172">
            <v>50603</v>
          </cell>
        </row>
        <row r="2173">
          <cell r="A2173" t="str">
            <v>Tee sencilla presion  PVC 3/4 "</v>
          </cell>
          <cell r="B2173" t="str">
            <v>und</v>
          </cell>
          <cell r="C2173">
            <v>1270</v>
          </cell>
        </row>
        <row r="2174">
          <cell r="A2174" t="str">
            <v>Tee sencilla presion  PVC 4 "</v>
          </cell>
          <cell r="B2174" t="str">
            <v>und</v>
          </cell>
          <cell r="C2174">
            <v>110427</v>
          </cell>
        </row>
        <row r="2175">
          <cell r="A2175" t="str">
            <v>Tee-Yee en PEAD 8 x 6</v>
          </cell>
          <cell r="B2175" t="str">
            <v>und</v>
          </cell>
          <cell r="C2175">
            <v>62913.760000000002</v>
          </cell>
        </row>
        <row r="2176">
          <cell r="A2176" t="str">
            <v>Teja Bavaria</v>
          </cell>
          <cell r="B2176" t="str">
            <v>m²</v>
          </cell>
          <cell r="C2176">
            <v>21228</v>
          </cell>
        </row>
        <row r="2177">
          <cell r="A2177" t="str">
            <v>Teja de arcilla tipo colonial 43x22x20 cm</v>
          </cell>
          <cell r="B2177" t="str">
            <v>m²</v>
          </cell>
          <cell r="C2177">
            <v>8250</v>
          </cell>
        </row>
        <row r="2178">
          <cell r="A2178" t="str">
            <v>Teja española 0.74 x 1.06 m</v>
          </cell>
          <cell r="B2178" t="str">
            <v>und</v>
          </cell>
          <cell r="C2178">
            <v>25295</v>
          </cell>
        </row>
        <row r="2179">
          <cell r="A2179" t="str">
            <v>Teja eternit ondulada No.10</v>
          </cell>
          <cell r="B2179" t="str">
            <v>und</v>
          </cell>
          <cell r="C2179">
            <v>36333.33</v>
          </cell>
        </row>
        <row r="2180">
          <cell r="A2180" t="str">
            <v>Teja eternit ondulada No.4</v>
          </cell>
          <cell r="B2180" t="str">
            <v>und</v>
          </cell>
          <cell r="C2180">
            <v>14360</v>
          </cell>
        </row>
        <row r="2181">
          <cell r="A2181" t="str">
            <v>Teja eternit ondulada No.6</v>
          </cell>
          <cell r="B2181" t="str">
            <v>und</v>
          </cell>
          <cell r="C2181">
            <v>20700.25</v>
          </cell>
        </row>
        <row r="2182">
          <cell r="A2182" t="str">
            <v>Teja eternit ondulada No.8</v>
          </cell>
          <cell r="B2182" t="str">
            <v>und</v>
          </cell>
          <cell r="C2182">
            <v>27525</v>
          </cell>
        </row>
        <row r="2183">
          <cell r="A2183" t="str">
            <v>Teja modular sencilla 333C Hunter Douglas c26 prepintada 2 caras</v>
          </cell>
          <cell r="B2183" t="str">
            <v>m</v>
          </cell>
          <cell r="C2183">
            <v>16711.439999999999</v>
          </cell>
        </row>
        <row r="2184">
          <cell r="A2184" t="str">
            <v>Teja tipo Sandwwich standing Seam Panel, incluye accesorios</v>
          </cell>
          <cell r="B2184" t="str">
            <v>m²</v>
          </cell>
          <cell r="C2184">
            <v>148500</v>
          </cell>
        </row>
        <row r="2185">
          <cell r="A2185" t="str">
            <v>Teja plástica No.6 ajonit 92*183 cm e=1.8mm marfil</v>
          </cell>
          <cell r="B2185" t="str">
            <v>und</v>
          </cell>
          <cell r="C2185">
            <v>39675</v>
          </cell>
        </row>
        <row r="2186">
          <cell r="A2186" t="str">
            <v>Teja sin traslapo en acero cal 26 recubierta galvalume prepintada 2 caras instalada todo costo</v>
          </cell>
          <cell r="B2186" t="str">
            <v>m²</v>
          </cell>
          <cell r="C2186">
            <v>42624</v>
          </cell>
        </row>
        <row r="2187">
          <cell r="A2187" t="str">
            <v>Teja termoacustica 0.27 mm</v>
          </cell>
          <cell r="B2187" t="str">
            <v>m²</v>
          </cell>
          <cell r="C2187">
            <v>28482.73</v>
          </cell>
        </row>
        <row r="2188">
          <cell r="A2188" t="str">
            <v>Teja termoacustica ondulada  A-360</v>
          </cell>
          <cell r="B2188" t="str">
            <v>m²</v>
          </cell>
          <cell r="C2188">
            <v>21000</v>
          </cell>
        </row>
        <row r="2189">
          <cell r="A2189" t="str">
            <v>Teja tipo cindu</v>
          </cell>
          <cell r="B2189" t="str">
            <v>m²</v>
          </cell>
          <cell r="C2189">
            <v>27587</v>
          </cell>
        </row>
        <row r="2190">
          <cell r="A2190" t="str">
            <v>Tela  encerramiento fibra Verde</v>
          </cell>
          <cell r="B2190" t="str">
            <v>m²</v>
          </cell>
          <cell r="C2190">
            <v>794</v>
          </cell>
        </row>
        <row r="2191">
          <cell r="A2191" t="str">
            <v>Teleferico montaje mecanico</v>
          </cell>
          <cell r="B2191" t="str">
            <v xml:space="preserve"> HR </v>
          </cell>
          <cell r="C2191">
            <v>12080</v>
          </cell>
        </row>
        <row r="2192">
          <cell r="A2192" t="str">
            <v>Telon  en fique (2 x 50 m)</v>
          </cell>
          <cell r="B2192" t="str">
            <v>m²</v>
          </cell>
          <cell r="C2192">
            <v>3800</v>
          </cell>
        </row>
        <row r="2193">
          <cell r="A2193" t="str">
            <v>Tensor crosby Ø=1" x 12"</v>
          </cell>
          <cell r="B2193" t="str">
            <v>und</v>
          </cell>
          <cell r="C2193">
            <v>503750</v>
          </cell>
        </row>
        <row r="2194">
          <cell r="A2194" t="str">
            <v>Tensor Ø=1/2"</v>
          </cell>
          <cell r="B2194" t="str">
            <v>und</v>
          </cell>
          <cell r="C2194">
            <v>40000</v>
          </cell>
        </row>
        <row r="2195">
          <cell r="A2195" t="str">
            <v>Tensor Ø=5/16"</v>
          </cell>
          <cell r="B2195" t="str">
            <v>und</v>
          </cell>
          <cell r="C2195">
            <v>5220</v>
          </cell>
        </row>
        <row r="2196">
          <cell r="A2196" t="str">
            <v>Tensor para Cables</v>
          </cell>
          <cell r="B2196" t="str">
            <v>und</v>
          </cell>
          <cell r="C2196">
            <v>615000</v>
          </cell>
        </row>
        <row r="2197">
          <cell r="A2197" t="str">
            <v>Tensor varilla lisa 1/2"*6m rosca 0.20 m extremos</v>
          </cell>
          <cell r="B2197" t="str">
            <v>und</v>
          </cell>
          <cell r="C2197">
            <v>20101</v>
          </cell>
        </row>
        <row r="2198">
          <cell r="A2198" t="str">
            <v>Terminadora de Asfalto o Finisher</v>
          </cell>
          <cell r="B2198" t="str">
            <v xml:space="preserve"> HR </v>
          </cell>
          <cell r="C2198">
            <v>138892</v>
          </cell>
        </row>
        <row r="2199">
          <cell r="A2199" t="str">
            <v>Terminal conduit de 3"</v>
          </cell>
          <cell r="B2199" t="str">
            <v>und</v>
          </cell>
          <cell r="C2199">
            <v>12066</v>
          </cell>
        </row>
        <row r="2200">
          <cell r="A2200" t="str">
            <v>Terminal de 0.71 x 0.416</v>
          </cell>
          <cell r="B2200" t="str">
            <v>und</v>
          </cell>
          <cell r="C2200">
            <v>62416</v>
          </cell>
        </row>
        <row r="2201">
          <cell r="A2201" t="str">
            <v>Terminal de ponchar # 1/0,  3 m</v>
          </cell>
          <cell r="B2201" t="str">
            <v>und</v>
          </cell>
          <cell r="C2201">
            <v>6000</v>
          </cell>
        </row>
        <row r="2202">
          <cell r="A2202" t="str">
            <v>Terminal de ponchar # 2,   3 m</v>
          </cell>
          <cell r="B2202" t="str">
            <v>und</v>
          </cell>
          <cell r="C2202">
            <v>4500</v>
          </cell>
        </row>
        <row r="2203">
          <cell r="A2203" t="str">
            <v>Terminal premoldeada tipo interior 3 m</v>
          </cell>
          <cell r="B2203" t="str">
            <v>und</v>
          </cell>
          <cell r="C2203">
            <v>150000</v>
          </cell>
        </row>
        <row r="2204">
          <cell r="A2204" t="str">
            <v>Terminal Socket Crosby 1"</v>
          </cell>
          <cell r="B2204" t="str">
            <v>und</v>
          </cell>
          <cell r="C2204">
            <v>721520</v>
          </cell>
        </row>
        <row r="2205">
          <cell r="A2205" t="str">
            <v>Terminales de guardacamilla</v>
          </cell>
          <cell r="B2205" t="str">
            <v>und</v>
          </cell>
          <cell r="C2205">
            <v>9000</v>
          </cell>
        </row>
        <row r="2206">
          <cell r="A2206" t="str">
            <v>Thinner</v>
          </cell>
          <cell r="B2206" t="str">
            <v>gal</v>
          </cell>
          <cell r="C2206">
            <v>14000</v>
          </cell>
        </row>
        <row r="2207">
          <cell r="A2207" t="str">
            <v>Tierra Negra</v>
          </cell>
          <cell r="B2207" t="str">
            <v>m³</v>
          </cell>
          <cell r="C2207">
            <v>26667</v>
          </cell>
        </row>
        <row r="2208">
          <cell r="A2208" t="str">
            <v>Tierra Negra abonada</v>
          </cell>
          <cell r="B2208" t="str">
            <v>m³</v>
          </cell>
          <cell r="C2208">
            <v>62777.78</v>
          </cell>
        </row>
        <row r="2209">
          <cell r="A2209" t="str">
            <v>Tímpano de remate 2.6*1.1 acrílico humo 4mm</v>
          </cell>
          <cell r="B2209" t="str">
            <v>und</v>
          </cell>
          <cell r="C2209">
            <v>628488</v>
          </cell>
        </row>
        <row r="2210">
          <cell r="A2210" t="str">
            <v>Tinte para madera 1/4 galón</v>
          </cell>
          <cell r="B2210" t="str">
            <v>und</v>
          </cell>
          <cell r="C2210">
            <v>31650</v>
          </cell>
        </row>
        <row r="2211">
          <cell r="A2211" t="str">
            <v>Tiras alistado 3 x 3 x 3</v>
          </cell>
          <cell r="B2211" t="str">
            <v>m</v>
          </cell>
          <cell r="C2211">
            <v>1500</v>
          </cell>
        </row>
        <row r="2212">
          <cell r="A2212" t="str">
            <v>Toallero blanco</v>
          </cell>
          <cell r="B2212" t="str">
            <v>und</v>
          </cell>
          <cell r="C2212">
            <v>8500</v>
          </cell>
        </row>
        <row r="2213">
          <cell r="A2213" t="str">
            <v>Toma bifásica</v>
          </cell>
          <cell r="B2213" t="str">
            <v>und</v>
          </cell>
          <cell r="C2213">
            <v>12016</v>
          </cell>
        </row>
        <row r="2214">
          <cell r="A2214" t="str">
            <v>Toma doble conduit</v>
          </cell>
          <cell r="B2214" t="str">
            <v>und</v>
          </cell>
          <cell r="C2214">
            <v>3815</v>
          </cell>
        </row>
        <row r="2215">
          <cell r="A2215" t="str">
            <v>Toma Jack RJ45-110 Jack Cat. 5E AMP</v>
          </cell>
          <cell r="B2215" t="str">
            <v>und</v>
          </cell>
          <cell r="C2215">
            <v>10987</v>
          </cell>
        </row>
        <row r="2216">
          <cell r="A2216" t="str">
            <v>Toma monofásica doble, polo a tierra</v>
          </cell>
          <cell r="B2216" t="str">
            <v>und</v>
          </cell>
          <cell r="C2216">
            <v>12400</v>
          </cell>
        </row>
        <row r="2217">
          <cell r="A2217" t="str">
            <v>Toma sencilla</v>
          </cell>
          <cell r="B2217" t="str">
            <v>und</v>
          </cell>
          <cell r="C2217">
            <v>6144</v>
          </cell>
        </row>
        <row r="2218">
          <cell r="A2218" t="str">
            <v>Toma telefónica</v>
          </cell>
          <cell r="B2218" t="str">
            <v>und</v>
          </cell>
          <cell r="C2218">
            <v>6833</v>
          </cell>
        </row>
        <row r="2219">
          <cell r="A2219" t="str">
            <v>Toma teléfono americana doble 4 hilos</v>
          </cell>
          <cell r="B2219" t="str">
            <v>und</v>
          </cell>
          <cell r="C2219">
            <v>3120</v>
          </cell>
        </row>
        <row r="2220">
          <cell r="A2220" t="str">
            <v>Toma trifásica con polo a tierra</v>
          </cell>
          <cell r="B2220" t="str">
            <v>und</v>
          </cell>
          <cell r="C2220">
            <v>12016</v>
          </cell>
        </row>
        <row r="2221">
          <cell r="A2221" t="str">
            <v>Toma tv coaxial</v>
          </cell>
          <cell r="B2221" t="str">
            <v>und</v>
          </cell>
          <cell r="C2221">
            <v>3000</v>
          </cell>
        </row>
        <row r="2222">
          <cell r="A2222" t="str">
            <v>Tomacorriente con polo a tierra aislado</v>
          </cell>
          <cell r="B2222" t="str">
            <v>und</v>
          </cell>
          <cell r="C2222">
            <v>12933</v>
          </cell>
        </row>
        <row r="2223">
          <cell r="A2223" t="str">
            <v>Tomacorriente doble con polo a tierra de incrustar</v>
          </cell>
          <cell r="B2223" t="str">
            <v>und</v>
          </cell>
          <cell r="C2223">
            <v>4900</v>
          </cell>
        </row>
        <row r="2224">
          <cell r="A2224" t="str">
            <v>Topografo</v>
          </cell>
          <cell r="B2224" t="str">
            <v>h</v>
          </cell>
          <cell r="C2224">
            <v>10728</v>
          </cell>
        </row>
        <row r="2225">
          <cell r="A2225" t="str">
            <v>Tornillo  Ø= 1/2" x  10" R.O G-8 con T.A</v>
          </cell>
          <cell r="B2225" t="str">
            <v>und</v>
          </cell>
          <cell r="C2225">
            <v>9850</v>
          </cell>
        </row>
        <row r="2226">
          <cell r="A2226" t="str">
            <v>Tornillo  Ø= 1/2" x  6" R.O G-8 con T.A</v>
          </cell>
          <cell r="B2226" t="str">
            <v>und</v>
          </cell>
          <cell r="C2226">
            <v>5922</v>
          </cell>
        </row>
        <row r="2227">
          <cell r="A2227" t="str">
            <v>Tornillo  Ø= 1/2" x  7" R.O G-8 con T.A</v>
          </cell>
          <cell r="B2227" t="str">
            <v>und</v>
          </cell>
          <cell r="C2227">
            <v>6909</v>
          </cell>
        </row>
        <row r="2228">
          <cell r="A2228" t="str">
            <v>Tornillo  Ø= 5/16" x 6" G-2 para Madera</v>
          </cell>
          <cell r="B2228" t="str">
            <v>und</v>
          </cell>
          <cell r="C2228">
            <v>600</v>
          </cell>
        </row>
        <row r="2229">
          <cell r="A2229" t="str">
            <v>Tornillo  Ø= 5/8" x  5" R.O G-8 con T.A</v>
          </cell>
          <cell r="B2229" t="str">
            <v>und</v>
          </cell>
          <cell r="C2229">
            <v>5200</v>
          </cell>
        </row>
        <row r="2230">
          <cell r="A2230" t="str">
            <v>Tornillo  Ø= 9/16" x  10 " R.O con T.A</v>
          </cell>
          <cell r="B2230" t="str">
            <v>und</v>
          </cell>
          <cell r="C2230">
            <v>9584</v>
          </cell>
        </row>
        <row r="2231">
          <cell r="A2231" t="str">
            <v>Tornillo  Ø= 9/16" x  15 " R.O con T.A</v>
          </cell>
          <cell r="B2231" t="str">
            <v>und</v>
          </cell>
          <cell r="C2231">
            <v>14376</v>
          </cell>
        </row>
        <row r="2232">
          <cell r="A2232" t="str">
            <v>Tornillo 5/8" G-5, incluye tuerca y contratuerca</v>
          </cell>
          <cell r="B2232" t="str">
            <v>und</v>
          </cell>
          <cell r="C2232">
            <v>13400</v>
          </cell>
        </row>
        <row r="2233">
          <cell r="A2233" t="str">
            <v>Tornillo 8*3/4" entre perf estruct dry wall</v>
          </cell>
          <cell r="B2233" t="str">
            <v>und</v>
          </cell>
          <cell r="C2233">
            <v>44</v>
          </cell>
        </row>
        <row r="2234">
          <cell r="A2234" t="str">
            <v>Tornillo autoperforante 3/4" cubierta policarbonato</v>
          </cell>
          <cell r="B2234" t="str">
            <v>und</v>
          </cell>
          <cell r="C2234">
            <v>340</v>
          </cell>
        </row>
        <row r="2235">
          <cell r="A2235" t="str">
            <v>Tornillo autoperforante 7 x 7/16"</v>
          </cell>
          <cell r="B2235" t="str">
            <v>und</v>
          </cell>
          <cell r="C2235">
            <v>16</v>
          </cell>
        </row>
        <row r="2236">
          <cell r="A2236" t="str">
            <v>Tornillo autoperforante para acero 5/16" x 3/4"</v>
          </cell>
          <cell r="B2236" t="str">
            <v>und</v>
          </cell>
          <cell r="C2236">
            <v>525</v>
          </cell>
        </row>
        <row r="2237">
          <cell r="A2237" t="str">
            <v>Tornillo cabeza lenteja punta broca 8 x 1/2"</v>
          </cell>
          <cell r="B2237" t="str">
            <v>und</v>
          </cell>
          <cell r="C2237">
            <v>25</v>
          </cell>
        </row>
        <row r="2238">
          <cell r="A2238" t="str">
            <v>Tornillo de acero 1/2" x 1/4"</v>
          </cell>
          <cell r="B2238" t="str">
            <v>und</v>
          </cell>
          <cell r="C2238">
            <v>80</v>
          </cell>
        </row>
        <row r="2239">
          <cell r="A2239" t="str">
            <v>Tornillo de Carruaje 3/16x2" (inc. tuerca)</v>
          </cell>
          <cell r="B2239" t="str">
            <v>und</v>
          </cell>
          <cell r="C2239">
            <v>250</v>
          </cell>
        </row>
        <row r="2240">
          <cell r="A2240" t="str">
            <v>Tornillo de carruaje 5/16" x 2 1/2" R.O con T.A.</v>
          </cell>
          <cell r="B2240" t="str">
            <v>und</v>
          </cell>
          <cell r="C2240">
            <v>500</v>
          </cell>
        </row>
        <row r="2241">
          <cell r="A2241" t="str">
            <v>Tornillo de Carruaje Ø= 5/8 x 1 1/2"  G-2 , T. A.</v>
          </cell>
          <cell r="B2241" t="str">
            <v>und</v>
          </cell>
          <cell r="C2241">
            <v>4559</v>
          </cell>
        </row>
        <row r="2242">
          <cell r="A2242" t="str">
            <v>Tornillo fijador de ala</v>
          </cell>
          <cell r="B2242" t="str">
            <v>und</v>
          </cell>
          <cell r="C2242">
            <v>340.54</v>
          </cell>
        </row>
        <row r="2243">
          <cell r="A2243" t="str">
            <v>Tornillo fijador de techo</v>
          </cell>
          <cell r="B2243" t="str">
            <v>und</v>
          </cell>
          <cell r="C2243">
            <v>325</v>
          </cell>
        </row>
        <row r="2244">
          <cell r="A2244" t="str">
            <v>Tornillo galvanizado para lámina 12 x 1/2"</v>
          </cell>
          <cell r="B2244" t="str">
            <v>und</v>
          </cell>
          <cell r="C2244">
            <v>22</v>
          </cell>
        </row>
        <row r="2245">
          <cell r="A2245" t="str">
            <v>Tornillo goloso 1/8" x 1 1/4</v>
          </cell>
          <cell r="B2245" t="str">
            <v>und</v>
          </cell>
          <cell r="C2245">
            <v>50</v>
          </cell>
        </row>
        <row r="2246">
          <cell r="A2246" t="str">
            <v>Tornillo goloso de 1 1/2"</v>
          </cell>
          <cell r="B2246" t="str">
            <v>und</v>
          </cell>
          <cell r="C2246">
            <v>190</v>
          </cell>
        </row>
        <row r="2247">
          <cell r="A2247" t="str">
            <v>Tornillo inoxidable para bajante</v>
          </cell>
          <cell r="B2247" t="str">
            <v>und</v>
          </cell>
          <cell r="C2247">
            <v>193</v>
          </cell>
        </row>
        <row r="2248">
          <cell r="A2248" t="str">
            <v>Tornillo lámina  Dia.3/8"</v>
          </cell>
          <cell r="B2248" t="str">
            <v>und</v>
          </cell>
          <cell r="C2248">
            <v>20</v>
          </cell>
        </row>
        <row r="2249">
          <cell r="A2249" t="str">
            <v>Tornillo Ø= 1 1/2" x 8" R.O con W.T.A</v>
          </cell>
          <cell r="B2249" t="str">
            <v>und</v>
          </cell>
          <cell r="C2249">
            <v>6953</v>
          </cell>
        </row>
        <row r="2250">
          <cell r="A2250" t="str">
            <v>Tornillo Ø= 1 1/4" x 20"  G-8</v>
          </cell>
          <cell r="B2250" t="str">
            <v>und</v>
          </cell>
          <cell r="C2250">
            <v>72760</v>
          </cell>
        </row>
        <row r="2251">
          <cell r="A2251" t="str">
            <v>Tornillo Ø= 1 1/4" x 5"  G-2 con T. A.</v>
          </cell>
          <cell r="B2251" t="str">
            <v>und</v>
          </cell>
          <cell r="C2251">
            <v>31900</v>
          </cell>
        </row>
        <row r="2252">
          <cell r="A2252" t="str">
            <v>Tornillo Ø= 1" x 4"  G-2 R.O. Con T. A.</v>
          </cell>
          <cell r="B2252" t="str">
            <v>und</v>
          </cell>
          <cell r="C2252">
            <v>3650</v>
          </cell>
        </row>
        <row r="2253">
          <cell r="A2253" t="str">
            <v>Tornillo Ø= 1" x 4"  G-8 R.O. Con T. A.</v>
          </cell>
          <cell r="B2253" t="str">
            <v>und</v>
          </cell>
          <cell r="C2253">
            <v>10650</v>
          </cell>
        </row>
        <row r="2254">
          <cell r="A2254" t="str">
            <v>Tornillo Ø= 1" x 5"  G-8 R.O. Con T. A.</v>
          </cell>
          <cell r="B2254" t="str">
            <v>und</v>
          </cell>
          <cell r="C2254">
            <v>13470</v>
          </cell>
        </row>
        <row r="2255">
          <cell r="A2255" t="str">
            <v>Tornillo Ø= 1/2 x 1 1/2"  G-8 con T. A.  R.O</v>
          </cell>
          <cell r="B2255" t="str">
            <v>und</v>
          </cell>
          <cell r="C2255">
            <v>1155</v>
          </cell>
        </row>
        <row r="2256">
          <cell r="A2256" t="str">
            <v>Tornillo Ø= 1/2" x 1 1/2"  G.8  R.O con W.T.A</v>
          </cell>
          <cell r="B2256" t="str">
            <v>und</v>
          </cell>
          <cell r="C2256">
            <v>1480.5</v>
          </cell>
        </row>
        <row r="2257">
          <cell r="A2257" t="str">
            <v>Tornillo Ø= 1/2" x 1 1/4"  G-2, con T. A.</v>
          </cell>
          <cell r="B2257" t="str">
            <v>und</v>
          </cell>
          <cell r="C2257">
            <v>670</v>
          </cell>
        </row>
        <row r="2258">
          <cell r="A2258" t="str">
            <v>Tornillo Ø= 2"  G-5</v>
          </cell>
          <cell r="B2258" t="str">
            <v>kg</v>
          </cell>
          <cell r="C2258">
            <v>5053</v>
          </cell>
        </row>
        <row r="2259">
          <cell r="A2259" t="str">
            <v>Tornillo Ø= 3/4 x 3"  G-2 con T. A.</v>
          </cell>
          <cell r="B2259" t="str">
            <v>und</v>
          </cell>
          <cell r="C2259">
            <v>2780</v>
          </cell>
        </row>
        <row r="2260">
          <cell r="A2260" t="str">
            <v>Tornillo Ø= 3/4" x 3" G-8 en A.I. Con T. A</v>
          </cell>
          <cell r="B2260" t="str">
            <v>und</v>
          </cell>
          <cell r="C2260">
            <v>12550</v>
          </cell>
        </row>
        <row r="2261">
          <cell r="A2261" t="str">
            <v>Tornillo Ø= 3/8" x 1"  G-8 R.O. Con T. A.</v>
          </cell>
          <cell r="B2261" t="str">
            <v>und</v>
          </cell>
          <cell r="C2261">
            <v>562</v>
          </cell>
        </row>
        <row r="2262">
          <cell r="A2262" t="str">
            <v>Tornillo Ø= 3/8" x 3/4"  G-5 R.O. Con T. A.</v>
          </cell>
          <cell r="B2262" t="str">
            <v>und</v>
          </cell>
          <cell r="C2262">
            <v>300</v>
          </cell>
        </row>
        <row r="2263">
          <cell r="A2263" t="str">
            <v>Tornillo Ø= 5/8" x 1/2"  G-8</v>
          </cell>
          <cell r="B2263" t="str">
            <v>und</v>
          </cell>
          <cell r="C2263">
            <v>6000</v>
          </cell>
        </row>
        <row r="2264">
          <cell r="A2264" t="str">
            <v>Tornillo Ø= 5/8" x 2"  G-8 R.O. Con T. A.</v>
          </cell>
          <cell r="B2264" t="str">
            <v>und</v>
          </cell>
          <cell r="C2264">
            <v>2900</v>
          </cell>
        </row>
        <row r="2265">
          <cell r="A2265" t="str">
            <v>Tornillo Ø= 5/8" x 3"  G-8 R.O. Con T. A.</v>
          </cell>
          <cell r="B2265" t="str">
            <v>und</v>
          </cell>
          <cell r="C2265">
            <v>2960</v>
          </cell>
        </row>
        <row r="2266">
          <cell r="A2266" t="str">
            <v>Tornillo Ø= 7/8" x 4" G-8 en A.I. Con T. A</v>
          </cell>
          <cell r="B2266" t="str">
            <v>und</v>
          </cell>
          <cell r="C2266">
            <v>21350</v>
          </cell>
        </row>
        <row r="2267">
          <cell r="A2267" t="str">
            <v>Tornillo Ø= 7/8" x 8"  G-5 R.O. Con T.A.W</v>
          </cell>
          <cell r="B2267" t="str">
            <v>und</v>
          </cell>
          <cell r="C2267">
            <v>8424</v>
          </cell>
        </row>
        <row r="2268">
          <cell r="A2268" t="str">
            <v>Tornillo Ø=3/4" x 1 1/2" G.8 en A.I. R.O con W.T.A</v>
          </cell>
          <cell r="B2268" t="str">
            <v>und</v>
          </cell>
          <cell r="C2268">
            <v>6275</v>
          </cell>
        </row>
        <row r="2269">
          <cell r="A2269" t="str">
            <v>Tornillo para canaleta 43 Metalico</v>
          </cell>
          <cell r="B2269" t="str">
            <v>und</v>
          </cell>
          <cell r="C2269">
            <v>1200</v>
          </cell>
        </row>
        <row r="2270">
          <cell r="A2270" t="str">
            <v>Tornillo para canaleta 90</v>
          </cell>
          <cell r="B2270" t="str">
            <v>und</v>
          </cell>
          <cell r="C2270">
            <v>3750</v>
          </cell>
        </row>
        <row r="2271">
          <cell r="A2271" t="str">
            <v>Tornillo para madera  2"  No. 9</v>
          </cell>
          <cell r="B2271" t="str">
            <v>und</v>
          </cell>
          <cell r="C2271">
            <v>60</v>
          </cell>
        </row>
        <row r="2272">
          <cell r="A2272" t="str">
            <v>Tornillo para madera 1"  No.6</v>
          </cell>
          <cell r="B2272" t="str">
            <v>und</v>
          </cell>
          <cell r="C2272">
            <v>20</v>
          </cell>
        </row>
        <row r="2273">
          <cell r="A2273" t="str">
            <v>Tornillo para madera 2"  No. 8</v>
          </cell>
          <cell r="B2273" t="str">
            <v>und</v>
          </cell>
          <cell r="C2273">
            <v>150</v>
          </cell>
        </row>
        <row r="2274">
          <cell r="A2274" t="str">
            <v>Tornillo standar 6*1" largo láminas dry wall</v>
          </cell>
          <cell r="B2274" t="str">
            <v>und</v>
          </cell>
          <cell r="C2274">
            <v>32</v>
          </cell>
        </row>
        <row r="2275">
          <cell r="A2275" t="str">
            <v>Torno</v>
          </cell>
          <cell r="B2275" t="str">
            <v xml:space="preserve"> HR </v>
          </cell>
          <cell r="C2275">
            <v>18000</v>
          </cell>
        </row>
        <row r="2276">
          <cell r="A2276" t="str">
            <v>Toron de tensionamiento grado 270 k ASTM A-421</v>
          </cell>
          <cell r="B2276" t="str">
            <v>kg</v>
          </cell>
          <cell r="C2276">
            <v>9700</v>
          </cell>
        </row>
        <row r="2277">
          <cell r="A2277" t="str">
            <v>Torre grua</v>
          </cell>
          <cell r="B2277" t="str">
            <v xml:space="preserve"> HR </v>
          </cell>
          <cell r="C2277">
            <v>95937</v>
          </cell>
        </row>
        <row r="2278">
          <cell r="A2278" t="str">
            <v>Tractor con zorra de 4 Tn o 3 m3</v>
          </cell>
          <cell r="B2278" t="str">
            <v xml:space="preserve"> HR </v>
          </cell>
          <cell r="C2278">
            <v>19250</v>
          </cell>
        </row>
        <row r="2279">
          <cell r="A2279" t="str">
            <v>Trailer equipo de pilotaje</v>
          </cell>
          <cell r="B2279" t="str">
            <v xml:space="preserve"> HR </v>
          </cell>
          <cell r="C2279">
            <v>1986155</v>
          </cell>
        </row>
        <row r="2280">
          <cell r="A2280" t="str">
            <v>Trampa de cabellos H.F.  6"</v>
          </cell>
          <cell r="B2280" t="str">
            <v>und</v>
          </cell>
          <cell r="C2280">
            <v>1392000</v>
          </cell>
        </row>
        <row r="2281">
          <cell r="A2281" t="str">
            <v>Trampa de grasas 95 lts</v>
          </cell>
          <cell r="B2281" t="str">
            <v>und</v>
          </cell>
          <cell r="C2281">
            <v>159848</v>
          </cell>
        </row>
        <row r="2282">
          <cell r="A2282" t="str">
            <v>Trans Duitama-Tamara piedra laja</v>
          </cell>
          <cell r="B2282" t="str">
            <v>t</v>
          </cell>
          <cell r="C2282">
            <v>104014</v>
          </cell>
        </row>
        <row r="2283">
          <cell r="A2283" t="str">
            <v>Transf de Potencia 3Ø de 150 KVA 13.2kv 214/123</v>
          </cell>
          <cell r="B2283" t="str">
            <v>und</v>
          </cell>
          <cell r="C2283">
            <v>9200000</v>
          </cell>
        </row>
        <row r="2284">
          <cell r="A2284" t="str">
            <v>Transferencia Automática  de 3 x 500 Amp  600 V</v>
          </cell>
          <cell r="B2284" t="str">
            <v>und</v>
          </cell>
          <cell r="C2284">
            <v>5830000</v>
          </cell>
        </row>
        <row r="2285">
          <cell r="A2285" t="str">
            <v>Transformador trifásico de 30 KVA</v>
          </cell>
          <cell r="B2285" t="str">
            <v>und</v>
          </cell>
          <cell r="C2285">
            <v>5575000</v>
          </cell>
        </row>
        <row r="2286">
          <cell r="A2286" t="str">
            <v>Transporte a lomo de Mula</v>
          </cell>
          <cell r="B2286" t="str">
            <v>vj</v>
          </cell>
          <cell r="C2286">
            <v>24000</v>
          </cell>
        </row>
        <row r="2287">
          <cell r="A2287" t="str">
            <v>Transporte a lomo de Mula area Aguazul - petrolera</v>
          </cell>
          <cell r="B2287" t="str">
            <v>vj</v>
          </cell>
          <cell r="C2287">
            <v>30000</v>
          </cell>
        </row>
        <row r="2288">
          <cell r="A2288" t="str">
            <v>Transporte Canoa o motor fuera de borda</v>
          </cell>
          <cell r="B2288" t="str">
            <v>vj</v>
          </cell>
          <cell r="C2288">
            <v>40000</v>
          </cell>
        </row>
        <row r="2289">
          <cell r="A2289" t="str">
            <v>Transporte de material (triturado) m³</v>
          </cell>
          <cell r="B2289" t="str">
            <v>m³</v>
          </cell>
          <cell r="C2289">
            <v>106778</v>
          </cell>
        </row>
        <row r="2290">
          <cell r="A2290" t="str">
            <v>Transporte de materiales (arena, piedra, comun, tierra) m³</v>
          </cell>
          <cell r="B2290" t="str">
            <v>m³</v>
          </cell>
          <cell r="C2290">
            <v>106778</v>
          </cell>
        </row>
        <row r="2291">
          <cell r="A2291" t="str">
            <v>Transporte de materiales Tn</v>
          </cell>
          <cell r="B2291" t="str">
            <v>t</v>
          </cell>
          <cell r="C2291">
            <v>47818</v>
          </cell>
        </row>
        <row r="2292">
          <cell r="A2292" t="str">
            <v>Transporte por peso a lomo de Mula hasta 8 Km</v>
          </cell>
          <cell r="B2292" t="str">
            <v>kg-km</v>
          </cell>
          <cell r="C2292">
            <v>31.25</v>
          </cell>
        </row>
        <row r="2293">
          <cell r="A2293" t="str">
            <v>Transporte por peso en via  (pavimentada)</v>
          </cell>
          <cell r="B2293" t="str">
            <v>t-km</v>
          </cell>
          <cell r="C2293">
            <v>287</v>
          </cell>
        </row>
        <row r="2294">
          <cell r="A2294" t="str">
            <v>Transporte por peso en via  (sin pavimentar)</v>
          </cell>
          <cell r="B2294" t="str">
            <v>t-km</v>
          </cell>
          <cell r="C2294">
            <v>526</v>
          </cell>
        </row>
        <row r="2295">
          <cell r="A2295" t="str">
            <v>Transporte por peso en via  (sin pav-montaña)</v>
          </cell>
          <cell r="B2295" t="str">
            <v>t-km</v>
          </cell>
          <cell r="C2295">
            <v>2658</v>
          </cell>
        </row>
        <row r="2296">
          <cell r="A2296" t="str">
            <v>Transporte por volumen en via (pavimentada)</v>
          </cell>
          <cell r="B2296" t="str">
            <v>m³-km</v>
          </cell>
          <cell r="C2296">
            <v>1374</v>
          </cell>
        </row>
        <row r="2297">
          <cell r="A2297" t="str">
            <v>Transporte por volumen en via (sin pavimentar)</v>
          </cell>
          <cell r="B2297" t="str">
            <v>m³-km</v>
          </cell>
          <cell r="C2297">
            <v>1453</v>
          </cell>
        </row>
        <row r="2298">
          <cell r="A2298" t="str">
            <v>Transporte por volumen en via (sin pav-montaña)</v>
          </cell>
          <cell r="B2298" t="str">
            <v>m³-km</v>
          </cell>
          <cell r="C2298">
            <v>2159</v>
          </cell>
        </row>
        <row r="2299">
          <cell r="A2299" t="str">
            <v>Tratamiento y disposicion final de lodos</v>
          </cell>
          <cell r="B2299" t="str">
            <v>und</v>
          </cell>
          <cell r="C2299">
            <v>373000</v>
          </cell>
        </row>
        <row r="2300">
          <cell r="A2300" t="str">
            <v>Triplex flormorado 4  mm</v>
          </cell>
          <cell r="B2300" t="str">
            <v>und</v>
          </cell>
          <cell r="C2300">
            <v>49718</v>
          </cell>
        </row>
        <row r="2301">
          <cell r="A2301" t="str">
            <v>Triplex flormorado 9  mm</v>
          </cell>
          <cell r="B2301" t="str">
            <v>und</v>
          </cell>
          <cell r="C2301">
            <v>58000</v>
          </cell>
        </row>
        <row r="2302">
          <cell r="A2302" t="str">
            <v>Triplex lámina 4  mm  1.22 x 2.44</v>
          </cell>
          <cell r="B2302" t="str">
            <v>und</v>
          </cell>
          <cell r="C2302">
            <v>49535</v>
          </cell>
        </row>
        <row r="2303">
          <cell r="A2303" t="str">
            <v>Tripolisfosfato de Sodio x 50 Kg</v>
          </cell>
          <cell r="B2303" t="str">
            <v>bt</v>
          </cell>
          <cell r="C2303">
            <v>186000</v>
          </cell>
        </row>
        <row r="2304">
          <cell r="A2304" t="str">
            <v>Triturado  de 1/2" - 3/4"</v>
          </cell>
          <cell r="B2304" t="str">
            <v>m³</v>
          </cell>
          <cell r="C2304">
            <v>51403</v>
          </cell>
        </row>
        <row r="2305">
          <cell r="A2305" t="str">
            <v>Triturado de  1" - 1 1/2"</v>
          </cell>
          <cell r="B2305" t="str">
            <v>m³</v>
          </cell>
          <cell r="C2305">
            <v>46420</v>
          </cell>
        </row>
        <row r="2306">
          <cell r="A2306" t="str">
            <v>Tronzadora 14"</v>
          </cell>
          <cell r="B2306" t="str">
            <v xml:space="preserve"> HR </v>
          </cell>
          <cell r="C2306">
            <v>3183</v>
          </cell>
        </row>
        <row r="2307">
          <cell r="A2307" t="str">
            <v>Tuberia Acero galvanizada Ø=1/2" gas</v>
          </cell>
          <cell r="B2307" t="str">
            <v>m</v>
          </cell>
          <cell r="C2307">
            <v>7492</v>
          </cell>
        </row>
        <row r="2308">
          <cell r="A2308" t="str">
            <v>Tuberia alcantarillado GRP DN 1800 mm 72" SN 2500</v>
          </cell>
          <cell r="B2308" t="str">
            <v>m</v>
          </cell>
          <cell r="C2308">
            <v>1671040</v>
          </cell>
        </row>
        <row r="2309">
          <cell r="A2309" t="str">
            <v>Tuberia Alcantarillado Polietileno alta d. 10"</v>
          </cell>
          <cell r="B2309" t="str">
            <v>m</v>
          </cell>
          <cell r="C2309">
            <v>43546</v>
          </cell>
        </row>
        <row r="2310">
          <cell r="A2310" t="str">
            <v>Tuberia Alcantarillado Polietileno alta d. 12"</v>
          </cell>
          <cell r="B2310" t="str">
            <v>m</v>
          </cell>
          <cell r="C2310">
            <v>64380</v>
          </cell>
        </row>
        <row r="2311">
          <cell r="A2311" t="str">
            <v>Tuberia Alcantarillado Polietileno alta d. 14"</v>
          </cell>
          <cell r="B2311" t="str">
            <v>m</v>
          </cell>
          <cell r="C2311">
            <v>96268</v>
          </cell>
        </row>
        <row r="2312">
          <cell r="A2312" t="str">
            <v>Tuberia Alcantarillado Polietileno alta d. 15"</v>
          </cell>
          <cell r="B2312" t="str">
            <v>m</v>
          </cell>
          <cell r="C2312">
            <v>99714</v>
          </cell>
        </row>
        <row r="2313">
          <cell r="A2313" t="str">
            <v>Tuberia Alcantarillado Polietileno alta d. 16"</v>
          </cell>
          <cell r="B2313" t="str">
            <v>m</v>
          </cell>
          <cell r="C2313">
            <v>137966</v>
          </cell>
        </row>
        <row r="2314">
          <cell r="A2314" t="str">
            <v>Tuberia Alcantarillado Polietileno alta d. 18"</v>
          </cell>
          <cell r="B2314" t="str">
            <v>m</v>
          </cell>
          <cell r="C2314">
            <v>211808</v>
          </cell>
        </row>
        <row r="2315">
          <cell r="A2315" t="str">
            <v>Tuberia Alcantarillado Polietileno alta d. 20"</v>
          </cell>
          <cell r="B2315" t="str">
            <v>m</v>
          </cell>
          <cell r="C2315">
            <v>226586</v>
          </cell>
        </row>
        <row r="2316">
          <cell r="A2316" t="str">
            <v>Tuberia Alcantarillado Polietileno alta d. 24"</v>
          </cell>
          <cell r="B2316" t="str">
            <v>m</v>
          </cell>
          <cell r="C2316">
            <v>309798</v>
          </cell>
        </row>
        <row r="2317">
          <cell r="A2317" t="str">
            <v>Tuberia Alcantarillado Polietileno alta d. 27"</v>
          </cell>
          <cell r="B2317" t="str">
            <v>m</v>
          </cell>
          <cell r="C2317">
            <v>355070</v>
          </cell>
        </row>
        <row r="2318">
          <cell r="A2318" t="str">
            <v>Tuberia Alcantarillado Polietileno alta d. 30"</v>
          </cell>
          <cell r="B2318" t="str">
            <v>m</v>
          </cell>
          <cell r="C2318">
            <v>420223</v>
          </cell>
        </row>
        <row r="2319">
          <cell r="A2319" t="str">
            <v>Tuberia Alcantarillado Polietileno alta d. 33"</v>
          </cell>
          <cell r="B2319" t="str">
            <v>m</v>
          </cell>
          <cell r="C2319">
            <v>603020</v>
          </cell>
        </row>
        <row r="2320">
          <cell r="A2320" t="str">
            <v>Tuberia Alcantarillado Polietileno alta d. 36"</v>
          </cell>
          <cell r="B2320" t="str">
            <v>m</v>
          </cell>
          <cell r="C2320">
            <v>800829</v>
          </cell>
        </row>
        <row r="2321">
          <cell r="A2321" t="str">
            <v>Tuberia Alcantarillado Polietileno alta d. 40"</v>
          </cell>
          <cell r="B2321" t="str">
            <v>m</v>
          </cell>
          <cell r="C2321">
            <v>806374</v>
          </cell>
        </row>
        <row r="2322">
          <cell r="A2322" t="str">
            <v>Tuberia Alcantarillado Polietileno alta d. 42"</v>
          </cell>
          <cell r="B2322" t="str">
            <v>m</v>
          </cell>
          <cell r="C2322">
            <v>1177905</v>
          </cell>
        </row>
        <row r="2323">
          <cell r="A2323" t="str">
            <v>Tuberia Alcantarillado Polietileno alta d. 45"</v>
          </cell>
          <cell r="B2323" t="str">
            <v>m</v>
          </cell>
          <cell r="C2323">
            <v>1482869</v>
          </cell>
        </row>
        <row r="2324">
          <cell r="A2324" t="str">
            <v>Tuberia Alcantarillado Polietileno alta d. 48"</v>
          </cell>
          <cell r="B2324" t="str">
            <v>m</v>
          </cell>
          <cell r="C2324">
            <v>1654360</v>
          </cell>
        </row>
        <row r="2325">
          <cell r="A2325" t="str">
            <v>Tuberia Alcantarillado Polietileno alta d. 51"</v>
          </cell>
          <cell r="B2325" t="str">
            <v>m</v>
          </cell>
          <cell r="C2325">
            <v>1979981</v>
          </cell>
        </row>
        <row r="2326">
          <cell r="A2326" t="str">
            <v>Tuberia Alcantarillado Polietileno alta d. 6"</v>
          </cell>
          <cell r="B2326" t="str">
            <v>m</v>
          </cell>
          <cell r="C2326">
            <v>20497</v>
          </cell>
        </row>
        <row r="2327">
          <cell r="A2327" t="str">
            <v>Tuberia Alcantarillado Polietileno alta d. 60"</v>
          </cell>
          <cell r="B2327" t="str">
            <v>m</v>
          </cell>
          <cell r="C2327">
            <v>2140612</v>
          </cell>
        </row>
        <row r="2328">
          <cell r="A2328" t="str">
            <v>Tuberia Alcantarillado Polietileno alta d. 68"</v>
          </cell>
          <cell r="B2328" t="str">
            <v>m</v>
          </cell>
          <cell r="C2328">
            <v>2911650</v>
          </cell>
        </row>
        <row r="2329">
          <cell r="A2329" t="str">
            <v>Tuberia Alcantarillado Polietileno alta d. 72"</v>
          </cell>
          <cell r="B2329" t="str">
            <v>m</v>
          </cell>
          <cell r="C2329">
            <v>3176267</v>
          </cell>
        </row>
        <row r="2330">
          <cell r="A2330" t="str">
            <v>Tuberia Alcantarillado Polietileno alta d. 8"</v>
          </cell>
          <cell r="B2330" t="str">
            <v>m</v>
          </cell>
          <cell r="C2330">
            <v>29951</v>
          </cell>
        </row>
        <row r="2331">
          <cell r="A2331" t="str">
            <v>Tuberia Alcantarillado Polietileno alta d. 80"</v>
          </cell>
          <cell r="B2331" t="str">
            <v>m</v>
          </cell>
          <cell r="C2331">
            <v>3750098</v>
          </cell>
        </row>
        <row r="2332">
          <cell r="A2332" t="str">
            <v>Tuberia Alcantarillado Polietileno alta d. 84"</v>
          </cell>
          <cell r="B2332" t="str">
            <v>m</v>
          </cell>
          <cell r="C2332">
            <v>4057973</v>
          </cell>
        </row>
        <row r="2333">
          <cell r="A2333" t="str">
            <v>Tuberia Alcantarillado Polietileno alta d. 88"</v>
          </cell>
          <cell r="B2333" t="str">
            <v>m</v>
          </cell>
          <cell r="C2333">
            <v>4589540</v>
          </cell>
        </row>
        <row r="2334">
          <cell r="A2334" t="str">
            <v>Tuberia alcantarillado PVC  4 "</v>
          </cell>
          <cell r="B2334" t="str">
            <v>m</v>
          </cell>
          <cell r="C2334">
            <v>15632</v>
          </cell>
        </row>
        <row r="2335">
          <cell r="A2335" t="str">
            <v>Tuberia alcantarillado PVC  6 "</v>
          </cell>
          <cell r="B2335" t="str">
            <v>m</v>
          </cell>
          <cell r="C2335">
            <v>30534</v>
          </cell>
        </row>
        <row r="2336">
          <cell r="A2336" t="str">
            <v>Tuberia alcantarillado PVC  8 "</v>
          </cell>
          <cell r="B2336" t="str">
            <v>m</v>
          </cell>
          <cell r="C2336">
            <v>41706</v>
          </cell>
        </row>
        <row r="2337">
          <cell r="A2337" t="str">
            <v>Tuberia alcantarillado PVC  9  "</v>
          </cell>
          <cell r="B2337" t="str">
            <v>m</v>
          </cell>
          <cell r="C2337">
            <v>42537</v>
          </cell>
        </row>
        <row r="2338">
          <cell r="A2338" t="str">
            <v>Tuberia alcantarillado PVC 10 "</v>
          </cell>
          <cell r="B2338" t="str">
            <v>m</v>
          </cell>
          <cell r="C2338">
            <v>60906</v>
          </cell>
        </row>
        <row r="2339">
          <cell r="A2339" t="str">
            <v>Tuberia alcantarillado PVC 11 "</v>
          </cell>
          <cell r="B2339" t="str">
            <v>m</v>
          </cell>
          <cell r="C2339">
            <v>61986</v>
          </cell>
        </row>
        <row r="2340">
          <cell r="A2340" t="str">
            <v>Tuberia alcantarillado PVC 12 "</v>
          </cell>
          <cell r="B2340" t="str">
            <v>m</v>
          </cell>
          <cell r="C2340">
            <v>90048</v>
          </cell>
        </row>
        <row r="2341">
          <cell r="A2341" t="str">
            <v>Tuberia alcantarillado PVC 13 "</v>
          </cell>
          <cell r="B2341" t="str">
            <v>m</v>
          </cell>
          <cell r="C2341">
            <v>79707</v>
          </cell>
        </row>
        <row r="2342">
          <cell r="A2342" t="str">
            <v>Tuberia alcantarillado PVC 14 "</v>
          </cell>
          <cell r="B2342" t="str">
            <v>m</v>
          </cell>
          <cell r="C2342">
            <v>104063</v>
          </cell>
        </row>
        <row r="2343">
          <cell r="A2343" t="str">
            <v>Tuberia alcantarillado PVC 15 "</v>
          </cell>
          <cell r="B2343" t="str">
            <v>m</v>
          </cell>
          <cell r="C2343">
            <v>100004</v>
          </cell>
        </row>
        <row r="2344">
          <cell r="A2344" t="str">
            <v>Tuberia alcantarillado PVC 16 "</v>
          </cell>
          <cell r="B2344" t="str">
            <v>m</v>
          </cell>
          <cell r="C2344">
            <v>147258</v>
          </cell>
        </row>
        <row r="2345">
          <cell r="A2345" t="str">
            <v>Tuberia alcantarillado PVC 17 "</v>
          </cell>
          <cell r="B2345" t="str">
            <v>m</v>
          </cell>
          <cell r="C2345">
            <v>117444</v>
          </cell>
        </row>
        <row r="2346">
          <cell r="A2346" t="str">
            <v>Tuberia alcantarillado PVC 18 "</v>
          </cell>
          <cell r="B2346" t="str">
            <v>m</v>
          </cell>
          <cell r="C2346">
            <v>195459</v>
          </cell>
        </row>
        <row r="2347">
          <cell r="A2347" t="str">
            <v>Tuberia alcantarillado PVC 19 "</v>
          </cell>
          <cell r="B2347" t="str">
            <v>m</v>
          </cell>
          <cell r="C2347">
            <v>150507</v>
          </cell>
        </row>
        <row r="2348">
          <cell r="A2348" t="str">
            <v>Tuberia alcantarillado PVC 20 "</v>
          </cell>
          <cell r="B2348" t="str">
            <v>m</v>
          </cell>
          <cell r="C2348">
            <v>244762</v>
          </cell>
        </row>
        <row r="2349">
          <cell r="A2349" t="str">
            <v>Tuberia alcantarillado PVC 21 "</v>
          </cell>
          <cell r="B2349" t="str">
            <v>m</v>
          </cell>
          <cell r="C2349">
            <v>182845</v>
          </cell>
        </row>
        <row r="2350">
          <cell r="A2350" t="str">
            <v>Tuberia alcantarillado PVC 22  "</v>
          </cell>
          <cell r="B2350" t="str">
            <v>m</v>
          </cell>
          <cell r="C2350">
            <v>198302</v>
          </cell>
        </row>
        <row r="2351">
          <cell r="A2351" t="str">
            <v>Tuberia alcantarillado PVC 23 "</v>
          </cell>
          <cell r="B2351" t="str">
            <v>m</v>
          </cell>
          <cell r="C2351">
            <v>213759</v>
          </cell>
        </row>
        <row r="2352">
          <cell r="A2352" t="str">
            <v>Tuberia alcantarillado PVC 24  "</v>
          </cell>
          <cell r="B2352" t="str">
            <v>m</v>
          </cell>
          <cell r="C2352">
            <v>338962</v>
          </cell>
        </row>
        <row r="2353">
          <cell r="A2353" t="str">
            <v>Tuberia alcantarillado PVC 25 "</v>
          </cell>
          <cell r="B2353" t="str">
            <v>m</v>
          </cell>
          <cell r="C2353">
            <v>344870</v>
          </cell>
        </row>
        <row r="2354">
          <cell r="A2354" t="str">
            <v>Tuberia alcantarillado PVC 26 "</v>
          </cell>
          <cell r="B2354" t="str">
            <v>m</v>
          </cell>
          <cell r="C2354">
            <v>348014</v>
          </cell>
        </row>
        <row r="2355">
          <cell r="A2355" t="str">
            <v>Tuberia alcantarillado PVC 27  "</v>
          </cell>
          <cell r="B2355" t="str">
            <v>m</v>
          </cell>
          <cell r="C2355">
            <v>370777</v>
          </cell>
        </row>
        <row r="2356">
          <cell r="A2356" t="str">
            <v>Tuberia alcantarillado PVC 28  "</v>
          </cell>
          <cell r="B2356" t="str">
            <v>m</v>
          </cell>
          <cell r="C2356">
            <v>398738</v>
          </cell>
        </row>
        <row r="2357">
          <cell r="A2357" t="str">
            <v>Tuberia alcantarillado PVC 29  "</v>
          </cell>
          <cell r="B2357" t="str">
            <v>m</v>
          </cell>
          <cell r="C2357">
            <v>425515</v>
          </cell>
        </row>
        <row r="2358">
          <cell r="A2358" t="str">
            <v>Tuberia alcantarillado PVC 30  "</v>
          </cell>
          <cell r="B2358" t="str">
            <v>m</v>
          </cell>
          <cell r="C2358">
            <v>488530</v>
          </cell>
        </row>
        <row r="2359">
          <cell r="A2359" t="str">
            <v>Tuberia alcantarillado PVC 31 "</v>
          </cell>
          <cell r="B2359" t="str">
            <v>m</v>
          </cell>
          <cell r="C2359">
            <v>498409</v>
          </cell>
        </row>
        <row r="2360">
          <cell r="A2360" t="str">
            <v>Tuberia alcantarillado PVC 32 "</v>
          </cell>
          <cell r="B2360" t="str">
            <v>m</v>
          </cell>
          <cell r="C2360">
            <v>536369</v>
          </cell>
        </row>
        <row r="2361">
          <cell r="A2361" t="str">
            <v>Tuberia alcantarillado PVC 33 "</v>
          </cell>
          <cell r="B2361" t="str">
            <v>m</v>
          </cell>
          <cell r="C2361">
            <v>623404</v>
          </cell>
        </row>
        <row r="2362">
          <cell r="A2362" t="str">
            <v>Tuberia alcantarillado PVC 34 "</v>
          </cell>
          <cell r="B2362" t="str">
            <v>m</v>
          </cell>
          <cell r="C2362">
            <v>659961</v>
          </cell>
        </row>
        <row r="2363">
          <cell r="A2363" t="str">
            <v>Tuberia alcantarillado PVC 35 "</v>
          </cell>
          <cell r="B2363" t="str">
            <v>m</v>
          </cell>
          <cell r="C2363">
            <v>729439</v>
          </cell>
        </row>
        <row r="2364">
          <cell r="A2364" t="str">
            <v>Tuberia alcantarillado PVC 36 "</v>
          </cell>
          <cell r="B2364" t="str">
            <v>m</v>
          </cell>
          <cell r="C2364">
            <v>905855</v>
          </cell>
        </row>
        <row r="2365">
          <cell r="A2365" t="str">
            <v>Tuberia alcantarillado PVC 37 "</v>
          </cell>
          <cell r="B2365" t="str">
            <v>m</v>
          </cell>
          <cell r="C2365">
            <v>928949</v>
          </cell>
        </row>
        <row r="2366">
          <cell r="A2366" t="str">
            <v>Tuberia alcantarillado PVC 38 "</v>
          </cell>
          <cell r="B2366" t="str">
            <v>m</v>
          </cell>
          <cell r="C2366">
            <v>1044181</v>
          </cell>
        </row>
        <row r="2367">
          <cell r="A2367" t="str">
            <v>Tuberia alcantarillado PVC 39  "</v>
          </cell>
          <cell r="B2367" t="str">
            <v>m</v>
          </cell>
          <cell r="C2367">
            <v>1243268</v>
          </cell>
        </row>
        <row r="2368">
          <cell r="A2368" t="str">
            <v>Tuberia alcantarillado PVC 40  "</v>
          </cell>
          <cell r="B2368" t="str">
            <v>m</v>
          </cell>
          <cell r="C2368">
            <v>1275552</v>
          </cell>
        </row>
        <row r="2369">
          <cell r="A2369" t="str">
            <v>Tuberia alcantarillado PVC 42  "</v>
          </cell>
          <cell r="B2369" t="str">
            <v>m</v>
          </cell>
          <cell r="C2369">
            <v>1382209</v>
          </cell>
        </row>
        <row r="2370">
          <cell r="A2370" t="str">
            <v>Tuberia alcantarillado PVC 48 "</v>
          </cell>
          <cell r="B2370" t="str">
            <v>m</v>
          </cell>
          <cell r="C2370">
            <v>1970674</v>
          </cell>
        </row>
        <row r="2371">
          <cell r="A2371" t="str">
            <v>Tuberia alcantarillado PVC 60 "</v>
          </cell>
          <cell r="B2371" t="str">
            <v>m</v>
          </cell>
          <cell r="C2371">
            <v>2856610</v>
          </cell>
        </row>
        <row r="2372">
          <cell r="A2372" t="str">
            <v>Tuberia Biaxial PVC RDE21 de Ø=4"</v>
          </cell>
          <cell r="B2372" t="str">
            <v>m</v>
          </cell>
          <cell r="C2372">
            <v>33119</v>
          </cell>
        </row>
        <row r="2373">
          <cell r="A2373" t="str">
            <v>Tuberia Biaxial PVC RDE21 de Ø=6"</v>
          </cell>
          <cell r="B2373" t="str">
            <v>m</v>
          </cell>
          <cell r="C2373">
            <v>72315</v>
          </cell>
        </row>
        <row r="2374">
          <cell r="A2374" t="str">
            <v>Tuberia Biaxial PVC RDE21 de Ø=8"</v>
          </cell>
          <cell r="B2374" t="str">
            <v>m</v>
          </cell>
          <cell r="C2374">
            <v>122494</v>
          </cell>
        </row>
        <row r="2375">
          <cell r="A2375" t="str">
            <v>Tuberia Biaxial PVC RDE26 de Ø=4"</v>
          </cell>
          <cell r="B2375" t="str">
            <v>m</v>
          </cell>
          <cell r="C2375">
            <v>27649</v>
          </cell>
        </row>
        <row r="2376">
          <cell r="A2376" t="str">
            <v>Tuberia con rosca PVC RDE 21 Ø 4" de 2 o 4 TPI</v>
          </cell>
          <cell r="B2376" t="str">
            <v>m</v>
          </cell>
          <cell r="C2376">
            <v>41953</v>
          </cell>
        </row>
        <row r="2377">
          <cell r="A2377" t="str">
            <v>Tuberia con rosca PVC RDE 21 Ø 6" de 2 o 4 TPI</v>
          </cell>
          <cell r="B2377" t="str">
            <v>m</v>
          </cell>
          <cell r="C2377">
            <v>90403</v>
          </cell>
        </row>
        <row r="2378">
          <cell r="A2378" t="str">
            <v>Tuberia concreto reforzado clase III Ø 60"</v>
          </cell>
          <cell r="B2378" t="str">
            <v>m</v>
          </cell>
          <cell r="C2378">
            <v>952000</v>
          </cell>
        </row>
        <row r="2379">
          <cell r="A2379" t="str">
            <v>Tuberia Concreto Reforzado, clase I de diámetro 36", (INV.661)</v>
          </cell>
          <cell r="B2379" t="str">
            <v>m</v>
          </cell>
          <cell r="C2379">
            <v>230439.82</v>
          </cell>
        </row>
        <row r="2380">
          <cell r="A2380" t="str">
            <v>Tuberia corrugada con filtro 100 mm</v>
          </cell>
          <cell r="B2380" t="str">
            <v>m</v>
          </cell>
          <cell r="C2380">
            <v>28536</v>
          </cell>
        </row>
        <row r="2381">
          <cell r="A2381" t="str">
            <v>Tuberia de drenaje  PVC 65 mm o 2 1/2" con filtro</v>
          </cell>
          <cell r="B2381" t="str">
            <v>m</v>
          </cell>
          <cell r="C2381">
            <v>15484</v>
          </cell>
        </row>
        <row r="2382">
          <cell r="A2382" t="str">
            <v>Tuberia de drenaje PVC 100 mm o 4" con filtro</v>
          </cell>
          <cell r="B2382" t="str">
            <v>m</v>
          </cell>
          <cell r="C2382">
            <v>31900</v>
          </cell>
        </row>
        <row r="2383">
          <cell r="A2383" t="str">
            <v>Tuberia de drenaje pvc 100 mm o 4" sin filtro</v>
          </cell>
          <cell r="B2383" t="str">
            <v>m</v>
          </cell>
          <cell r="C2383">
            <v>23285</v>
          </cell>
        </row>
        <row r="2384">
          <cell r="A2384" t="str">
            <v>Tuberia de drenaje PVC 160 mm 6" con filtro</v>
          </cell>
          <cell r="B2384" t="str">
            <v>m</v>
          </cell>
          <cell r="C2384">
            <v>63671</v>
          </cell>
        </row>
        <row r="2385">
          <cell r="A2385" t="str">
            <v>Tuberia de Polietileno  PE-80 de 1"</v>
          </cell>
          <cell r="B2385" t="str">
            <v>m</v>
          </cell>
          <cell r="C2385">
            <v>3674</v>
          </cell>
        </row>
        <row r="2386">
          <cell r="A2386" t="str">
            <v>Tuberia de Polietileno PE 100  PN-10 de 110 mm</v>
          </cell>
          <cell r="B2386" t="str">
            <v>m</v>
          </cell>
          <cell r="C2386">
            <v>22430</v>
          </cell>
        </row>
        <row r="2387">
          <cell r="A2387" t="str">
            <v>Tuberia de Polietileno PE 100  PN-10 de 160 mm</v>
          </cell>
          <cell r="B2387" t="str">
            <v>m</v>
          </cell>
          <cell r="C2387">
            <v>46797</v>
          </cell>
        </row>
        <row r="2388">
          <cell r="A2388" t="str">
            <v>Tuberia de Polietileno PE 100  PN-10 de 200 mm</v>
          </cell>
          <cell r="B2388" t="str">
            <v>m</v>
          </cell>
          <cell r="C2388">
            <v>73500</v>
          </cell>
        </row>
        <row r="2389">
          <cell r="A2389" t="str">
            <v>Tuberia de Polietileno PE 100  PN-10 de 250 mm</v>
          </cell>
          <cell r="B2389" t="str">
            <v>m</v>
          </cell>
          <cell r="C2389">
            <v>122273</v>
          </cell>
        </row>
        <row r="2390">
          <cell r="A2390" t="str">
            <v>Tuberia de Polietileno PE 100  PN-10 de 315 mm</v>
          </cell>
          <cell r="B2390" t="str">
            <v>m</v>
          </cell>
          <cell r="C2390">
            <v>209398</v>
          </cell>
        </row>
        <row r="2391">
          <cell r="A2391" t="str">
            <v>Tuberia de Polietileno PE 100  PN-10 de 355 mm</v>
          </cell>
          <cell r="B2391" t="str">
            <v>m</v>
          </cell>
          <cell r="C2391">
            <v>318175</v>
          </cell>
        </row>
        <row r="2392">
          <cell r="A2392" t="str">
            <v>Tuberia de Polietileno PE 100  PN-10 de 400 mm</v>
          </cell>
          <cell r="B2392" t="str">
            <v>m</v>
          </cell>
          <cell r="C2392">
            <v>405255</v>
          </cell>
        </row>
        <row r="2393">
          <cell r="A2393" t="str">
            <v>Tuberia de Polietileno PE 100  PN-10 de 450 mm</v>
          </cell>
          <cell r="B2393" t="str">
            <v>m</v>
          </cell>
          <cell r="C2393">
            <v>663384</v>
          </cell>
        </row>
        <row r="2394">
          <cell r="A2394" t="str">
            <v>Tuberia de Polietileno PE 100  PN-10 de 50 mm</v>
          </cell>
          <cell r="B2394" t="str">
            <v>m</v>
          </cell>
          <cell r="C2394">
            <v>5477</v>
          </cell>
        </row>
        <row r="2395">
          <cell r="A2395" t="str">
            <v>Tuberia de Polietileno PE 100  PN-10 de 63 mm</v>
          </cell>
          <cell r="B2395" t="str">
            <v>m</v>
          </cell>
          <cell r="C2395">
            <v>7453</v>
          </cell>
        </row>
        <row r="2396">
          <cell r="A2396" t="str">
            <v>Tuberia de Polietileno PE 100  PN-10 de 75 mm</v>
          </cell>
          <cell r="B2396" t="str">
            <v>m</v>
          </cell>
          <cell r="C2396">
            <v>11521</v>
          </cell>
        </row>
        <row r="2397">
          <cell r="A2397" t="str">
            <v>Tuberia de Polietileno PE 100  PN-10 de 90 mm</v>
          </cell>
          <cell r="B2397" t="str">
            <v>m</v>
          </cell>
          <cell r="C2397">
            <v>14901</v>
          </cell>
        </row>
        <row r="2398">
          <cell r="A2398" t="str">
            <v>Tuberia de Polietileno PE 100  PN-16 de 110 mm</v>
          </cell>
          <cell r="B2398" t="str">
            <v>m</v>
          </cell>
          <cell r="C2398">
            <v>32950</v>
          </cell>
        </row>
        <row r="2399">
          <cell r="A2399" t="str">
            <v>Tuberia de Polietileno PE 100  PN-16 de 160 mm</v>
          </cell>
          <cell r="B2399" t="str">
            <v>m</v>
          </cell>
          <cell r="C2399">
            <v>69622</v>
          </cell>
        </row>
        <row r="2400">
          <cell r="A2400" t="str">
            <v>Tuberia de Polietileno PE 100  PN-16 de 200 mm</v>
          </cell>
          <cell r="B2400" t="str">
            <v>m</v>
          </cell>
          <cell r="C2400">
            <v>110506</v>
          </cell>
        </row>
        <row r="2401">
          <cell r="A2401" t="str">
            <v>Tuberia de Polietileno PE 100  PN-16 de 250 mm</v>
          </cell>
          <cell r="B2401" t="str">
            <v>m</v>
          </cell>
          <cell r="C2401">
            <v>182723</v>
          </cell>
        </row>
        <row r="2402">
          <cell r="A2402" t="str">
            <v>Tuberia de Polietileno PE 100  PN-16 de 315 mm</v>
          </cell>
          <cell r="B2402" t="str">
            <v>m</v>
          </cell>
          <cell r="C2402">
            <v>312853</v>
          </cell>
        </row>
        <row r="2403">
          <cell r="A2403" t="str">
            <v>Tuberia de Polietileno PE 100  PN-16 de 355 mm</v>
          </cell>
          <cell r="B2403" t="str">
            <v>m</v>
          </cell>
          <cell r="C2403">
            <v>476473</v>
          </cell>
        </row>
        <row r="2404">
          <cell r="A2404" t="str">
            <v>Tuberia de Polietileno PE 100  PN-16 de 40 mm</v>
          </cell>
          <cell r="B2404" t="str">
            <v>m</v>
          </cell>
          <cell r="C2404">
            <v>4980</v>
          </cell>
        </row>
        <row r="2405">
          <cell r="A2405" t="str">
            <v>Tuberia de Polietileno PE 100  PN-16 de 400 mm</v>
          </cell>
          <cell r="B2405" t="str">
            <v>m</v>
          </cell>
          <cell r="C2405">
            <v>589316</v>
          </cell>
        </row>
        <row r="2406">
          <cell r="A2406" t="str">
            <v>Tuberia de Polietileno PE 100  PN-16 de 50 mm</v>
          </cell>
          <cell r="B2406" t="str">
            <v>m</v>
          </cell>
          <cell r="C2406">
            <v>7696</v>
          </cell>
        </row>
        <row r="2407">
          <cell r="A2407" t="str">
            <v>Tuberia de Polietileno PE 100  PN-16 de 63 mm</v>
          </cell>
          <cell r="B2407" t="str">
            <v>m</v>
          </cell>
          <cell r="C2407">
            <v>10899</v>
          </cell>
        </row>
        <row r="2408">
          <cell r="A2408" t="str">
            <v>Tuberia de Polietileno PE 100  PN-16 de 75 mm</v>
          </cell>
          <cell r="B2408" t="str">
            <v>m</v>
          </cell>
          <cell r="C2408">
            <v>16930</v>
          </cell>
        </row>
        <row r="2409">
          <cell r="A2409" t="str">
            <v>Tuberia de Polietileno PE 100  PN-16 de 800 mm</v>
          </cell>
          <cell r="B2409" t="str">
            <v>m</v>
          </cell>
          <cell r="C2409">
            <v>1277596</v>
          </cell>
        </row>
        <row r="2410">
          <cell r="A2410" t="str">
            <v>Tuberia de Polietileno PE 100  PN-16 de 90 mm</v>
          </cell>
          <cell r="B2410" t="str">
            <v>m</v>
          </cell>
          <cell r="C2410">
            <v>22054</v>
          </cell>
        </row>
        <row r="2411">
          <cell r="A2411" t="str">
            <v>Tuberia de Polietileno PE 80  PN-12.5 de 25 mm</v>
          </cell>
          <cell r="B2411" t="str">
            <v>m</v>
          </cell>
          <cell r="C2411">
            <v>2354</v>
          </cell>
        </row>
        <row r="2412">
          <cell r="A2412" t="str">
            <v>Tuberia de Polietileno PE 80  PN-12.5 de 32 mm</v>
          </cell>
          <cell r="B2412" t="str">
            <v>m</v>
          </cell>
          <cell r="C2412">
            <v>4447</v>
          </cell>
        </row>
        <row r="2413">
          <cell r="A2413" t="str">
            <v>Tuberia de Polietileno PE 80  PN-16 de 20 mm</v>
          </cell>
          <cell r="B2413" t="str">
            <v>m</v>
          </cell>
          <cell r="C2413">
            <v>1805</v>
          </cell>
        </row>
        <row r="2414">
          <cell r="A2414" t="str">
            <v>Tuberia de Polietileno PE-80 de 1"  para gas. Suministro e Instal.</v>
          </cell>
          <cell r="B2414" t="str">
            <v>m</v>
          </cell>
          <cell r="C2414">
            <v>4767.42</v>
          </cell>
        </row>
        <row r="2415">
          <cell r="A2415" t="str">
            <v>Tuberia de Polietileno PE-80 de 1/2"</v>
          </cell>
          <cell r="B2415" t="str">
            <v>m</v>
          </cell>
          <cell r="C2415">
            <v>1679</v>
          </cell>
        </row>
        <row r="2416">
          <cell r="A2416" t="str">
            <v>Tuberia en A.C S/C Ø= 2" SCH 40</v>
          </cell>
          <cell r="B2416" t="str">
            <v>m</v>
          </cell>
          <cell r="C2416">
            <v>38134</v>
          </cell>
        </row>
        <row r="2417">
          <cell r="A2417" t="str">
            <v>Tuberia en A.C S/C Ø= 3" SCH 40</v>
          </cell>
          <cell r="B2417" t="str">
            <v>m</v>
          </cell>
          <cell r="C2417">
            <v>71720</v>
          </cell>
        </row>
        <row r="2418">
          <cell r="A2418" t="str">
            <v>Tuberia en A.C S/C Ø= 4" SCH 40</v>
          </cell>
          <cell r="B2418" t="str">
            <v>m</v>
          </cell>
          <cell r="C2418">
            <v>99709</v>
          </cell>
        </row>
        <row r="2419">
          <cell r="A2419" t="str">
            <v>Tuberia en A.C S/C Ø= 6" SCH 40</v>
          </cell>
          <cell r="B2419" t="str">
            <v>m</v>
          </cell>
          <cell r="C2419">
            <v>176677</v>
          </cell>
        </row>
        <row r="2420">
          <cell r="A2420" t="str">
            <v>Tuberia en A.C S/C Ø= 8" SCH 40</v>
          </cell>
          <cell r="B2420" t="str">
            <v>m</v>
          </cell>
          <cell r="C2420">
            <v>271138</v>
          </cell>
        </row>
        <row r="2421">
          <cell r="A2421" t="str">
            <v>Tuberia en A.C S/C Ø= 8" SCH 80</v>
          </cell>
          <cell r="B2421" t="str">
            <v>m</v>
          </cell>
          <cell r="C2421">
            <v>457040</v>
          </cell>
        </row>
        <row r="2422">
          <cell r="A2422" t="str">
            <v>Tuberia en A.C S/C Ø=10" SCH 40</v>
          </cell>
          <cell r="B2422" t="str">
            <v>m</v>
          </cell>
          <cell r="C2422">
            <v>400585</v>
          </cell>
        </row>
        <row r="2423">
          <cell r="A2423" t="str">
            <v>Tuberia en A.C S/C Ø=12" SCH 40</v>
          </cell>
          <cell r="B2423" t="str">
            <v>m</v>
          </cell>
          <cell r="C2423">
            <v>514937</v>
          </cell>
        </row>
        <row r="2424">
          <cell r="A2424" t="str">
            <v>Tuberia en A.C S/C Ø=14" SCH 40</v>
          </cell>
          <cell r="B2424" t="str">
            <v>m</v>
          </cell>
          <cell r="C2424">
            <v>609650</v>
          </cell>
        </row>
        <row r="2425">
          <cell r="A2425" t="str">
            <v>Tuberia en A.C S/C Ø=16" SCH 40</v>
          </cell>
          <cell r="B2425" t="str">
            <v>m</v>
          </cell>
          <cell r="C2425">
            <v>796229</v>
          </cell>
        </row>
        <row r="2426">
          <cell r="A2426" t="str">
            <v>Tuberia en A.C. Ø= 2 3/4" Dril Pipe Usd</v>
          </cell>
          <cell r="B2426" t="str">
            <v>m</v>
          </cell>
          <cell r="C2426">
            <v>38035</v>
          </cell>
        </row>
        <row r="2427">
          <cell r="A2427" t="str">
            <v>Tuberia en A.C. Ø= 2" Dril Pipe Usd</v>
          </cell>
          <cell r="B2427" t="str">
            <v>m</v>
          </cell>
          <cell r="C2427">
            <v>28967</v>
          </cell>
        </row>
        <row r="2428">
          <cell r="A2428" t="str">
            <v>Tuberia en A.C. Ø= 3 1/2" Dril Pipe Usd</v>
          </cell>
          <cell r="B2428" t="str">
            <v>m</v>
          </cell>
          <cell r="C2428">
            <v>42600</v>
          </cell>
        </row>
        <row r="2429">
          <cell r="A2429" t="str">
            <v>Tuberia en A.C. Ø= 3" x 5.75 SCH-40 E.B x CC</v>
          </cell>
          <cell r="B2429" t="str">
            <v>m</v>
          </cell>
          <cell r="C2429">
            <v>580704</v>
          </cell>
        </row>
        <row r="2430">
          <cell r="A2430" t="str">
            <v>Tuberia en A.C. Ø= 4" Dril Pipe Usd</v>
          </cell>
          <cell r="B2430" t="str">
            <v>m</v>
          </cell>
          <cell r="C2430">
            <v>65600</v>
          </cell>
        </row>
        <row r="2431">
          <cell r="A2431" t="str">
            <v>Tuberia en A.C. Ø= 5" Dril Pipe Usd</v>
          </cell>
          <cell r="B2431" t="str">
            <v>m</v>
          </cell>
          <cell r="C2431">
            <v>67500</v>
          </cell>
        </row>
        <row r="2432">
          <cell r="A2432" t="str">
            <v>Tuberia en A.C. Ø= 6 5/8" Dril Pipe Usd</v>
          </cell>
          <cell r="B2432" t="str">
            <v>m</v>
          </cell>
          <cell r="C2432">
            <v>95000</v>
          </cell>
        </row>
        <row r="2433">
          <cell r="A2433" t="str">
            <v>Tuberia en A.C. Ø= 6" x 5.75 SCH-40 E.B x CC.</v>
          </cell>
          <cell r="B2433" t="str">
            <v>m</v>
          </cell>
          <cell r="C2433">
            <v>1096957</v>
          </cell>
        </row>
        <row r="2434">
          <cell r="A2434" t="str">
            <v>Tuberia en A.C. Ø= 7" Dril Pipe Usd</v>
          </cell>
          <cell r="B2434" t="str">
            <v>m</v>
          </cell>
          <cell r="C2434">
            <v>112500</v>
          </cell>
        </row>
        <row r="2435">
          <cell r="A2435" t="str">
            <v>Tuberia en A.C. Ø= 8" Dril Pipe Usd</v>
          </cell>
          <cell r="B2435" t="str">
            <v>m</v>
          </cell>
          <cell r="C2435">
            <v>140000</v>
          </cell>
        </row>
        <row r="2436">
          <cell r="A2436" t="str">
            <v>Tuberia en A.C. Ø= 8" x 5.75 SCH-40 E.B x CC.</v>
          </cell>
          <cell r="B2436" t="str">
            <v>m</v>
          </cell>
          <cell r="C2436">
            <v>1701870</v>
          </cell>
        </row>
        <row r="2437">
          <cell r="A2437" t="str">
            <v>Tuberia en A.C. Ø=10" Dril Pipe Usd</v>
          </cell>
          <cell r="B2437" t="str">
            <v>m</v>
          </cell>
          <cell r="C2437">
            <v>190000</v>
          </cell>
        </row>
        <row r="2438">
          <cell r="A2438" t="str">
            <v>Tuberia en PRFV Ø=10"</v>
          </cell>
          <cell r="B2438" t="str">
            <v>m</v>
          </cell>
          <cell r="C2438">
            <v>298500</v>
          </cell>
        </row>
        <row r="2439">
          <cell r="A2439" t="str">
            <v>Tuberia PF+UAD 1/2"</v>
          </cell>
          <cell r="B2439" t="str">
            <v>m</v>
          </cell>
          <cell r="C2439">
            <v>1817</v>
          </cell>
        </row>
        <row r="2440">
          <cell r="A2440" t="str">
            <v>Tuberia PF+UAD 3/4 "</v>
          </cell>
          <cell r="B2440" t="str">
            <v>m</v>
          </cell>
          <cell r="C2440">
            <v>2871</v>
          </cell>
        </row>
        <row r="2441">
          <cell r="A2441" t="str">
            <v>Tuberias internas para distribucion Pozo Septico</v>
          </cell>
          <cell r="B2441" t="str">
            <v>und</v>
          </cell>
          <cell r="C2441">
            <v>69600</v>
          </cell>
        </row>
        <row r="2442">
          <cell r="A2442" t="str">
            <v>Tubo cerramiento galvanizado 2"x 1.5 mm con brazo portapuas (Cerramientos - incluye pie de amigo esquinas e intermedios)</v>
          </cell>
          <cell r="B2442" t="str">
            <v>m</v>
          </cell>
          <cell r="C2442">
            <v>20323.73</v>
          </cell>
        </row>
        <row r="2443">
          <cell r="A2443" t="str">
            <v>Tubo cerramiento Galvanizado Ø=1 1/2 " e=0.128"</v>
          </cell>
          <cell r="B2443" t="str">
            <v>m</v>
          </cell>
          <cell r="C2443">
            <v>18373</v>
          </cell>
        </row>
        <row r="2444">
          <cell r="A2444" t="str">
            <v>Tubo cerramiento Galvanizado Ø=1 1/2 " e=2.67 mm</v>
          </cell>
          <cell r="B2444" t="str">
            <v>m</v>
          </cell>
          <cell r="C2444">
            <v>14430</v>
          </cell>
        </row>
        <row r="2445">
          <cell r="A2445" t="str">
            <v>Tubo cerramiento Galvanizado Ø=1 1/2"  e=0.075"</v>
          </cell>
          <cell r="B2445" t="str">
            <v>m</v>
          </cell>
          <cell r="C2445">
            <v>11245</v>
          </cell>
        </row>
        <row r="2446">
          <cell r="A2446" t="str">
            <v>Tubo cerramiento Galvanizado Ø=2 1/2"  e=0.075"</v>
          </cell>
          <cell r="B2446" t="str">
            <v>m</v>
          </cell>
          <cell r="C2446">
            <v>18700</v>
          </cell>
        </row>
        <row r="2447">
          <cell r="A2447" t="str">
            <v>Tubo cerramiento Galvanizado Ø=2"  1.5 mm</v>
          </cell>
          <cell r="B2447" t="str">
            <v>m</v>
          </cell>
          <cell r="C2447">
            <v>9150.9</v>
          </cell>
        </row>
        <row r="2448">
          <cell r="A2448" t="str">
            <v>Tubo cerramiento Galvanizado Ø=2" e=2.5 mm</v>
          </cell>
          <cell r="B2448" t="str">
            <v>m</v>
          </cell>
          <cell r="C2448">
            <v>16572</v>
          </cell>
        </row>
        <row r="2449">
          <cell r="A2449" t="str">
            <v>Tubo cerramiento Galvanizado Ø=2" x 0.098"x 6 mts</v>
          </cell>
          <cell r="B2449" t="str">
            <v>und</v>
          </cell>
          <cell r="C2449">
            <v>92300</v>
          </cell>
        </row>
        <row r="2450">
          <cell r="A2450" t="str">
            <v>Tubo cerramiento Galvanizado Ø=3" e=0.128"</v>
          </cell>
          <cell r="B2450" t="str">
            <v>m</v>
          </cell>
          <cell r="C2450">
            <v>33883</v>
          </cell>
        </row>
        <row r="2451">
          <cell r="A2451" t="str">
            <v>Tubo cerramiento Galvanizado Ø=4" e=0.128"</v>
          </cell>
          <cell r="B2451" t="str">
            <v>m</v>
          </cell>
          <cell r="C2451">
            <v>45000</v>
          </cell>
        </row>
        <row r="2452">
          <cell r="A2452" t="str">
            <v>Tubo cerramiento Galvanizado Ø=4" e=2.3 mm</v>
          </cell>
          <cell r="B2452" t="str">
            <v>m</v>
          </cell>
          <cell r="C2452">
            <v>27530</v>
          </cell>
        </row>
        <row r="2453">
          <cell r="A2453" t="str">
            <v>Tubo cerramiento negro cuadrado 3/4" e=1.2 mm</v>
          </cell>
          <cell r="B2453" t="str">
            <v>m</v>
          </cell>
          <cell r="C2453">
            <v>2320</v>
          </cell>
        </row>
        <row r="2454">
          <cell r="A2454" t="str">
            <v>Tubo cerramiento negro Ø=1 1/2" e=2.95 mm</v>
          </cell>
          <cell r="B2454" t="str">
            <v>m</v>
          </cell>
          <cell r="C2454">
            <v>9592</v>
          </cell>
        </row>
        <row r="2455">
          <cell r="A2455" t="str">
            <v>Tubo cerramiento negro Ø=1" e=2.95 mm</v>
          </cell>
          <cell r="B2455" t="str">
            <v>m</v>
          </cell>
          <cell r="C2455">
            <v>7011</v>
          </cell>
        </row>
        <row r="2456">
          <cell r="A2456" t="str">
            <v>Tubo cerramiento negro Ø=2" e=2.95 mm</v>
          </cell>
          <cell r="B2456" t="str">
            <v>m</v>
          </cell>
          <cell r="C2456">
            <v>13122</v>
          </cell>
        </row>
        <row r="2457">
          <cell r="A2457" t="str">
            <v>Tubo cobre 1/2"</v>
          </cell>
          <cell r="B2457" t="str">
            <v>m</v>
          </cell>
          <cell r="C2457">
            <v>12083</v>
          </cell>
        </row>
        <row r="2458">
          <cell r="A2458" t="str">
            <v>Tubo cobre tipo L 1" 20 pies</v>
          </cell>
          <cell r="B2458" t="str">
            <v>m</v>
          </cell>
          <cell r="C2458">
            <v>30596</v>
          </cell>
        </row>
        <row r="2459">
          <cell r="A2459" t="str">
            <v>Tubo cobre tipo L 1/2" 20 pies</v>
          </cell>
          <cell r="B2459" t="str">
            <v>m</v>
          </cell>
          <cell r="C2459">
            <v>8390</v>
          </cell>
        </row>
        <row r="2460">
          <cell r="A2460" t="str">
            <v>Tubo cobre tipo L 3/4" 20 pies</v>
          </cell>
          <cell r="B2460" t="str">
            <v>m</v>
          </cell>
          <cell r="C2460">
            <v>13611</v>
          </cell>
        </row>
        <row r="2461">
          <cell r="A2461" t="str">
            <v>Tubo cold rolled mueble rect. 76x38 c/18</v>
          </cell>
          <cell r="B2461" t="str">
            <v>m</v>
          </cell>
          <cell r="C2461">
            <v>5761</v>
          </cell>
        </row>
        <row r="2462">
          <cell r="A2462" t="str">
            <v>Tubo conduit  PVC 1 1/2"</v>
          </cell>
          <cell r="B2462" t="str">
            <v>m</v>
          </cell>
          <cell r="C2462">
            <v>7498</v>
          </cell>
        </row>
        <row r="2463">
          <cell r="A2463" t="str">
            <v>Tubo conduit  PVC 3/4"</v>
          </cell>
          <cell r="B2463" t="str">
            <v>m</v>
          </cell>
          <cell r="C2463">
            <v>2747</v>
          </cell>
        </row>
        <row r="2464">
          <cell r="A2464" t="str">
            <v>Tubo conduit PVC 1 1/4"</v>
          </cell>
          <cell r="B2464" t="str">
            <v>m</v>
          </cell>
          <cell r="C2464">
            <v>5881</v>
          </cell>
        </row>
        <row r="2465">
          <cell r="A2465" t="str">
            <v>Tubo conduit PVC 1"</v>
          </cell>
          <cell r="B2465" t="str">
            <v>m</v>
          </cell>
          <cell r="C2465">
            <v>3806</v>
          </cell>
        </row>
        <row r="2466">
          <cell r="A2466" t="str">
            <v>Tubo conduit PVC 1/2"</v>
          </cell>
          <cell r="B2466" t="str">
            <v>m</v>
          </cell>
          <cell r="C2466">
            <v>2097</v>
          </cell>
        </row>
        <row r="2467">
          <cell r="A2467" t="str">
            <v>Tubo conduit PVC 2 1/2"</v>
          </cell>
          <cell r="B2467" t="str">
            <v>m</v>
          </cell>
          <cell r="C2467">
            <v>10800</v>
          </cell>
        </row>
        <row r="2468">
          <cell r="A2468" t="str">
            <v>Tubo conduit PVC 3"</v>
          </cell>
          <cell r="B2468" t="str">
            <v>m</v>
          </cell>
          <cell r="C2468">
            <v>14587</v>
          </cell>
        </row>
        <row r="2469">
          <cell r="A2469" t="str">
            <v>Tubo conduit PVC 4"</v>
          </cell>
          <cell r="B2469" t="str">
            <v>m</v>
          </cell>
          <cell r="C2469">
            <v>24629</v>
          </cell>
        </row>
        <row r="2470">
          <cell r="A2470" t="str">
            <v>Tubo CPVC 1/2"</v>
          </cell>
          <cell r="B2470" t="str">
            <v>m</v>
          </cell>
          <cell r="C2470">
            <v>6262</v>
          </cell>
        </row>
        <row r="2471">
          <cell r="A2471" t="str">
            <v>Tubo CPVC 3/4"</v>
          </cell>
          <cell r="B2471" t="str">
            <v>m</v>
          </cell>
          <cell r="C2471">
            <v>10290</v>
          </cell>
        </row>
        <row r="2472">
          <cell r="A2472" t="str">
            <v>Tubo cuadrado de 1 1/2" Cal. 18</v>
          </cell>
          <cell r="B2472" t="str">
            <v>m</v>
          </cell>
          <cell r="C2472">
            <v>4217</v>
          </cell>
        </row>
        <row r="2473">
          <cell r="A2473" t="str">
            <v>Tubo cuadrado de 1" Cal. 18</v>
          </cell>
          <cell r="B2473" t="str">
            <v>m</v>
          </cell>
          <cell r="C2473">
            <v>2428</v>
          </cell>
        </row>
        <row r="2474">
          <cell r="A2474" t="str">
            <v>Tubo de gres 6"</v>
          </cell>
          <cell r="B2474" t="str">
            <v>m</v>
          </cell>
          <cell r="C2474">
            <v>9250</v>
          </cell>
        </row>
        <row r="2475">
          <cell r="A2475" t="str">
            <v>Tubo de gres 8"</v>
          </cell>
          <cell r="B2475" t="str">
            <v>m</v>
          </cell>
          <cell r="C2475">
            <v>14105</v>
          </cell>
        </row>
        <row r="2476">
          <cell r="A2476" t="str">
            <v>Tubo drenaje de gres 4"</v>
          </cell>
          <cell r="B2476" t="str">
            <v>m</v>
          </cell>
          <cell r="C2476">
            <v>10148</v>
          </cell>
        </row>
        <row r="2477">
          <cell r="A2477" t="str">
            <v>Tubo en Concreto Reforzado 24"</v>
          </cell>
          <cell r="B2477" t="str">
            <v>m</v>
          </cell>
          <cell r="C2477">
            <v>111360</v>
          </cell>
        </row>
        <row r="2478">
          <cell r="A2478" t="str">
            <v>Tubo en Concreto Reforzado 36"·</v>
          </cell>
          <cell r="B2478" t="str">
            <v>m</v>
          </cell>
          <cell r="C2478">
            <v>187000</v>
          </cell>
        </row>
        <row r="2479">
          <cell r="A2479" t="str">
            <v>Tubo en HD Ø= 4" DN 100 mm K9</v>
          </cell>
          <cell r="B2479" t="str">
            <v>m</v>
          </cell>
          <cell r="C2479">
            <v>139635</v>
          </cell>
        </row>
        <row r="2480">
          <cell r="A2480" t="str">
            <v>Tubo estructural cuadrado 70*70*2.5 mm</v>
          </cell>
          <cell r="B2480" t="str">
            <v>m</v>
          </cell>
          <cell r="C2480">
            <v>17875</v>
          </cell>
        </row>
        <row r="2481">
          <cell r="A2481" t="str">
            <v>Tubo estructural rectangular 100*40*1.5 mm</v>
          </cell>
          <cell r="B2481" t="str">
            <v>m</v>
          </cell>
          <cell r="C2481">
            <v>11027</v>
          </cell>
        </row>
        <row r="2482">
          <cell r="A2482" t="str">
            <v>Tubo estructural rectangular 100*40*2 mm</v>
          </cell>
          <cell r="B2482" t="str">
            <v>und</v>
          </cell>
          <cell r="C2482">
            <v>86901</v>
          </cell>
        </row>
        <row r="2483">
          <cell r="A2483" t="str">
            <v>Tubo estructural rectangular 120*60*2.0 mm</v>
          </cell>
          <cell r="B2483" t="str">
            <v>und</v>
          </cell>
          <cell r="C2483">
            <v>111081</v>
          </cell>
        </row>
        <row r="2484">
          <cell r="A2484" t="str">
            <v>Tubo estructural rectangular 120*60*2.5 mm</v>
          </cell>
          <cell r="B2484" t="str">
            <v>und</v>
          </cell>
          <cell r="C2484">
            <v>129035</v>
          </cell>
        </row>
        <row r="2485">
          <cell r="A2485" t="str">
            <v>Tubo estructural rectangular 50*30*1.5 mm</v>
          </cell>
          <cell r="B2485" t="str">
            <v>und</v>
          </cell>
          <cell r="C2485">
            <v>33130</v>
          </cell>
        </row>
        <row r="2486">
          <cell r="A2486" t="str">
            <v>Tubo estructural rectangular 60*40*2.5 mm</v>
          </cell>
          <cell r="B2486" t="str">
            <v>und</v>
          </cell>
          <cell r="C2486">
            <v>71386</v>
          </cell>
        </row>
        <row r="2487">
          <cell r="A2487" t="str">
            <v>Tubo estructural rectangular 76*38*1.5 mm</v>
          </cell>
          <cell r="B2487" t="str">
            <v>m</v>
          </cell>
          <cell r="C2487">
            <v>8424</v>
          </cell>
        </row>
        <row r="2488">
          <cell r="A2488" t="str">
            <v>Tubo estructural rectangular 80*40*3 mm</v>
          </cell>
          <cell r="B2488" t="str">
            <v>und</v>
          </cell>
          <cell r="C2488">
            <v>98442</v>
          </cell>
        </row>
        <row r="2489">
          <cell r="A2489" t="str">
            <v>Tubo estructural redondo Ø=1 1/2" e= 2,50 mm</v>
          </cell>
          <cell r="B2489" t="str">
            <v>m</v>
          </cell>
          <cell r="C2489">
            <v>8764</v>
          </cell>
        </row>
        <row r="2490">
          <cell r="A2490" t="str">
            <v>Tubo estructural redondo Ø=1 1/2" e= 3 mm</v>
          </cell>
          <cell r="B2490" t="str">
            <v>m</v>
          </cell>
          <cell r="C2490">
            <v>10269</v>
          </cell>
        </row>
        <row r="2491">
          <cell r="A2491" t="str">
            <v>Tubo estructural redondo Ø=2 1/2" e= 2.5 mm</v>
          </cell>
          <cell r="B2491" t="str">
            <v>m</v>
          </cell>
          <cell r="C2491">
            <v>13791</v>
          </cell>
        </row>
        <row r="2492">
          <cell r="A2492" t="str">
            <v>Tubo estructural redondo Ø=2 1/2" e= 3.0 mm</v>
          </cell>
          <cell r="B2492" t="str">
            <v>m</v>
          </cell>
          <cell r="C2492">
            <v>15937</v>
          </cell>
        </row>
        <row r="2493">
          <cell r="A2493" t="str">
            <v>Tubo estructural redondo Ø=2 1/2" e= 4.0 mm</v>
          </cell>
          <cell r="B2493" t="str">
            <v>m</v>
          </cell>
          <cell r="C2493">
            <v>21688</v>
          </cell>
        </row>
        <row r="2494">
          <cell r="A2494" t="str">
            <v>Tubo estructural redondo Ø=2" e= 2.5 mm</v>
          </cell>
          <cell r="B2494" t="str">
            <v>m</v>
          </cell>
          <cell r="C2494">
            <v>11099</v>
          </cell>
        </row>
        <row r="2495">
          <cell r="A2495" t="str">
            <v>Tubo estructural redondo Ø=2" e= 3.0 mm</v>
          </cell>
          <cell r="B2495" t="str">
            <v>m</v>
          </cell>
          <cell r="C2495">
            <v>13106</v>
          </cell>
        </row>
        <row r="2496">
          <cell r="A2496" t="str">
            <v>Tubo estructural redondo Ø=3" e= 2.5 mm</v>
          </cell>
          <cell r="B2496" t="str">
            <v>m</v>
          </cell>
          <cell r="C2496">
            <v>16620</v>
          </cell>
        </row>
        <row r="2497">
          <cell r="A2497" t="str">
            <v>Tubo estructural redondo Ø=4" e= 3.0 mm</v>
          </cell>
          <cell r="B2497" t="str">
            <v>m</v>
          </cell>
          <cell r="C2497">
            <v>25364</v>
          </cell>
        </row>
        <row r="2498">
          <cell r="A2498" t="str">
            <v>Tubo estructural redondo Ø=4" e= 6.0 mm</v>
          </cell>
          <cell r="B2498" t="str">
            <v>m</v>
          </cell>
          <cell r="C2498">
            <v>53233</v>
          </cell>
        </row>
        <row r="2499">
          <cell r="A2499" t="str">
            <v>Tubo estructural redondo Ø=5" e= 4.0 mm</v>
          </cell>
          <cell r="B2499" t="str">
            <v>m</v>
          </cell>
          <cell r="C2499">
            <v>38473</v>
          </cell>
        </row>
        <row r="2500">
          <cell r="A2500" t="str">
            <v>Tubo estructural redondo Ø=6" e= 4.76 mm</v>
          </cell>
          <cell r="B2500" t="str">
            <v>m</v>
          </cell>
          <cell r="C2500">
            <v>75910</v>
          </cell>
        </row>
        <row r="2501">
          <cell r="A2501" t="str">
            <v>Tubo estructural redondo Ø=6" e= 6.0 mm</v>
          </cell>
          <cell r="B2501" t="str">
            <v>m</v>
          </cell>
          <cell r="C2501">
            <v>80690</v>
          </cell>
        </row>
        <row r="2502">
          <cell r="A2502" t="str">
            <v>Tubo estructural redondo Ø=8" e= 5.0 mm</v>
          </cell>
          <cell r="B2502" t="str">
            <v>m</v>
          </cell>
          <cell r="C2502">
            <v>103400</v>
          </cell>
        </row>
        <row r="2503">
          <cell r="A2503" t="str">
            <v>Tubo galvanizado  1 1/2" x 3 m Conduit EMT</v>
          </cell>
          <cell r="B2503" t="str">
            <v>und</v>
          </cell>
          <cell r="C2503">
            <v>39046</v>
          </cell>
        </row>
        <row r="2504">
          <cell r="A2504" t="str">
            <v>Tubo galvanizado 1/2" x 3 m Conduit IMC</v>
          </cell>
          <cell r="B2504" t="str">
            <v>und</v>
          </cell>
          <cell r="C2504">
            <v>26427</v>
          </cell>
        </row>
        <row r="2505">
          <cell r="A2505" t="str">
            <v>Tubo galvanizado 2" x 3 m  Conduit EMT</v>
          </cell>
          <cell r="B2505" t="str">
            <v>und</v>
          </cell>
          <cell r="C2505">
            <v>49686</v>
          </cell>
        </row>
        <row r="2506">
          <cell r="A2506" t="str">
            <v>Tubo galvanizado 3" x 3 m  Conduit rigido</v>
          </cell>
          <cell r="B2506" t="str">
            <v>und</v>
          </cell>
          <cell r="C2506">
            <v>338420</v>
          </cell>
        </row>
        <row r="2507">
          <cell r="A2507" t="str">
            <v>Tubo galvanizado 3/4" x 3 m Conduit IMC</v>
          </cell>
          <cell r="B2507" t="str">
            <v>und</v>
          </cell>
          <cell r="C2507">
            <v>32517</v>
          </cell>
        </row>
        <row r="2508">
          <cell r="A2508" t="str">
            <v>Tubo H.G para agua Ø=1 1/2"</v>
          </cell>
          <cell r="B2508" t="str">
            <v>m</v>
          </cell>
          <cell r="C2508">
            <v>17352</v>
          </cell>
        </row>
        <row r="2509">
          <cell r="A2509" t="str">
            <v>Tubo H.G para agua Ø=1"</v>
          </cell>
          <cell r="B2509" t="str">
            <v>m</v>
          </cell>
          <cell r="C2509">
            <v>10972</v>
          </cell>
        </row>
        <row r="2510">
          <cell r="A2510" t="str">
            <v>Tubo H.G para agua Ø=2  1/2"</v>
          </cell>
          <cell r="B2510" t="str">
            <v>m</v>
          </cell>
          <cell r="C2510">
            <v>33108</v>
          </cell>
        </row>
        <row r="2511">
          <cell r="A2511" t="str">
            <v>Tubo H.G para agua Ø=2"</v>
          </cell>
          <cell r="B2511" t="str">
            <v>m</v>
          </cell>
          <cell r="C2511">
            <v>23925</v>
          </cell>
        </row>
        <row r="2512">
          <cell r="A2512" t="str">
            <v>Tubo H.G para agua Ø=3"</v>
          </cell>
          <cell r="B2512" t="str">
            <v>m</v>
          </cell>
          <cell r="C2512">
            <v>40697</v>
          </cell>
        </row>
        <row r="2513">
          <cell r="A2513" t="str">
            <v>Tubo H.G para agua Ø=4"</v>
          </cell>
          <cell r="B2513" t="str">
            <v>m</v>
          </cell>
          <cell r="C2513">
            <v>59160</v>
          </cell>
        </row>
        <row r="2514">
          <cell r="A2514" t="str">
            <v>Tubo presion RDE 11 PVC 3/4 "</v>
          </cell>
          <cell r="B2514" t="str">
            <v>m</v>
          </cell>
          <cell r="C2514">
            <v>4670</v>
          </cell>
        </row>
        <row r="2515">
          <cell r="A2515" t="str">
            <v>Tubo presion RDE 13.5 PVC 1 "</v>
          </cell>
          <cell r="B2515" t="str">
            <v>m</v>
          </cell>
          <cell r="C2515">
            <v>6301</v>
          </cell>
        </row>
        <row r="2516">
          <cell r="A2516" t="str">
            <v>Tubo presion RDE 13.5 PVC 1/2 "</v>
          </cell>
          <cell r="B2516" t="str">
            <v>m</v>
          </cell>
          <cell r="C2516">
            <v>2503</v>
          </cell>
        </row>
        <row r="2517">
          <cell r="A2517" t="str">
            <v>Tubo presion RDE 21 PVC 1 "</v>
          </cell>
          <cell r="B2517" t="str">
            <v>m</v>
          </cell>
          <cell r="C2517">
            <v>4352</v>
          </cell>
        </row>
        <row r="2518">
          <cell r="A2518" t="str">
            <v>Tubo presion RDE 21 PVC 1 1/2 "</v>
          </cell>
          <cell r="B2518" t="str">
            <v>m</v>
          </cell>
          <cell r="C2518">
            <v>10236</v>
          </cell>
        </row>
        <row r="2519">
          <cell r="A2519" t="str">
            <v>Tubo presion RDE 21 PVC 1 1/4 "</v>
          </cell>
          <cell r="B2519" t="str">
            <v>m</v>
          </cell>
          <cell r="C2519">
            <v>7839</v>
          </cell>
        </row>
        <row r="2520">
          <cell r="A2520" t="str">
            <v>Tubo presion RDE 21 PVC 2 "</v>
          </cell>
          <cell r="B2520" t="str">
            <v>m</v>
          </cell>
          <cell r="C2520">
            <v>15696</v>
          </cell>
        </row>
        <row r="2521">
          <cell r="A2521" t="str">
            <v>Tubo presion RDE 21 PVC 2 1/2 "</v>
          </cell>
          <cell r="B2521" t="str">
            <v>m</v>
          </cell>
          <cell r="C2521">
            <v>25438</v>
          </cell>
        </row>
        <row r="2522">
          <cell r="A2522" t="str">
            <v>Tubo presion RDE 21 PVC 3 "</v>
          </cell>
          <cell r="B2522" t="str">
            <v>m</v>
          </cell>
          <cell r="C2522">
            <v>33963</v>
          </cell>
        </row>
        <row r="2523">
          <cell r="A2523" t="str">
            <v>Tubo presion RDE 21 PVC 3/4 "</v>
          </cell>
          <cell r="B2523" t="str">
            <v>m</v>
          </cell>
          <cell r="C2523">
            <v>3101</v>
          </cell>
        </row>
        <row r="2524">
          <cell r="A2524" t="str">
            <v>Tubo presion RDE 21 PVC 4 "</v>
          </cell>
          <cell r="B2524" t="str">
            <v>m</v>
          </cell>
          <cell r="C2524">
            <v>57929</v>
          </cell>
        </row>
        <row r="2525">
          <cell r="A2525" t="str">
            <v>Tubo presion RDE 21 PVC 6 "</v>
          </cell>
          <cell r="B2525" t="str">
            <v>m</v>
          </cell>
          <cell r="C2525">
            <v>121088</v>
          </cell>
        </row>
        <row r="2526">
          <cell r="A2526" t="str">
            <v>Tubo presion RDE 26 PVC 1 "</v>
          </cell>
          <cell r="B2526" t="str">
            <v>m</v>
          </cell>
          <cell r="C2526">
            <v>3774</v>
          </cell>
        </row>
        <row r="2527">
          <cell r="A2527" t="str">
            <v>Tubo presion RDE 26 PVC 1 1/2 "</v>
          </cell>
          <cell r="B2527" t="str">
            <v>m</v>
          </cell>
          <cell r="C2527">
            <v>7203</v>
          </cell>
        </row>
        <row r="2528">
          <cell r="A2528" t="str">
            <v>Tubo presion RDE 41 PVC 4 "</v>
          </cell>
          <cell r="B2528" t="str">
            <v>m</v>
          </cell>
          <cell r="C2528">
            <v>31691</v>
          </cell>
        </row>
        <row r="2529">
          <cell r="A2529" t="str">
            <v>Tubo presion RDE 51 PVC 4 "</v>
          </cell>
          <cell r="B2529" t="str">
            <v>m</v>
          </cell>
          <cell r="C2529">
            <v>42401</v>
          </cell>
        </row>
        <row r="2530">
          <cell r="A2530" t="str">
            <v>Tubo presion RDE 9 PVC 1/2 "</v>
          </cell>
          <cell r="B2530" t="str">
            <v>m</v>
          </cell>
          <cell r="C2530">
            <v>3507</v>
          </cell>
        </row>
        <row r="2531">
          <cell r="A2531" t="str">
            <v>Tubo PVC  A. LL.  3"</v>
          </cell>
          <cell r="B2531" t="str">
            <v>m</v>
          </cell>
          <cell r="C2531">
            <v>9540</v>
          </cell>
        </row>
        <row r="2532">
          <cell r="A2532" t="str">
            <v>Tubo PVC  A. LL.  4"</v>
          </cell>
          <cell r="B2532" t="str">
            <v>m</v>
          </cell>
          <cell r="C2532">
            <v>16451</v>
          </cell>
        </row>
        <row r="2533">
          <cell r="A2533" t="str">
            <v>Tubo PVC sanitario de 1 1/2  "</v>
          </cell>
          <cell r="B2533" t="str">
            <v>m</v>
          </cell>
          <cell r="C2533">
            <v>8797</v>
          </cell>
        </row>
        <row r="2534">
          <cell r="A2534" t="str">
            <v>Tubo PVC sanitario de 2"</v>
          </cell>
          <cell r="B2534" t="str">
            <v>m</v>
          </cell>
          <cell r="C2534">
            <v>10906</v>
          </cell>
        </row>
        <row r="2535">
          <cell r="A2535" t="str">
            <v>Tubo PVC sanitario de 3"</v>
          </cell>
          <cell r="B2535" t="str">
            <v>m</v>
          </cell>
          <cell r="C2535">
            <v>16290</v>
          </cell>
        </row>
        <row r="2536">
          <cell r="A2536" t="str">
            <v>Tubo PVC sanitario de 4"</v>
          </cell>
          <cell r="B2536" t="str">
            <v>m</v>
          </cell>
          <cell r="C2536">
            <v>22702</v>
          </cell>
        </row>
        <row r="2537">
          <cell r="A2537" t="str">
            <v>Tubo PVC sanitario de 6"</v>
          </cell>
          <cell r="B2537" t="str">
            <v>m</v>
          </cell>
          <cell r="C2537">
            <v>48074</v>
          </cell>
        </row>
        <row r="2538">
          <cell r="A2538" t="str">
            <v>Tubo PVC ventilación 1 1/2"</v>
          </cell>
          <cell r="B2538" t="str">
            <v>m</v>
          </cell>
          <cell r="C2538">
            <v>4944</v>
          </cell>
        </row>
        <row r="2539">
          <cell r="A2539" t="str">
            <v>Tubo PVC ventilación 2"</v>
          </cell>
          <cell r="B2539" t="str">
            <v>m</v>
          </cell>
          <cell r="C2539">
            <v>7148</v>
          </cell>
        </row>
        <row r="2540">
          <cell r="A2540" t="str">
            <v>Tubo PVC ventilación 3"</v>
          </cell>
          <cell r="B2540" t="str">
            <v>m</v>
          </cell>
          <cell r="C2540">
            <v>9540</v>
          </cell>
        </row>
        <row r="2541">
          <cell r="A2541" t="str">
            <v>Tubo PVC ventilación 4"</v>
          </cell>
          <cell r="B2541" t="str">
            <v>m</v>
          </cell>
          <cell r="C2541">
            <v>16451</v>
          </cell>
        </row>
        <row r="2542">
          <cell r="A2542" t="str">
            <v>Tubo RDE 17 PVC 6 " acampanada</v>
          </cell>
          <cell r="B2542" t="str">
            <v>m</v>
          </cell>
          <cell r="C2542">
            <v>84211</v>
          </cell>
        </row>
        <row r="2543">
          <cell r="A2543" t="str">
            <v>Tubo RDE 21 PVC 4 " acampanada</v>
          </cell>
          <cell r="B2543" t="str">
            <v>m</v>
          </cell>
          <cell r="C2543">
            <v>30269</v>
          </cell>
        </row>
        <row r="2544">
          <cell r="A2544" t="str">
            <v>Tubo slim 48"</v>
          </cell>
          <cell r="B2544" t="str">
            <v>und</v>
          </cell>
          <cell r="C2544">
            <v>4500</v>
          </cell>
        </row>
        <row r="2545">
          <cell r="A2545" t="str">
            <v>Tubo union mecanica RDE 11 PVC 8 "</v>
          </cell>
          <cell r="B2545" t="str">
            <v>m</v>
          </cell>
          <cell r="C2545">
            <v>297182</v>
          </cell>
        </row>
        <row r="2546">
          <cell r="A2546" t="str">
            <v>Tubo union mecanica RDE 13.5 PVC 10 "</v>
          </cell>
          <cell r="B2546" t="str">
            <v>m</v>
          </cell>
          <cell r="C2546">
            <v>293374</v>
          </cell>
        </row>
        <row r="2547">
          <cell r="A2547" t="str">
            <v>Tubo union mecanica RDE 13.5 PVC 2 "</v>
          </cell>
          <cell r="B2547" t="str">
            <v>m</v>
          </cell>
          <cell r="C2547">
            <v>16964</v>
          </cell>
        </row>
        <row r="2548">
          <cell r="A2548" t="str">
            <v>Tubo union mecanica RDE 13.5 PVC 2 1/2 "</v>
          </cell>
          <cell r="B2548" t="str">
            <v>m</v>
          </cell>
          <cell r="C2548">
            <v>19058</v>
          </cell>
        </row>
        <row r="2549">
          <cell r="A2549" t="str">
            <v>Tubo union mecanica RDE 13.5 PVC 3 "</v>
          </cell>
          <cell r="B2549" t="str">
            <v>m</v>
          </cell>
          <cell r="C2549">
            <v>34943</v>
          </cell>
        </row>
        <row r="2550">
          <cell r="A2550" t="str">
            <v>Tubo union mecanica RDE 13.5 PVC 4 "</v>
          </cell>
          <cell r="B2550" t="str">
            <v>m</v>
          </cell>
          <cell r="C2550">
            <v>55949</v>
          </cell>
        </row>
        <row r="2551">
          <cell r="A2551" t="str">
            <v>Tubo union mecanica RDE 13.5 PVC 6 "</v>
          </cell>
          <cell r="B2551" t="str">
            <v>m</v>
          </cell>
          <cell r="C2551">
            <v>145102</v>
          </cell>
        </row>
        <row r="2552">
          <cell r="A2552" t="str">
            <v>Tubo union mecanica RDE 13.5 PVC 8 "</v>
          </cell>
          <cell r="B2552" t="str">
            <v>m</v>
          </cell>
          <cell r="C2552">
            <v>245208</v>
          </cell>
        </row>
        <row r="2553">
          <cell r="A2553" t="str">
            <v>Tubo union mecanica RDE 21 PVC  2 "</v>
          </cell>
          <cell r="B2553" t="str">
            <v>m</v>
          </cell>
          <cell r="C2553">
            <v>9167</v>
          </cell>
        </row>
        <row r="2554">
          <cell r="A2554" t="str">
            <v>Tubo union mecanica RDE 21 PVC 10 "</v>
          </cell>
          <cell r="B2554" t="str">
            <v>m</v>
          </cell>
          <cell r="C2554">
            <v>192791</v>
          </cell>
        </row>
        <row r="2555">
          <cell r="A2555" t="str">
            <v>Tubo union mecanica RDE 21 PVC 12 "</v>
          </cell>
          <cell r="B2555" t="str">
            <v>m</v>
          </cell>
          <cell r="C2555">
            <v>269751</v>
          </cell>
        </row>
        <row r="2556">
          <cell r="A2556" t="str">
            <v>Tubo union mecanica RDE 21 PVC 14 "</v>
          </cell>
          <cell r="B2556" t="str">
            <v>m</v>
          </cell>
          <cell r="C2556">
            <v>334524</v>
          </cell>
        </row>
        <row r="2557">
          <cell r="A2557" t="str">
            <v>Tubo union mecanica RDE 21 PVC 16 "</v>
          </cell>
          <cell r="B2557" t="str">
            <v>m</v>
          </cell>
          <cell r="C2557">
            <v>439070</v>
          </cell>
        </row>
        <row r="2558">
          <cell r="A2558" t="str">
            <v>Tubo union mecanica RDE 21 PVC 18 "</v>
          </cell>
          <cell r="B2558" t="str">
            <v>m</v>
          </cell>
          <cell r="C2558">
            <v>563534</v>
          </cell>
        </row>
        <row r="2559">
          <cell r="A2559" t="str">
            <v>Tubo union mecanica RDE 21 PVC 2 1/2 "</v>
          </cell>
          <cell r="B2559" t="str">
            <v>m</v>
          </cell>
          <cell r="C2559">
            <v>13452</v>
          </cell>
        </row>
        <row r="2560">
          <cell r="A2560" t="str">
            <v>Tubo union mecanica RDE 21 PVC 20 "</v>
          </cell>
          <cell r="B2560" t="str">
            <v>m</v>
          </cell>
          <cell r="C2560">
            <v>702074</v>
          </cell>
        </row>
        <row r="2561">
          <cell r="A2561" t="str">
            <v>Tubo union mecanica RDE 21 PVC 3 "</v>
          </cell>
          <cell r="B2561" t="str">
            <v>m</v>
          </cell>
          <cell r="C2561">
            <v>20069</v>
          </cell>
        </row>
        <row r="2562">
          <cell r="A2562" t="str">
            <v>Tubo union mecanica RDE 21 PVC 4 "</v>
          </cell>
          <cell r="B2562" t="str">
            <v>m</v>
          </cell>
          <cell r="C2562">
            <v>33113</v>
          </cell>
        </row>
        <row r="2563">
          <cell r="A2563" t="str">
            <v>Tubo union mecanica RDE 21 PVC 6 "</v>
          </cell>
          <cell r="B2563" t="str">
            <v>m</v>
          </cell>
          <cell r="C2563">
            <v>76169</v>
          </cell>
        </row>
        <row r="2564">
          <cell r="A2564" t="str">
            <v>Tubo union mecanica RDE 21 PVC 8 "</v>
          </cell>
          <cell r="B2564" t="str">
            <v>m</v>
          </cell>
          <cell r="C2564">
            <v>122469</v>
          </cell>
        </row>
        <row r="2565">
          <cell r="A2565" t="str">
            <v>Tubo union mecanica RDE 26 PVC 10 "</v>
          </cell>
          <cell r="B2565" t="str">
            <v>m</v>
          </cell>
          <cell r="C2565">
            <v>159185</v>
          </cell>
        </row>
        <row r="2566">
          <cell r="A2566" t="str">
            <v>Tubo union mecanica RDE 26 PVC 12 "</v>
          </cell>
          <cell r="B2566" t="str">
            <v>m</v>
          </cell>
          <cell r="C2566">
            <v>221049</v>
          </cell>
        </row>
        <row r="2567">
          <cell r="A2567" t="str">
            <v>Tubo union mecanica RDE 26 PVC 14 "</v>
          </cell>
          <cell r="B2567" t="str">
            <v>m</v>
          </cell>
          <cell r="C2567">
            <v>279202</v>
          </cell>
        </row>
        <row r="2568">
          <cell r="A2568" t="str">
            <v>Tubo union mecanica RDE 26 PVC 16 "</v>
          </cell>
          <cell r="B2568" t="str">
            <v>m</v>
          </cell>
          <cell r="C2568">
            <v>370447</v>
          </cell>
        </row>
        <row r="2569">
          <cell r="A2569" t="str">
            <v>Tubo union mecanica RDE 26 PVC 18 "</v>
          </cell>
          <cell r="B2569" t="str">
            <v>m</v>
          </cell>
          <cell r="C2569">
            <v>467572</v>
          </cell>
        </row>
        <row r="2570">
          <cell r="A2570" t="str">
            <v>Tubo union mecanica RDE 26 PVC 2 "</v>
          </cell>
          <cell r="B2570" t="str">
            <v>m</v>
          </cell>
          <cell r="C2570">
            <v>7605</v>
          </cell>
        </row>
        <row r="2571">
          <cell r="A2571" t="str">
            <v>Tubo union mecanica RDE 26 PVC 2 1/2 "</v>
          </cell>
          <cell r="B2571" t="str">
            <v>m</v>
          </cell>
          <cell r="C2571">
            <v>11236</v>
          </cell>
        </row>
        <row r="2572">
          <cell r="A2572" t="str">
            <v>Tubo union mecanica RDE 26 PVC 20 "</v>
          </cell>
          <cell r="B2572" t="str">
            <v>m</v>
          </cell>
          <cell r="C2572">
            <v>611897</v>
          </cell>
        </row>
        <row r="2573">
          <cell r="A2573" t="str">
            <v>Tubo union mecanica RDE 26 PVC 3 "</v>
          </cell>
          <cell r="B2573" t="str">
            <v>m</v>
          </cell>
          <cell r="C2573">
            <v>16740</v>
          </cell>
        </row>
        <row r="2574">
          <cell r="A2574" t="str">
            <v>Tubo union mecanica RDE 26 PVC 4 "</v>
          </cell>
          <cell r="B2574" t="str">
            <v>m</v>
          </cell>
          <cell r="C2574">
            <v>27643</v>
          </cell>
        </row>
        <row r="2575">
          <cell r="A2575" t="str">
            <v>Tubo union mecanica RDE 26 PVC 6 "</v>
          </cell>
          <cell r="B2575" t="str">
            <v>m</v>
          </cell>
          <cell r="C2575">
            <v>59196</v>
          </cell>
        </row>
        <row r="2576">
          <cell r="A2576" t="str">
            <v>Tubo union mecanica RDE 26 PVC 8 "</v>
          </cell>
          <cell r="B2576" t="str">
            <v>m</v>
          </cell>
          <cell r="C2576">
            <v>100742</v>
          </cell>
        </row>
        <row r="2577">
          <cell r="A2577" t="str">
            <v>Tubo union mecanica RDE 32.5 PVC 10 "</v>
          </cell>
          <cell r="B2577" t="str">
            <v>m</v>
          </cell>
          <cell r="C2577">
            <v>128438</v>
          </cell>
        </row>
        <row r="2578">
          <cell r="A2578" t="str">
            <v>Tubo union mecanica RDE 32.5 PVC 12 "</v>
          </cell>
          <cell r="B2578" t="str">
            <v>m</v>
          </cell>
          <cell r="C2578">
            <v>183677</v>
          </cell>
        </row>
        <row r="2579">
          <cell r="A2579" t="str">
            <v>Tubo union mecanica RDE 32.5 PVC 14 "</v>
          </cell>
          <cell r="B2579" t="str">
            <v>m</v>
          </cell>
          <cell r="C2579">
            <v>227531</v>
          </cell>
        </row>
        <row r="2580">
          <cell r="A2580" t="str">
            <v>Tubo union mecanica RDE 32.5 PVC 16 "</v>
          </cell>
          <cell r="B2580" t="str">
            <v>m</v>
          </cell>
          <cell r="C2580">
            <v>302454</v>
          </cell>
        </row>
        <row r="2581">
          <cell r="A2581" t="str">
            <v>Tubo union mecanica RDE 32.5 PVC 18 "</v>
          </cell>
          <cell r="B2581" t="str">
            <v>m</v>
          </cell>
          <cell r="C2581">
            <v>383653</v>
          </cell>
        </row>
        <row r="2582">
          <cell r="A2582" t="str">
            <v>Tubo union mecanica RDE 32.5 PVC 2 "</v>
          </cell>
          <cell r="B2582" t="str">
            <v>m</v>
          </cell>
          <cell r="C2582">
            <v>6325</v>
          </cell>
        </row>
        <row r="2583">
          <cell r="A2583" t="str">
            <v>Tubo union mecanica RDE 32.5 PVC 2 1/2 "</v>
          </cell>
          <cell r="B2583" t="str">
            <v>m</v>
          </cell>
          <cell r="C2583">
            <v>9463</v>
          </cell>
        </row>
        <row r="2584">
          <cell r="A2584" t="str">
            <v>Tubo union mecanica RDE 32.5 PVC 20 "</v>
          </cell>
          <cell r="B2584" t="str">
            <v>m</v>
          </cell>
          <cell r="C2584">
            <v>504167</v>
          </cell>
        </row>
        <row r="2585">
          <cell r="A2585" t="str">
            <v>Tubo union mecanica RDE 32.5 PVC 3 "</v>
          </cell>
          <cell r="B2585" t="str">
            <v>m</v>
          </cell>
          <cell r="C2585">
            <v>13444</v>
          </cell>
        </row>
        <row r="2586">
          <cell r="A2586" t="str">
            <v>Tubo union mecanica RDE 32.5 PVC 4 "</v>
          </cell>
          <cell r="B2586" t="str">
            <v>m</v>
          </cell>
          <cell r="C2586">
            <v>22169</v>
          </cell>
        </row>
        <row r="2587">
          <cell r="A2587" t="str">
            <v>Tubo union mecanica RDE 32.5 PVC 6 "</v>
          </cell>
          <cell r="B2587" t="str">
            <v>m</v>
          </cell>
          <cell r="C2587">
            <v>48321</v>
          </cell>
        </row>
        <row r="2588">
          <cell r="A2588" t="str">
            <v>Tubo union mecanica RDE 32.5 PVC 8 "</v>
          </cell>
          <cell r="B2588" t="str">
            <v>m</v>
          </cell>
          <cell r="C2588">
            <v>82169</v>
          </cell>
        </row>
        <row r="2589">
          <cell r="A2589" t="str">
            <v>Tubo union mecanica RDE 41 PVC 10 "</v>
          </cell>
          <cell r="B2589" t="str">
            <v>m</v>
          </cell>
          <cell r="C2589">
            <v>102863</v>
          </cell>
        </row>
        <row r="2590">
          <cell r="A2590" t="str">
            <v>Tubo union mecanica RDE 41 PVC 12 "</v>
          </cell>
          <cell r="B2590" t="str">
            <v>m</v>
          </cell>
          <cell r="C2590">
            <v>145678</v>
          </cell>
        </row>
        <row r="2591">
          <cell r="A2591" t="str">
            <v>Tubo union mecanica RDE 41 PVC 14 "</v>
          </cell>
          <cell r="B2591" t="str">
            <v>m</v>
          </cell>
          <cell r="C2591">
            <v>183960</v>
          </cell>
        </row>
        <row r="2592">
          <cell r="A2592" t="str">
            <v>Tubo union mecanica RDE 41 PVC 16 "</v>
          </cell>
          <cell r="B2592" t="str">
            <v>m</v>
          </cell>
          <cell r="C2592">
            <v>251413</v>
          </cell>
        </row>
        <row r="2593">
          <cell r="A2593" t="str">
            <v>Tubo union mecanica RDE 41 PVC 18 "</v>
          </cell>
          <cell r="B2593" t="str">
            <v>m</v>
          </cell>
          <cell r="C2593">
            <v>327087</v>
          </cell>
        </row>
        <row r="2594">
          <cell r="A2594" t="str">
            <v>Tubo union mecanica RDE 41 PVC 2 "</v>
          </cell>
          <cell r="B2594" t="str">
            <v>m</v>
          </cell>
          <cell r="C2594">
            <v>5362</v>
          </cell>
        </row>
        <row r="2595">
          <cell r="A2595" t="str">
            <v>Tubo union mecanica RDE 41 PVC 2 1/2 "</v>
          </cell>
          <cell r="B2595" t="str">
            <v>m</v>
          </cell>
          <cell r="C2595">
            <v>7468</v>
          </cell>
        </row>
        <row r="2596">
          <cell r="A2596" t="str">
            <v>Tubo union mecanica RDE 41 PVC 20 "</v>
          </cell>
          <cell r="B2596" t="str">
            <v>m</v>
          </cell>
          <cell r="C2596">
            <v>408945</v>
          </cell>
        </row>
        <row r="2597">
          <cell r="A2597" t="str">
            <v>Tubo union mecanica RDE 41 PVC 3 "</v>
          </cell>
          <cell r="B2597" t="str">
            <v>m</v>
          </cell>
          <cell r="C2597">
            <v>11105</v>
          </cell>
        </row>
        <row r="2598">
          <cell r="A2598" t="str">
            <v>Tubo union mecanica RDE 41 PVC 4 "</v>
          </cell>
          <cell r="B2598" t="str">
            <v>m</v>
          </cell>
          <cell r="C2598">
            <v>18373</v>
          </cell>
        </row>
        <row r="2599">
          <cell r="A2599" t="str">
            <v>Tubo union mecanica RDE 41 PVC 6 "</v>
          </cell>
          <cell r="B2599" t="str">
            <v>m</v>
          </cell>
          <cell r="C2599">
            <v>38930</v>
          </cell>
        </row>
        <row r="2600">
          <cell r="A2600" t="str">
            <v>Tubo union mecanica RDE 41 PVC 8 "</v>
          </cell>
          <cell r="B2600" t="str">
            <v>m</v>
          </cell>
          <cell r="C2600">
            <v>65783</v>
          </cell>
        </row>
        <row r="2601">
          <cell r="A2601" t="str">
            <v>Tuerca Ø= 1/2" G-8</v>
          </cell>
          <cell r="B2601" t="str">
            <v>und</v>
          </cell>
          <cell r="C2601">
            <v>900</v>
          </cell>
        </row>
        <row r="2602">
          <cell r="A2602" t="str">
            <v>Tuerca Ø= 1/4" G-8</v>
          </cell>
          <cell r="B2602" t="str">
            <v>und</v>
          </cell>
          <cell r="C2602">
            <v>102</v>
          </cell>
        </row>
        <row r="2603">
          <cell r="A2603" t="str">
            <v>Tuerca Ø=1 1/2"  G-8</v>
          </cell>
          <cell r="B2603" t="str">
            <v>und</v>
          </cell>
          <cell r="C2603">
            <v>14000</v>
          </cell>
        </row>
        <row r="2604">
          <cell r="A2604" t="str">
            <v>Tuerca Ø=1 1/4"  G-8</v>
          </cell>
          <cell r="B2604" t="str">
            <v>und</v>
          </cell>
          <cell r="C2604">
            <v>8500</v>
          </cell>
        </row>
        <row r="2605">
          <cell r="A2605" t="str">
            <v>Tuerca Ø=1 1/8"  G-8</v>
          </cell>
          <cell r="B2605" t="str">
            <v>und</v>
          </cell>
          <cell r="C2605">
            <v>7500</v>
          </cell>
        </row>
        <row r="2606">
          <cell r="A2606" t="str">
            <v>Tuerca Ø=1 3/8"  G-8</v>
          </cell>
          <cell r="B2606" t="str">
            <v>und</v>
          </cell>
          <cell r="C2606">
            <v>12000</v>
          </cell>
        </row>
        <row r="2607">
          <cell r="A2607" t="str">
            <v>Tuerca Ø=1"  G-5</v>
          </cell>
          <cell r="B2607" t="str">
            <v>und</v>
          </cell>
          <cell r="C2607">
            <v>1340</v>
          </cell>
        </row>
        <row r="2608">
          <cell r="A2608" t="str">
            <v>Tuerca Ø=1"  G-8</v>
          </cell>
          <cell r="B2608" t="str">
            <v>und</v>
          </cell>
          <cell r="C2608">
            <v>2200</v>
          </cell>
        </row>
        <row r="2609">
          <cell r="A2609" t="str">
            <v>Tuerca Ø=2"  G-8</v>
          </cell>
          <cell r="B2609" t="str">
            <v>und</v>
          </cell>
          <cell r="C2609">
            <v>20000</v>
          </cell>
        </row>
        <row r="2610">
          <cell r="A2610" t="str">
            <v>Tuerca Ø=3"  G-5</v>
          </cell>
          <cell r="B2610" t="str">
            <v>und</v>
          </cell>
          <cell r="C2610">
            <v>30000</v>
          </cell>
        </row>
        <row r="2611">
          <cell r="A2611" t="str">
            <v>Tuerca Ø=3/4"  G-8</v>
          </cell>
          <cell r="B2611" t="str">
            <v>und</v>
          </cell>
          <cell r="C2611">
            <v>980</v>
          </cell>
        </row>
        <row r="2612">
          <cell r="A2612" t="str">
            <v>Tuerca Ø= 3/8" para varilla roscada</v>
          </cell>
          <cell r="B2612" t="str">
            <v>und</v>
          </cell>
          <cell r="C2612">
            <v>800</v>
          </cell>
        </row>
        <row r="2613">
          <cell r="A2613" t="str">
            <v>Tuerca Ø=5/16" G-2 (arandela)</v>
          </cell>
          <cell r="B2613" t="str">
            <v>und</v>
          </cell>
          <cell r="C2613">
            <v>115</v>
          </cell>
        </row>
        <row r="2614">
          <cell r="A2614" t="str">
            <v>thiner</v>
          </cell>
          <cell r="B2614" t="str">
            <v>gal</v>
          </cell>
          <cell r="C2614">
            <v>13106</v>
          </cell>
        </row>
        <row r="2615">
          <cell r="A2615" t="str">
            <v>U de remate aluminio para lámina policarbonato 2.1</v>
          </cell>
          <cell r="B2615" t="str">
            <v>und</v>
          </cell>
          <cell r="C2615">
            <v>25600</v>
          </cell>
        </row>
        <row r="2616">
          <cell r="A2616" t="str">
            <v>Union a Termofusion a Tope Diametro &lt; 110 mm</v>
          </cell>
          <cell r="B2616" t="str">
            <v>und</v>
          </cell>
          <cell r="C2616">
            <v>21249</v>
          </cell>
        </row>
        <row r="2617">
          <cell r="A2617" t="str">
            <v>Union a Termofusion a Tope Diametro &gt; 110 mm</v>
          </cell>
          <cell r="B2617" t="str">
            <v>und</v>
          </cell>
          <cell r="C2617">
            <v>32800.31</v>
          </cell>
        </row>
        <row r="2618">
          <cell r="A2618" t="str">
            <v>Union adaptador de 3"</v>
          </cell>
          <cell r="B2618" t="str">
            <v>und</v>
          </cell>
          <cell r="C2618">
            <v>10035</v>
          </cell>
        </row>
        <row r="2619">
          <cell r="A2619" t="str">
            <v>Union alcantarillado PVC 24  "</v>
          </cell>
          <cell r="B2619" t="str">
            <v>und</v>
          </cell>
          <cell r="C2619">
            <v>1</v>
          </cell>
        </row>
        <row r="2620">
          <cell r="A2620" t="str">
            <v>Union alcantarillado PVC 27  "</v>
          </cell>
          <cell r="B2620" t="str">
            <v>und</v>
          </cell>
          <cell r="C2620">
            <v>1</v>
          </cell>
        </row>
        <row r="2621">
          <cell r="A2621" t="str">
            <v>Union alcantarillado PVC 30  "</v>
          </cell>
          <cell r="B2621" t="str">
            <v>und</v>
          </cell>
          <cell r="C2621">
            <v>1</v>
          </cell>
        </row>
        <row r="2622">
          <cell r="A2622" t="str">
            <v>Union alcantarillado PVC 33  "</v>
          </cell>
          <cell r="B2622" t="str">
            <v>und</v>
          </cell>
          <cell r="C2622">
            <v>1</v>
          </cell>
        </row>
        <row r="2623">
          <cell r="A2623" t="str">
            <v>Union alcantarillado PVC 36  "</v>
          </cell>
          <cell r="B2623" t="str">
            <v>und</v>
          </cell>
          <cell r="C2623">
            <v>1</v>
          </cell>
        </row>
        <row r="2624">
          <cell r="A2624" t="str">
            <v>Union alcantarillado PVC 39  "</v>
          </cell>
          <cell r="B2624" t="str">
            <v>und</v>
          </cell>
          <cell r="C2624">
            <v>1</v>
          </cell>
        </row>
        <row r="2625">
          <cell r="A2625" t="str">
            <v>Union alcantarillado PVC 42  "</v>
          </cell>
          <cell r="B2625" t="str">
            <v>und</v>
          </cell>
          <cell r="C2625">
            <v>1</v>
          </cell>
        </row>
        <row r="2626">
          <cell r="A2626" t="str">
            <v>Union alcantarillado PVC 48  "</v>
          </cell>
          <cell r="B2626" t="str">
            <v>und</v>
          </cell>
          <cell r="C2626">
            <v>1</v>
          </cell>
        </row>
        <row r="2627">
          <cell r="A2627" t="str">
            <v>Union alcantarillado PVC 60  "</v>
          </cell>
          <cell r="B2627" t="str">
            <v>und</v>
          </cell>
          <cell r="C2627">
            <v>1</v>
          </cell>
        </row>
        <row r="2628">
          <cell r="A2628" t="str">
            <v>Union canal a bajante amazonas</v>
          </cell>
          <cell r="B2628" t="str">
            <v>und</v>
          </cell>
          <cell r="C2628">
            <v>24779</v>
          </cell>
        </row>
        <row r="2629">
          <cell r="A2629" t="str">
            <v>Union canal amazonas blanca</v>
          </cell>
          <cell r="B2629" t="str">
            <v>und</v>
          </cell>
          <cell r="C2629">
            <v>18371</v>
          </cell>
        </row>
        <row r="2630">
          <cell r="A2630" t="str">
            <v>Union conduit PVC  4"</v>
          </cell>
          <cell r="B2630" t="str">
            <v>und</v>
          </cell>
          <cell r="C2630">
            <v>4536</v>
          </cell>
        </row>
        <row r="2631">
          <cell r="A2631" t="str">
            <v>Union de canal blanca Raingo</v>
          </cell>
          <cell r="B2631" t="str">
            <v>und</v>
          </cell>
          <cell r="C2631">
            <v>8226</v>
          </cell>
        </row>
        <row r="2632">
          <cell r="A2632" t="str">
            <v>Union de Polietileno Ø=63 mm = 2"</v>
          </cell>
          <cell r="B2632" t="str">
            <v>und</v>
          </cell>
          <cell r="C2632">
            <v>22187</v>
          </cell>
        </row>
        <row r="2633">
          <cell r="A2633" t="str">
            <v>Union de Polietileno Ø=90 mm = 3"</v>
          </cell>
          <cell r="B2633" t="str">
            <v>und</v>
          </cell>
          <cell r="C2633">
            <v>45078</v>
          </cell>
        </row>
        <row r="2634">
          <cell r="A2634" t="str">
            <v>Union de reparacion u.m RDE 21 PVC 10 "</v>
          </cell>
          <cell r="B2634" t="str">
            <v>und</v>
          </cell>
          <cell r="C2634">
            <v>450563</v>
          </cell>
        </row>
        <row r="2635">
          <cell r="A2635" t="str">
            <v>Union de reparacion u.m RDE 21 PVC 12 "</v>
          </cell>
          <cell r="B2635" t="str">
            <v>und</v>
          </cell>
          <cell r="C2635">
            <v>824798</v>
          </cell>
        </row>
        <row r="2636">
          <cell r="A2636" t="str">
            <v>Union de reparacion u.m RDE 21 PVC 2 "</v>
          </cell>
          <cell r="B2636" t="str">
            <v>und</v>
          </cell>
          <cell r="C2636">
            <v>21811</v>
          </cell>
        </row>
        <row r="2637">
          <cell r="A2637" t="str">
            <v>Union de reparacion u.m RDE 21 PVC 2 1/2 "</v>
          </cell>
          <cell r="B2637" t="str">
            <v>und</v>
          </cell>
          <cell r="C2637">
            <v>25394</v>
          </cell>
        </row>
        <row r="2638">
          <cell r="A2638" t="str">
            <v>Union de reparacion u.m RDE 21 PVC 3 "</v>
          </cell>
          <cell r="B2638" t="str">
            <v>und</v>
          </cell>
          <cell r="C2638">
            <v>36133</v>
          </cell>
        </row>
        <row r="2639">
          <cell r="A2639" t="str">
            <v>Union de reparacion u.m RDE 21 PVC 4 "</v>
          </cell>
          <cell r="B2639" t="str">
            <v>und</v>
          </cell>
          <cell r="C2639">
            <v>61957</v>
          </cell>
        </row>
        <row r="2640">
          <cell r="A2640" t="str">
            <v>Union de reparacion u.m RDE 21 PVC 6 "</v>
          </cell>
          <cell r="B2640" t="str">
            <v>und</v>
          </cell>
          <cell r="C2640">
            <v>143471</v>
          </cell>
        </row>
        <row r="2641">
          <cell r="A2641" t="str">
            <v>Union de reparacion u.m RDE 21 PVC 8 "</v>
          </cell>
          <cell r="B2641" t="str">
            <v>und</v>
          </cell>
          <cell r="C2641">
            <v>263798</v>
          </cell>
        </row>
        <row r="2642">
          <cell r="A2642" t="str">
            <v>Union Dresser Ø= 3" en H.D.</v>
          </cell>
          <cell r="B2642" t="str">
            <v>und</v>
          </cell>
          <cell r="C2642">
            <v>105947</v>
          </cell>
        </row>
        <row r="2643">
          <cell r="A2643" t="str">
            <v>Union Dresser Ø=12" en  H.D</v>
          </cell>
          <cell r="B2643" t="str">
            <v>und</v>
          </cell>
          <cell r="C2643">
            <v>509240</v>
          </cell>
        </row>
        <row r="2644">
          <cell r="A2644" t="str">
            <v>Union Dresser Ø=14" en  H.D</v>
          </cell>
          <cell r="B2644" t="str">
            <v>und</v>
          </cell>
          <cell r="C2644">
            <v>533600</v>
          </cell>
        </row>
        <row r="2645">
          <cell r="A2645" t="str">
            <v>Union Dresser Ø=2 1/2" en  H.D</v>
          </cell>
          <cell r="B2645" t="str">
            <v>und</v>
          </cell>
          <cell r="C2645">
            <v>49000</v>
          </cell>
        </row>
        <row r="2646">
          <cell r="A2646" t="str">
            <v>Union Dresser Ø=2" en  H.D</v>
          </cell>
          <cell r="B2646" t="str">
            <v>und</v>
          </cell>
          <cell r="C2646">
            <v>44080</v>
          </cell>
        </row>
        <row r="2647">
          <cell r="A2647" t="str">
            <v>Union Dresser Ø=4" en  H.D</v>
          </cell>
          <cell r="B2647" t="str">
            <v>und</v>
          </cell>
          <cell r="C2647">
            <v>120253</v>
          </cell>
        </row>
        <row r="2648">
          <cell r="A2648" t="str">
            <v>Union Dresser Ø=6" en  H.D</v>
          </cell>
          <cell r="B2648" t="str">
            <v>und</v>
          </cell>
          <cell r="C2648">
            <v>176706</v>
          </cell>
        </row>
        <row r="2649">
          <cell r="A2649" t="str">
            <v>Union Dresser Ø=8" en  H.D</v>
          </cell>
          <cell r="B2649" t="str">
            <v>und</v>
          </cell>
          <cell r="C2649">
            <v>168200</v>
          </cell>
        </row>
        <row r="2650">
          <cell r="A2650" t="str">
            <v>Union espigo flanchado Ø=2"</v>
          </cell>
          <cell r="B2650" t="str">
            <v>und</v>
          </cell>
          <cell r="C2650">
            <v>415280</v>
          </cell>
        </row>
        <row r="2651">
          <cell r="A2651" t="str">
            <v>Union espigo flanchado Ø=3"</v>
          </cell>
          <cell r="B2651" t="str">
            <v>und</v>
          </cell>
          <cell r="C2651">
            <v>600880</v>
          </cell>
        </row>
        <row r="2652">
          <cell r="A2652" t="str">
            <v>Union Galvanizada Ø= 1 1/2"</v>
          </cell>
          <cell r="B2652" t="str">
            <v>und</v>
          </cell>
          <cell r="C2652">
            <v>3631</v>
          </cell>
        </row>
        <row r="2653">
          <cell r="A2653" t="str">
            <v>Union Galvanizada Ø= 1"</v>
          </cell>
          <cell r="B2653" t="str">
            <v>und</v>
          </cell>
          <cell r="C2653">
            <v>2007</v>
          </cell>
        </row>
        <row r="2654">
          <cell r="A2654" t="str">
            <v>Union Galvanizada Ø= 2 1/2"</v>
          </cell>
          <cell r="B2654" t="str">
            <v>und</v>
          </cell>
          <cell r="C2654">
            <v>13572</v>
          </cell>
        </row>
        <row r="2655">
          <cell r="A2655" t="str">
            <v>Union Galvanizada Ø= 2"</v>
          </cell>
          <cell r="B2655" t="str">
            <v>und</v>
          </cell>
          <cell r="C2655">
            <v>6635</v>
          </cell>
        </row>
        <row r="2656">
          <cell r="A2656" t="str">
            <v>Union Galvanizada Ø= 4"</v>
          </cell>
          <cell r="B2656" t="str">
            <v>und</v>
          </cell>
          <cell r="C2656">
            <v>31088</v>
          </cell>
        </row>
        <row r="2657">
          <cell r="A2657" t="str">
            <v>Union Galvanizada Ø=3"</v>
          </cell>
          <cell r="B2657" t="str">
            <v>und</v>
          </cell>
          <cell r="C2657">
            <v>19952</v>
          </cell>
        </row>
        <row r="2658">
          <cell r="A2658" t="str">
            <v>Union mecanica rapida RDE 21 PVC 10 "</v>
          </cell>
          <cell r="B2658" t="str">
            <v>und</v>
          </cell>
          <cell r="C2658">
            <v>402066</v>
          </cell>
        </row>
        <row r="2659">
          <cell r="A2659" t="str">
            <v>Union mecanica rapida RDE 21 PVC 12 "</v>
          </cell>
          <cell r="B2659" t="str">
            <v>und</v>
          </cell>
          <cell r="C2659">
            <v>623113</v>
          </cell>
        </row>
        <row r="2660">
          <cell r="A2660" t="str">
            <v>Union mecanica rapida RDE 21 PVC 2 "</v>
          </cell>
          <cell r="B2660" t="str">
            <v>und</v>
          </cell>
          <cell r="C2660">
            <v>18843</v>
          </cell>
        </row>
        <row r="2661">
          <cell r="A2661" t="str">
            <v>Union mecanica rapida RDE 21 PVC 2 1/2 "</v>
          </cell>
          <cell r="B2661" t="str">
            <v>und</v>
          </cell>
          <cell r="C2661">
            <v>24548</v>
          </cell>
        </row>
        <row r="2662">
          <cell r="A2662" t="str">
            <v>Union mecanica rapida RDE 21 PVC 3 "</v>
          </cell>
          <cell r="B2662" t="str">
            <v>und</v>
          </cell>
          <cell r="C2662">
            <v>32258</v>
          </cell>
        </row>
        <row r="2663">
          <cell r="A2663" t="str">
            <v>Union mecanica rapida RDE 21 PVC 4 "</v>
          </cell>
          <cell r="B2663" t="str">
            <v>und</v>
          </cell>
          <cell r="C2663">
            <v>52461</v>
          </cell>
        </row>
        <row r="2664">
          <cell r="A2664" t="str">
            <v>Union mecanica rapida RDE 21 PVC 6 "</v>
          </cell>
          <cell r="B2664" t="str">
            <v>und</v>
          </cell>
          <cell r="C2664">
            <v>122847</v>
          </cell>
        </row>
        <row r="2665">
          <cell r="A2665" t="str">
            <v>Union mecanica rapida RDE 21 PVC 8 "</v>
          </cell>
          <cell r="B2665" t="str">
            <v>und</v>
          </cell>
          <cell r="C2665">
            <v>225034</v>
          </cell>
        </row>
        <row r="2666">
          <cell r="A2666" t="str">
            <v>Union PF+UAD  1/2 "</v>
          </cell>
          <cell r="B2666" t="str">
            <v>und</v>
          </cell>
          <cell r="C2666">
            <v>3138</v>
          </cell>
        </row>
        <row r="2667">
          <cell r="A2667" t="str">
            <v>Union PF+UAD 3/4"</v>
          </cell>
          <cell r="B2667" t="str">
            <v>und</v>
          </cell>
          <cell r="C2667">
            <v>20277</v>
          </cell>
        </row>
        <row r="2668">
          <cell r="A2668" t="str">
            <v>Union por acople universal en H.D. Ø 16"</v>
          </cell>
          <cell r="B2668" t="str">
            <v>und</v>
          </cell>
          <cell r="C2668">
            <v>1071840</v>
          </cell>
        </row>
        <row r="2669">
          <cell r="A2669" t="str">
            <v>Union por acople universal en H.D. Ø 3"</v>
          </cell>
          <cell r="B2669" t="str">
            <v>und</v>
          </cell>
          <cell r="C2669">
            <v>67280</v>
          </cell>
        </row>
        <row r="2670">
          <cell r="A2670" t="str">
            <v>Union por acople universal en H.D. Ø 6"  R1</v>
          </cell>
          <cell r="B2670" t="str">
            <v>und</v>
          </cell>
          <cell r="C2670">
            <v>133400</v>
          </cell>
        </row>
        <row r="2671">
          <cell r="A2671" t="str">
            <v>Union por acople universal en H.D. Ø 8"  R1</v>
          </cell>
          <cell r="B2671" t="str">
            <v>und</v>
          </cell>
          <cell r="C2671">
            <v>185600</v>
          </cell>
        </row>
        <row r="2672">
          <cell r="A2672" t="str">
            <v>Union presion  CPVC 1/2"</v>
          </cell>
          <cell r="B2672" t="str">
            <v>und</v>
          </cell>
          <cell r="C2672">
            <v>994</v>
          </cell>
        </row>
        <row r="2673">
          <cell r="A2673" t="str">
            <v>Union presion  PVC 1 1/2"</v>
          </cell>
          <cell r="B2673" t="str">
            <v>und</v>
          </cell>
          <cell r="C2673">
            <v>2356</v>
          </cell>
        </row>
        <row r="2674">
          <cell r="A2674" t="str">
            <v>Union presion  PVC 1 1/4"</v>
          </cell>
          <cell r="B2674" t="str">
            <v>und</v>
          </cell>
          <cell r="C2674">
            <v>1729</v>
          </cell>
        </row>
        <row r="2675">
          <cell r="A2675" t="str">
            <v>Union presion  PVC 1"</v>
          </cell>
          <cell r="B2675" t="str">
            <v>und</v>
          </cell>
          <cell r="C2675">
            <v>942</v>
          </cell>
        </row>
        <row r="2676">
          <cell r="A2676" t="str">
            <v>Union presion  PVC 1/2"</v>
          </cell>
          <cell r="B2676" t="str">
            <v>und</v>
          </cell>
          <cell r="C2676">
            <v>364</v>
          </cell>
        </row>
        <row r="2677">
          <cell r="A2677" t="str">
            <v>Union presion  PVC 2 1/2"</v>
          </cell>
          <cell r="B2677" t="str">
            <v>und</v>
          </cell>
          <cell r="C2677">
            <v>15278</v>
          </cell>
        </row>
        <row r="2678">
          <cell r="A2678" t="str">
            <v>Union presion  PVC 2"</v>
          </cell>
          <cell r="B2678" t="str">
            <v>und</v>
          </cell>
          <cell r="C2678">
            <v>3861</v>
          </cell>
        </row>
        <row r="2679">
          <cell r="A2679" t="str">
            <v>Union presion  PVC 3"</v>
          </cell>
          <cell r="B2679" t="str">
            <v>und</v>
          </cell>
          <cell r="C2679">
            <v>18928</v>
          </cell>
        </row>
        <row r="2680">
          <cell r="A2680" t="str">
            <v>Union presion  PVC 3/4"</v>
          </cell>
          <cell r="B2680" t="str">
            <v>und</v>
          </cell>
          <cell r="C2680">
            <v>576</v>
          </cell>
        </row>
        <row r="2681">
          <cell r="A2681" t="str">
            <v>Union presion  PVC 4"</v>
          </cell>
          <cell r="B2681" t="str">
            <v>und</v>
          </cell>
          <cell r="C2681">
            <v>41112</v>
          </cell>
        </row>
        <row r="2682">
          <cell r="A2682" t="str">
            <v>Union presion  PVC 6"</v>
          </cell>
          <cell r="B2682" t="str">
            <v>und</v>
          </cell>
          <cell r="C2682">
            <v>54403</v>
          </cell>
        </row>
        <row r="2683">
          <cell r="A2683" t="str">
            <v>Union reducida PE 100  PN-10 de 110 x 90 mm</v>
          </cell>
          <cell r="B2683" t="str">
            <v>und</v>
          </cell>
          <cell r="C2683">
            <v>38905</v>
          </cell>
        </row>
        <row r="2684">
          <cell r="A2684" t="str">
            <v>Union reducida PE 100  PN-10 de 160 x 110 mm</v>
          </cell>
          <cell r="B2684" t="str">
            <v>und</v>
          </cell>
          <cell r="C2684">
            <v>90045</v>
          </cell>
        </row>
        <row r="2685">
          <cell r="A2685" t="str">
            <v>Union reducida PE 100 RDE 11 PN 16  63 mm x 32 mm</v>
          </cell>
          <cell r="B2685" t="str">
            <v>und</v>
          </cell>
          <cell r="C2685">
            <v>13326</v>
          </cell>
        </row>
        <row r="2686">
          <cell r="A2686" t="str">
            <v>Union reducida PE 100 RDE 17 PN 10  90 mm x 63 mm</v>
          </cell>
          <cell r="B2686" t="str">
            <v>und</v>
          </cell>
          <cell r="C2686">
            <v>28916</v>
          </cell>
        </row>
        <row r="2687">
          <cell r="A2687" t="str">
            <v>Union reducida PE 25 mm x 20 mm Socket</v>
          </cell>
          <cell r="B2687" t="str">
            <v>und</v>
          </cell>
          <cell r="C2687">
            <v>5617</v>
          </cell>
        </row>
        <row r="2688">
          <cell r="A2688" t="str">
            <v>Union reducida PE 32 mm x 20 mm Socket</v>
          </cell>
          <cell r="B2688" t="str">
            <v>und</v>
          </cell>
          <cell r="C2688">
            <v>7085</v>
          </cell>
        </row>
        <row r="2689">
          <cell r="A2689" t="str">
            <v>Union reducida PE 32 mm x 25 mm Socket</v>
          </cell>
          <cell r="B2689" t="str">
            <v>und</v>
          </cell>
          <cell r="C2689">
            <v>7617</v>
          </cell>
        </row>
        <row r="2690">
          <cell r="A2690" t="str">
            <v>Union roscada A/C, Ø 2"</v>
          </cell>
          <cell r="B2690" t="str">
            <v>und</v>
          </cell>
          <cell r="C2690">
            <v>7500</v>
          </cell>
        </row>
        <row r="2691">
          <cell r="A2691" t="str">
            <v>Union roscada A/C, Ø 3"</v>
          </cell>
          <cell r="B2691" t="str">
            <v>und</v>
          </cell>
          <cell r="C2691">
            <v>16000</v>
          </cell>
        </row>
        <row r="2692">
          <cell r="A2692" t="str">
            <v>Union sanitaria  Novafort 6" o 160 mm</v>
          </cell>
          <cell r="B2692" t="str">
            <v>und</v>
          </cell>
          <cell r="C2692">
            <v>10627</v>
          </cell>
        </row>
        <row r="2693">
          <cell r="A2693" t="str">
            <v>Union sanitaria  Novafort 8" o 200 mm</v>
          </cell>
          <cell r="B2693" t="str">
            <v>und</v>
          </cell>
          <cell r="C2693">
            <v>43226</v>
          </cell>
        </row>
        <row r="2694">
          <cell r="A2694" t="str">
            <v>Union sanitaria  PVC 2 "</v>
          </cell>
          <cell r="B2694" t="str">
            <v>und</v>
          </cell>
          <cell r="C2694">
            <v>2368</v>
          </cell>
        </row>
        <row r="2695">
          <cell r="A2695" t="str">
            <v>Union sanitaria  PVC 3"</v>
          </cell>
          <cell r="B2695" t="str">
            <v>und</v>
          </cell>
          <cell r="C2695">
            <v>3417</v>
          </cell>
        </row>
        <row r="2696">
          <cell r="A2696" t="str">
            <v>Union sanitaria  PVC 4"</v>
          </cell>
          <cell r="B2696" t="str">
            <v>und</v>
          </cell>
          <cell r="C2696">
            <v>6822</v>
          </cell>
        </row>
        <row r="2697">
          <cell r="A2697" t="str">
            <v>Union sanitaria  PVC 6 "</v>
          </cell>
          <cell r="B2697" t="str">
            <v>und</v>
          </cell>
          <cell r="C2697">
            <v>29909</v>
          </cell>
        </row>
        <row r="2698">
          <cell r="A2698" t="str">
            <v>Union tipo socket para gas 1/2"</v>
          </cell>
          <cell r="B2698" t="str">
            <v>und</v>
          </cell>
          <cell r="C2698">
            <v>3965</v>
          </cell>
        </row>
        <row r="2699">
          <cell r="A2699" t="str">
            <v>Union Universal galvanizada 1 1/2"</v>
          </cell>
          <cell r="B2699" t="str">
            <v>und</v>
          </cell>
          <cell r="C2699">
            <v>16704</v>
          </cell>
        </row>
        <row r="2700">
          <cell r="A2700" t="str">
            <v>Union Universal galvanizada 1/2"</v>
          </cell>
          <cell r="B2700" t="str">
            <v>und</v>
          </cell>
          <cell r="C2700">
            <v>5951</v>
          </cell>
        </row>
        <row r="2701">
          <cell r="A2701" t="str">
            <v>Union Universal galvanizada 2"</v>
          </cell>
          <cell r="B2701" t="str">
            <v>und</v>
          </cell>
          <cell r="C2701">
            <v>31088</v>
          </cell>
        </row>
        <row r="2702">
          <cell r="A2702" t="str">
            <v>Union Universal galvanizada 3"</v>
          </cell>
          <cell r="B2702" t="str">
            <v>und</v>
          </cell>
          <cell r="C2702">
            <v>89204</v>
          </cell>
        </row>
        <row r="2703">
          <cell r="A2703" t="str">
            <v>Union Universal galvanizada 4"</v>
          </cell>
          <cell r="B2703" t="str">
            <v>und</v>
          </cell>
          <cell r="C2703">
            <v>171680</v>
          </cell>
        </row>
        <row r="2704">
          <cell r="A2704" t="str">
            <v>Union Universal galvanizada 6"</v>
          </cell>
          <cell r="B2704" t="str">
            <v>und</v>
          </cell>
          <cell r="C2704">
            <v>400200</v>
          </cell>
        </row>
        <row r="2705">
          <cell r="A2705" t="str">
            <v>Union Universal galvanizada 8"</v>
          </cell>
          <cell r="B2705" t="str">
            <v>und</v>
          </cell>
          <cell r="C2705">
            <v>237800</v>
          </cell>
        </row>
        <row r="2706">
          <cell r="A2706" t="str">
            <v>Uniones de protección p/cable</v>
          </cell>
          <cell r="B2706" t="str">
            <v>und</v>
          </cell>
          <cell r="C2706">
            <v>1000</v>
          </cell>
        </row>
        <row r="2707">
          <cell r="A2707" t="str">
            <v>Universal presión  PVC 1 1/2"</v>
          </cell>
          <cell r="B2707" t="str">
            <v>und</v>
          </cell>
          <cell r="C2707">
            <v>26331</v>
          </cell>
        </row>
        <row r="2708">
          <cell r="A2708" t="str">
            <v>Universal presión  PVC 1"</v>
          </cell>
          <cell r="B2708" t="str">
            <v>und</v>
          </cell>
          <cell r="C2708">
            <v>8498</v>
          </cell>
        </row>
        <row r="2709">
          <cell r="A2709" t="str">
            <v>Universal presión  PVC 1/2"</v>
          </cell>
          <cell r="B2709" t="str">
            <v>und</v>
          </cell>
          <cell r="C2709">
            <v>3170</v>
          </cell>
        </row>
        <row r="2710">
          <cell r="A2710" t="str">
            <v>Universal presión  PVC 2 1/2"</v>
          </cell>
          <cell r="B2710" t="str">
            <v>und</v>
          </cell>
          <cell r="C2710">
            <v>52432</v>
          </cell>
        </row>
        <row r="2711">
          <cell r="A2711" t="str">
            <v>Universal presión  PVC 2"</v>
          </cell>
          <cell r="B2711" t="str">
            <v>und</v>
          </cell>
          <cell r="C2711">
            <v>33656</v>
          </cell>
        </row>
        <row r="2712">
          <cell r="A2712" t="str">
            <v>Universal presión  PVC 3"</v>
          </cell>
          <cell r="B2712" t="str">
            <v>und</v>
          </cell>
          <cell r="C2712">
            <v>80504</v>
          </cell>
        </row>
        <row r="2713">
          <cell r="A2713" t="str">
            <v>Universal presión  PVC 4"</v>
          </cell>
          <cell r="B2713" t="str">
            <v>und</v>
          </cell>
          <cell r="C2713">
            <v>100688</v>
          </cell>
        </row>
        <row r="2714">
          <cell r="A2714" t="str">
            <v>Valla informativa en lámina 6*2 m impresión digital con estructura soporte</v>
          </cell>
          <cell r="B2714" t="str">
            <v>und</v>
          </cell>
          <cell r="C2714">
            <v>1950000</v>
          </cell>
        </row>
        <row r="2715">
          <cell r="A2715" t="str">
            <v>Valla SI 60 x 75 cm cinta vinilo</v>
          </cell>
          <cell r="B2715" t="str">
            <v>und</v>
          </cell>
          <cell r="C2715">
            <v>170000</v>
          </cell>
        </row>
        <row r="2716">
          <cell r="A2716" t="str">
            <v>Valv. comp. elast. vast. n.asc. ext. brida 10"</v>
          </cell>
          <cell r="B2716" t="str">
            <v>und</v>
          </cell>
          <cell r="C2716">
            <v>3062400</v>
          </cell>
        </row>
        <row r="2717">
          <cell r="A2717" t="str">
            <v>Valv. comp. elast. vast. n.asc. ext. brida 12"</v>
          </cell>
          <cell r="B2717" t="str">
            <v>und</v>
          </cell>
          <cell r="C2717">
            <v>3870920</v>
          </cell>
        </row>
        <row r="2718">
          <cell r="A2718" t="str">
            <v>Valv. comp. elast. vast. n.asc. ext. brida 2"</v>
          </cell>
          <cell r="B2718" t="str">
            <v>und</v>
          </cell>
          <cell r="C2718">
            <v>391822</v>
          </cell>
        </row>
        <row r="2719">
          <cell r="A2719" t="str">
            <v>Valv. comp. elast. vast. n.asc. ext. brida 3"</v>
          </cell>
          <cell r="B2719" t="str">
            <v>und</v>
          </cell>
          <cell r="C2719">
            <v>505000</v>
          </cell>
        </row>
        <row r="2720">
          <cell r="A2720" t="str">
            <v>Valv. comp. elast. vast. n.asc. ext. brida 4"</v>
          </cell>
          <cell r="B2720" t="str">
            <v>und</v>
          </cell>
          <cell r="C2720">
            <v>551000</v>
          </cell>
        </row>
        <row r="2721">
          <cell r="A2721" t="str">
            <v>Valv. comp. elast. vast. n.asc. ext. brida 6"</v>
          </cell>
          <cell r="B2721" t="str">
            <v>und</v>
          </cell>
          <cell r="C2721">
            <v>1027760</v>
          </cell>
        </row>
        <row r="2722">
          <cell r="A2722" t="str">
            <v>Valv. comp. elast. vast. n.asc. ext. brida 8"</v>
          </cell>
          <cell r="B2722" t="str">
            <v>und</v>
          </cell>
          <cell r="C2722">
            <v>1474360</v>
          </cell>
        </row>
        <row r="2723">
          <cell r="A2723" t="str">
            <v>Valv. comp. elast. vast. n.asc. ext. el 3"</v>
          </cell>
          <cell r="B2723" t="str">
            <v>und</v>
          </cell>
          <cell r="C2723">
            <v>409480</v>
          </cell>
        </row>
        <row r="2724">
          <cell r="A2724" t="str">
            <v>Valv. comp. elast. vast. n.asc. ext. jh 2"</v>
          </cell>
          <cell r="B2724" t="str">
            <v>und</v>
          </cell>
          <cell r="C2724">
            <v>281880</v>
          </cell>
        </row>
        <row r="2725">
          <cell r="A2725" t="str">
            <v>Valv. comp. elast. vast. n.asc. ext. jh 4"</v>
          </cell>
          <cell r="B2725" t="str">
            <v>und</v>
          </cell>
          <cell r="C2725">
            <v>531280</v>
          </cell>
        </row>
        <row r="2726">
          <cell r="A2726" t="str">
            <v>Valv. comp. elast. vast. n.asc. ext. jh 6"</v>
          </cell>
          <cell r="B2726" t="str">
            <v>und</v>
          </cell>
          <cell r="C2726">
            <v>958160</v>
          </cell>
        </row>
        <row r="2727">
          <cell r="A2727" t="str">
            <v>Valv. comp. elast. vast. n.asc. ext. jh 8"</v>
          </cell>
          <cell r="B2727" t="str">
            <v>und</v>
          </cell>
          <cell r="C2727">
            <v>1417520</v>
          </cell>
        </row>
        <row r="2728">
          <cell r="A2728" t="str">
            <v>Valv. comp. vast. asc. (comp. elast.) e. brida 3"</v>
          </cell>
          <cell r="B2728" t="str">
            <v>und</v>
          </cell>
          <cell r="C2728">
            <v>665840</v>
          </cell>
        </row>
        <row r="2729">
          <cell r="A2729" t="str">
            <v>Valv. comp. vast. asc. (comp. elast.) e. brida 4"</v>
          </cell>
          <cell r="B2729" t="str">
            <v>und</v>
          </cell>
          <cell r="C2729">
            <v>1052120</v>
          </cell>
        </row>
        <row r="2730">
          <cell r="A2730" t="str">
            <v>Valv. comp. vast. asc. (comp. elast.) e. brida 6"</v>
          </cell>
          <cell r="B2730" t="str">
            <v>und</v>
          </cell>
          <cell r="C2730">
            <v>1579920</v>
          </cell>
        </row>
        <row r="2731">
          <cell r="A2731" t="str">
            <v>Valv. comp. vast. n.a (s. bronce) e. brida 18"</v>
          </cell>
          <cell r="B2731" t="str">
            <v>und</v>
          </cell>
          <cell r="C2731">
            <v>25328600</v>
          </cell>
        </row>
        <row r="2732">
          <cell r="A2732" t="str">
            <v>Valv. comp. vast. n.a (s. bronce) e. brida 6"</v>
          </cell>
          <cell r="B2732" t="str">
            <v>und</v>
          </cell>
          <cell r="C2732">
            <v>1809600</v>
          </cell>
        </row>
        <row r="2733">
          <cell r="A2733" t="str">
            <v>Valv. comp. vast. n.a (s. bronce) e. liso o j.h 2"</v>
          </cell>
          <cell r="B2733" t="str">
            <v>und</v>
          </cell>
          <cell r="C2733">
            <v>438480</v>
          </cell>
        </row>
        <row r="2734">
          <cell r="A2734" t="str">
            <v>Valv. comp. vast. n.a (s. bronce) e. liso o j.h 3"</v>
          </cell>
          <cell r="B2734" t="str">
            <v>und</v>
          </cell>
          <cell r="C2734">
            <v>584640</v>
          </cell>
        </row>
        <row r="2735">
          <cell r="A2735" t="str">
            <v>Valv. comp. vast. n.a (s. bronce) e. liso o j.h 4"</v>
          </cell>
          <cell r="B2735" t="str">
            <v>und</v>
          </cell>
          <cell r="C2735">
            <v>774880</v>
          </cell>
        </row>
        <row r="2736">
          <cell r="A2736" t="str">
            <v>Valv. comp. vast. n.a (s. bronce) e. liso o j.h 8"</v>
          </cell>
          <cell r="B2736" t="str">
            <v>und</v>
          </cell>
          <cell r="C2736">
            <v>2192400</v>
          </cell>
        </row>
        <row r="2737">
          <cell r="A2737" t="str">
            <v>Valv. ventosa (cam. doble) acc. multiple 1/2" ros</v>
          </cell>
          <cell r="B2737" t="str">
            <v>und</v>
          </cell>
          <cell r="C2737">
            <v>548680</v>
          </cell>
        </row>
        <row r="2738">
          <cell r="A2738" t="str">
            <v>Valv. ventosa (cam. doble) acc. multiple 2" E.B.</v>
          </cell>
          <cell r="B2738" t="str">
            <v>und</v>
          </cell>
          <cell r="C2738">
            <v>642640</v>
          </cell>
        </row>
        <row r="2739">
          <cell r="A2739" t="str">
            <v>Valv. ventosa (cam. doble) acc. multiple 3" E.B</v>
          </cell>
          <cell r="B2739" t="str">
            <v>und</v>
          </cell>
          <cell r="C2739">
            <v>765660</v>
          </cell>
        </row>
        <row r="2740">
          <cell r="A2740" t="str">
            <v>Valv. ventosa (cam. doble) acc. multiple 4" E.B.</v>
          </cell>
          <cell r="B2740" t="str">
            <v>und</v>
          </cell>
          <cell r="C2740">
            <v>1148400</v>
          </cell>
        </row>
        <row r="2741">
          <cell r="A2741" t="str">
            <v>Valv. ventosa (cam. doble) acc. multiple 6" E.B.</v>
          </cell>
          <cell r="B2741" t="str">
            <v>und</v>
          </cell>
          <cell r="C2741">
            <v>2795600</v>
          </cell>
        </row>
        <row r="2742">
          <cell r="A2742" t="str">
            <v>Valv. ventosa (cam. doble) acc. multiple 8" E.B.</v>
          </cell>
          <cell r="B2742" t="str">
            <v>und</v>
          </cell>
          <cell r="C2742">
            <v>5449680</v>
          </cell>
        </row>
        <row r="2743">
          <cell r="A2743" t="str">
            <v>Valv. ventosa (cam. senc.) doble acc. 1 1/2" rosc</v>
          </cell>
          <cell r="B2743" t="str">
            <v>und</v>
          </cell>
          <cell r="C2743">
            <v>227360</v>
          </cell>
        </row>
        <row r="2744">
          <cell r="A2744" t="str">
            <v>Valv. ventosa (cam. senc.) doble acc. 1" rosca</v>
          </cell>
          <cell r="B2744" t="str">
            <v>und</v>
          </cell>
          <cell r="C2744">
            <v>227360</v>
          </cell>
        </row>
        <row r="2745">
          <cell r="A2745" t="str">
            <v>Valv. ventosa (cam. senc.) doble acc. 1/2" rosc</v>
          </cell>
          <cell r="B2745" t="str">
            <v>und</v>
          </cell>
          <cell r="C2745">
            <v>203000</v>
          </cell>
        </row>
        <row r="2746">
          <cell r="A2746" t="str">
            <v>Valv. ventosa (cam. senc.) doble acc. 2" E.B</v>
          </cell>
          <cell r="B2746" t="str">
            <v>und</v>
          </cell>
          <cell r="C2746">
            <v>295800</v>
          </cell>
        </row>
        <row r="2747">
          <cell r="A2747" t="str">
            <v>Valv. ventosa (cam. senc.) doble acc. 3" E.B</v>
          </cell>
          <cell r="B2747" t="str">
            <v>und</v>
          </cell>
          <cell r="C2747">
            <v>487200</v>
          </cell>
        </row>
        <row r="2748">
          <cell r="A2748" t="str">
            <v>Valv. ventosa (cam. senc.) doble acc. 3/4" rosc</v>
          </cell>
          <cell r="B2748" t="str">
            <v>und</v>
          </cell>
          <cell r="C2748">
            <v>216920</v>
          </cell>
        </row>
        <row r="2749">
          <cell r="A2749" t="str">
            <v>Valvula cheque cortina Ø=1"</v>
          </cell>
          <cell r="B2749" t="str">
            <v>und</v>
          </cell>
          <cell r="C2749">
            <v>62872</v>
          </cell>
        </row>
        <row r="2750">
          <cell r="A2750" t="str">
            <v>Valvula cheque cortina Ø=3"</v>
          </cell>
          <cell r="B2750" t="str">
            <v>und</v>
          </cell>
          <cell r="C2750">
            <v>584988</v>
          </cell>
        </row>
        <row r="2751">
          <cell r="A2751" t="str">
            <v>Valvula cheque cortina Ø=6" E.B.</v>
          </cell>
          <cell r="B2751" t="str">
            <v>und</v>
          </cell>
          <cell r="C2751">
            <v>1438400</v>
          </cell>
        </row>
        <row r="2752">
          <cell r="A2752" t="str">
            <v>Valvula cheque de cortina Ø=2"</v>
          </cell>
          <cell r="B2752" t="str">
            <v>und</v>
          </cell>
          <cell r="C2752">
            <v>272368</v>
          </cell>
        </row>
        <row r="2753">
          <cell r="A2753" t="str">
            <v>Valvula de alivio 2 " x  2"</v>
          </cell>
          <cell r="B2753" t="str">
            <v>und</v>
          </cell>
          <cell r="C2753">
            <v>672578</v>
          </cell>
        </row>
        <row r="2754">
          <cell r="A2754" t="str">
            <v>Valvula de bola  PVC 1/2"</v>
          </cell>
          <cell r="B2754" t="str">
            <v>und</v>
          </cell>
          <cell r="C2754">
            <v>5783</v>
          </cell>
        </row>
        <row r="2755">
          <cell r="A2755" t="str">
            <v>Valvula de bola para agua H.D. 1 1/2" T.P</v>
          </cell>
          <cell r="B2755" t="str">
            <v>und</v>
          </cell>
          <cell r="C2755">
            <v>62350</v>
          </cell>
        </row>
        <row r="2756">
          <cell r="A2756" t="str">
            <v>Valvula de Bola para agua H.D. 1 1/4" T.P</v>
          </cell>
          <cell r="B2756" t="str">
            <v>und</v>
          </cell>
          <cell r="C2756">
            <v>39730</v>
          </cell>
        </row>
        <row r="2757">
          <cell r="A2757" t="str">
            <v>Valvula de Bola para agua H.D. 1" T.P</v>
          </cell>
          <cell r="B2757" t="str">
            <v>und</v>
          </cell>
          <cell r="C2757">
            <v>28710</v>
          </cell>
        </row>
        <row r="2758">
          <cell r="A2758" t="str">
            <v>Valvula de Bola para agua H.D. 1/2" T.P</v>
          </cell>
          <cell r="B2758" t="str">
            <v>und</v>
          </cell>
          <cell r="C2758">
            <v>12180</v>
          </cell>
        </row>
        <row r="2759">
          <cell r="A2759" t="str">
            <v>Valvula de Bola para agua H.D. 2 1/2" T.P</v>
          </cell>
          <cell r="B2759" t="str">
            <v>und</v>
          </cell>
          <cell r="C2759">
            <v>237800</v>
          </cell>
        </row>
        <row r="2760">
          <cell r="A2760" t="str">
            <v>Valvula de bola para agua H.D. 2" T.P</v>
          </cell>
          <cell r="B2760" t="str">
            <v>und</v>
          </cell>
          <cell r="C2760">
            <v>100920</v>
          </cell>
        </row>
        <row r="2761">
          <cell r="A2761" t="str">
            <v>Valvula de Bola para agua H.D. 3/4" T.P</v>
          </cell>
          <cell r="B2761" t="str">
            <v>und</v>
          </cell>
          <cell r="C2761">
            <v>18850</v>
          </cell>
        </row>
        <row r="2762">
          <cell r="A2762" t="str">
            <v>Valvula de bola para agua H.D. 4" T.P</v>
          </cell>
          <cell r="B2762" t="str">
            <v>und</v>
          </cell>
          <cell r="C2762">
            <v>603200</v>
          </cell>
        </row>
        <row r="2763">
          <cell r="A2763" t="str">
            <v>Valvula de bola para gas 1"</v>
          </cell>
          <cell r="B2763" t="str">
            <v>und</v>
          </cell>
          <cell r="C2763">
            <v>21000</v>
          </cell>
        </row>
        <row r="2764">
          <cell r="A2764" t="str">
            <v>Valvula de bola para gas 1/2"</v>
          </cell>
          <cell r="B2764" t="str">
            <v>und</v>
          </cell>
          <cell r="C2764">
            <v>11890</v>
          </cell>
        </row>
        <row r="2765">
          <cell r="A2765" t="str">
            <v>Valvula de bola PVC 1 1/2" rosca</v>
          </cell>
          <cell r="B2765" t="str">
            <v>und</v>
          </cell>
          <cell r="C2765">
            <v>22705</v>
          </cell>
        </row>
        <row r="2766">
          <cell r="A2766" t="str">
            <v>Valvula de bola PVC 1" rosca</v>
          </cell>
          <cell r="B2766" t="str">
            <v>und</v>
          </cell>
          <cell r="C2766">
            <v>120607</v>
          </cell>
        </row>
        <row r="2767">
          <cell r="A2767" t="str">
            <v>Valvula de bola PVC 3"</v>
          </cell>
          <cell r="B2767" t="str">
            <v>und</v>
          </cell>
          <cell r="C2767">
            <v>143144</v>
          </cell>
        </row>
        <row r="2768">
          <cell r="A2768" t="str">
            <v>Valvula de bola PVC 4"</v>
          </cell>
          <cell r="B2768" t="str">
            <v>und</v>
          </cell>
          <cell r="C2768">
            <v>254968</v>
          </cell>
        </row>
        <row r="2769">
          <cell r="A2769" t="str">
            <v>Valvula de bola radial rosca PVC 3"</v>
          </cell>
          <cell r="B2769" t="str">
            <v>und</v>
          </cell>
          <cell r="C2769">
            <v>251140</v>
          </cell>
        </row>
        <row r="2770">
          <cell r="A2770" t="str">
            <v>Valvula de compuerta en bronce  1 1/2"  T.P</v>
          </cell>
          <cell r="B2770" t="str">
            <v>und</v>
          </cell>
          <cell r="C2770">
            <v>114956</v>
          </cell>
        </row>
        <row r="2771">
          <cell r="A2771" t="str">
            <v>Valvula de compuerta en bronce  1" T.P</v>
          </cell>
          <cell r="B2771" t="str">
            <v>und</v>
          </cell>
          <cell r="C2771">
            <v>63684</v>
          </cell>
        </row>
        <row r="2772">
          <cell r="A2772" t="str">
            <v>Valvula de compuerta en bronce 1/2" T.P</v>
          </cell>
          <cell r="B2772" t="str">
            <v>und</v>
          </cell>
          <cell r="C2772">
            <v>35728</v>
          </cell>
        </row>
        <row r="2773">
          <cell r="A2773" t="str">
            <v>Valvula de compuerta en bronce 2" T.P</v>
          </cell>
          <cell r="B2773" t="str">
            <v>und</v>
          </cell>
          <cell r="C2773">
            <v>185600</v>
          </cell>
        </row>
        <row r="2774">
          <cell r="A2774" t="str">
            <v>Valvula de compuerta en bronce 3" T.P</v>
          </cell>
          <cell r="B2774" t="str">
            <v>und</v>
          </cell>
          <cell r="C2774">
            <v>449732</v>
          </cell>
        </row>
        <row r="2775">
          <cell r="A2775" t="str">
            <v>Valvula de compuerta en bronce 3/4" T.P</v>
          </cell>
          <cell r="B2775" t="str">
            <v>und</v>
          </cell>
          <cell r="C2775">
            <v>44892</v>
          </cell>
        </row>
        <row r="2776">
          <cell r="A2776" t="str">
            <v>Valvula de compuerta en bronce 4" T.P</v>
          </cell>
          <cell r="B2776" t="str">
            <v>und</v>
          </cell>
          <cell r="C2776">
            <v>1055484</v>
          </cell>
        </row>
        <row r="2777">
          <cell r="A2777" t="str">
            <v>Valvula de globo 4"  E.B x E.B</v>
          </cell>
          <cell r="B2777" t="str">
            <v>und</v>
          </cell>
          <cell r="C2777">
            <v>1186680</v>
          </cell>
        </row>
        <row r="2778">
          <cell r="A2778" t="str">
            <v>Valvula de mariposa en A.I. Ø= 22"</v>
          </cell>
          <cell r="B2778" t="str">
            <v>und</v>
          </cell>
          <cell r="C2778">
            <v>20968933</v>
          </cell>
        </row>
        <row r="2779">
          <cell r="A2779" t="str">
            <v>Valvula de mariposa Ø=10" E.B.</v>
          </cell>
          <cell r="B2779" t="str">
            <v>und</v>
          </cell>
          <cell r="C2779">
            <v>5426480</v>
          </cell>
        </row>
        <row r="2780">
          <cell r="A2780" t="str">
            <v>Valvula de mariposa Ø=2 1/2" bronce</v>
          </cell>
          <cell r="B2780" t="str">
            <v>und</v>
          </cell>
          <cell r="C2780">
            <v>153120</v>
          </cell>
        </row>
        <row r="2781">
          <cell r="A2781" t="str">
            <v>Valvula de mariposa Ø=2" bronce</v>
          </cell>
          <cell r="B2781" t="str">
            <v>und</v>
          </cell>
          <cell r="C2781">
            <v>74942</v>
          </cell>
        </row>
        <row r="2782">
          <cell r="A2782" t="str">
            <v>Valvula de mariposa Ø=3" bronce</v>
          </cell>
          <cell r="B2782" t="str">
            <v>und</v>
          </cell>
          <cell r="C2782">
            <v>211000</v>
          </cell>
        </row>
        <row r="2783">
          <cell r="A2783" t="str">
            <v>Valvula de mariposa Ø=3" E.B.</v>
          </cell>
          <cell r="B2783" t="str">
            <v>und</v>
          </cell>
          <cell r="C2783">
            <v>1824970</v>
          </cell>
        </row>
        <row r="2784">
          <cell r="A2784" t="str">
            <v>Valvula de mariposa Ø=3" en HF disco en A.I.</v>
          </cell>
          <cell r="B2784" t="str">
            <v>und</v>
          </cell>
          <cell r="C2784">
            <v>370600</v>
          </cell>
        </row>
        <row r="2785">
          <cell r="A2785" t="str">
            <v>Valvula de mariposa Ø=4" bronce</v>
          </cell>
          <cell r="B2785" t="str">
            <v>und</v>
          </cell>
          <cell r="C2785">
            <v>255500</v>
          </cell>
        </row>
        <row r="2786">
          <cell r="A2786" t="str">
            <v>Valvula de mariposa Ø=4" E.B.</v>
          </cell>
          <cell r="B2786" t="str">
            <v>und</v>
          </cell>
          <cell r="C2786">
            <v>2228070</v>
          </cell>
        </row>
        <row r="2787">
          <cell r="A2787" t="str">
            <v>Valvula de mariposa Ø=4" en HF disco en A.I.</v>
          </cell>
          <cell r="B2787" t="str">
            <v>und</v>
          </cell>
          <cell r="C2787">
            <v>191400</v>
          </cell>
        </row>
        <row r="2788">
          <cell r="A2788" t="str">
            <v>Valvula de mariposa Ø=6" bronce</v>
          </cell>
          <cell r="B2788" t="str">
            <v>und</v>
          </cell>
          <cell r="C2788">
            <v>425000</v>
          </cell>
        </row>
        <row r="2789">
          <cell r="A2789" t="str">
            <v>Valvula de mariposa Ø=6" E.B.</v>
          </cell>
          <cell r="B2789" t="str">
            <v>und</v>
          </cell>
          <cell r="C2789">
            <v>4160050</v>
          </cell>
        </row>
        <row r="2790">
          <cell r="A2790" t="str">
            <v>Valvula de mariposa Ø=6" en HF disco en A.I.</v>
          </cell>
          <cell r="B2790" t="str">
            <v>und</v>
          </cell>
          <cell r="C2790">
            <v>334080</v>
          </cell>
        </row>
        <row r="2791">
          <cell r="A2791" t="str">
            <v>Valvula de mariposa Ø=8" bronce</v>
          </cell>
          <cell r="B2791" t="str">
            <v>und</v>
          </cell>
          <cell r="C2791">
            <v>691000</v>
          </cell>
        </row>
        <row r="2792">
          <cell r="A2792" t="str">
            <v>Valvula de mariposa Ø=8" E.B.</v>
          </cell>
          <cell r="B2792" t="str">
            <v>und</v>
          </cell>
          <cell r="C2792">
            <v>4793352</v>
          </cell>
        </row>
        <row r="2793">
          <cell r="A2793" t="str">
            <v>Valvula de Pie bronce  Ø=1 1/4"</v>
          </cell>
          <cell r="B2793" t="str">
            <v>und</v>
          </cell>
          <cell r="C2793">
            <v>75980</v>
          </cell>
        </row>
        <row r="2794">
          <cell r="A2794" t="str">
            <v>Valvula de Pie bronce Integral Ø=2"</v>
          </cell>
          <cell r="B2794" t="str">
            <v>und</v>
          </cell>
          <cell r="C2794">
            <v>191168</v>
          </cell>
        </row>
        <row r="2795">
          <cell r="A2795" t="str">
            <v>Valvula de Pie bronce integral Ø=3"</v>
          </cell>
          <cell r="B2795" t="str">
            <v>und</v>
          </cell>
          <cell r="C2795">
            <v>415280</v>
          </cell>
        </row>
        <row r="2796">
          <cell r="A2796" t="str">
            <v>Valvula de Pie bronce Ø=1 1/2"</v>
          </cell>
          <cell r="B2796" t="str">
            <v>und</v>
          </cell>
          <cell r="C2796">
            <v>97092</v>
          </cell>
        </row>
        <row r="2797">
          <cell r="A2797" t="str">
            <v>Valvula de Pie bronce Ø=2"</v>
          </cell>
          <cell r="B2797" t="str">
            <v>und</v>
          </cell>
          <cell r="C2797">
            <v>111940</v>
          </cell>
        </row>
        <row r="2798">
          <cell r="A2798" t="str">
            <v>Valvula de Pie bronce Ø=4"</v>
          </cell>
          <cell r="B2798" t="str">
            <v>und</v>
          </cell>
          <cell r="C2798">
            <v>597284</v>
          </cell>
        </row>
        <row r="2799">
          <cell r="A2799" t="str">
            <v>Valvula de Pie bronce Ø=8"</v>
          </cell>
          <cell r="B2799" t="str">
            <v>und</v>
          </cell>
          <cell r="C2799">
            <v>1756720</v>
          </cell>
        </row>
        <row r="2800">
          <cell r="A2800" t="str">
            <v>Valvula de Plato Ø=8" con vastago de 1.80 m</v>
          </cell>
          <cell r="B2800" t="str">
            <v>m</v>
          </cell>
          <cell r="C2800">
            <v>4530208</v>
          </cell>
        </row>
        <row r="2801">
          <cell r="A2801" t="str">
            <v>Valvula de Purga 1 1/2"</v>
          </cell>
          <cell r="B2801" t="str">
            <v>und</v>
          </cell>
          <cell r="C2801">
            <v>55200</v>
          </cell>
        </row>
        <row r="2802">
          <cell r="A2802" t="str">
            <v>Valvula de Purga 2"</v>
          </cell>
          <cell r="B2802" t="str">
            <v>und</v>
          </cell>
          <cell r="C2802">
            <v>256360</v>
          </cell>
        </row>
        <row r="2803">
          <cell r="A2803" t="str">
            <v>Valvula de Purga 6" E.B.</v>
          </cell>
          <cell r="B2803" t="str">
            <v>und</v>
          </cell>
          <cell r="C2803">
            <v>1716800</v>
          </cell>
        </row>
        <row r="2804">
          <cell r="A2804" t="str">
            <v>Valvula de Purga 8"</v>
          </cell>
          <cell r="B2804" t="str">
            <v>und</v>
          </cell>
          <cell r="C2804">
            <v>2161950</v>
          </cell>
        </row>
        <row r="2805">
          <cell r="A2805" t="str">
            <v>Valvula de Purga de 3" roscada.</v>
          </cell>
          <cell r="B2805" t="str">
            <v>und</v>
          </cell>
          <cell r="C2805">
            <v>290000</v>
          </cell>
        </row>
        <row r="2806">
          <cell r="A2806" t="str">
            <v>Valvula de retencion (cheque) Ø=2". E.B en HF</v>
          </cell>
          <cell r="B2806" t="str">
            <v>und</v>
          </cell>
          <cell r="C2806">
            <v>461680</v>
          </cell>
        </row>
        <row r="2807">
          <cell r="A2807" t="str">
            <v>Valvula de retencion (cheque) Ø=3". E.B en HF</v>
          </cell>
          <cell r="B2807" t="str">
            <v>und</v>
          </cell>
          <cell r="C2807">
            <v>571880</v>
          </cell>
        </row>
        <row r="2808">
          <cell r="A2808" t="str">
            <v>Valvula de selenoide Ø 1"</v>
          </cell>
          <cell r="B2808" t="str">
            <v>und</v>
          </cell>
          <cell r="C2808">
            <v>92800</v>
          </cell>
        </row>
        <row r="2809">
          <cell r="A2809" t="str">
            <v>Valvula de ventosa triple accion 2" rosca</v>
          </cell>
          <cell r="B2809" t="str">
            <v>und</v>
          </cell>
          <cell r="C2809">
            <v>682080</v>
          </cell>
        </row>
        <row r="2810">
          <cell r="A2810" t="str">
            <v>Valvula flotadora control piloto Ø=2".</v>
          </cell>
          <cell r="B2810" t="str">
            <v>und</v>
          </cell>
          <cell r="C2810">
            <v>1750150</v>
          </cell>
        </row>
        <row r="2811">
          <cell r="A2811" t="str">
            <v>Valvula Reductora de presion HD Ø=2" de 230 Psi.</v>
          </cell>
          <cell r="B2811" t="str">
            <v>und</v>
          </cell>
          <cell r="C2811">
            <v>2807200</v>
          </cell>
        </row>
        <row r="2812">
          <cell r="A2812" t="str">
            <v>Valvula Reductora de presion HD Ø=3" de 230 Psi.</v>
          </cell>
          <cell r="B2812" t="str">
            <v>und</v>
          </cell>
          <cell r="C2812">
            <v>3570480</v>
          </cell>
        </row>
        <row r="2813">
          <cell r="A2813" t="str">
            <v>Valvula Reductora de presion HF Ø=3" de 150 Psi.</v>
          </cell>
          <cell r="B2813" t="str">
            <v>und</v>
          </cell>
          <cell r="C2813">
            <v>1585720</v>
          </cell>
        </row>
        <row r="2814">
          <cell r="A2814" t="str">
            <v>Valvula Ventosa triple accion 2". en H.D. con R.</v>
          </cell>
          <cell r="B2814" t="str">
            <v>und</v>
          </cell>
          <cell r="C2814">
            <v>1482480</v>
          </cell>
        </row>
        <row r="2815">
          <cell r="A2815" t="str">
            <v>Vara de clavo 3M -1</v>
          </cell>
          <cell r="B2815" t="str">
            <v>m</v>
          </cell>
          <cell r="C2815">
            <v>2666</v>
          </cell>
        </row>
        <row r="2816">
          <cell r="A2816" t="str">
            <v>Varilla cuadrada  1/2"  x 6 mts</v>
          </cell>
          <cell r="B2816" t="str">
            <v>und</v>
          </cell>
          <cell r="C2816">
            <v>13864</v>
          </cell>
        </row>
        <row r="2817">
          <cell r="A2817" t="str">
            <v>Varilla cuadrada  9 mm o 3/8"  x 6 mts</v>
          </cell>
          <cell r="B2817" t="str">
            <v>und</v>
          </cell>
          <cell r="C2817">
            <v>8900</v>
          </cell>
        </row>
        <row r="2818">
          <cell r="A2818" t="str">
            <v>Varilla cuadrada 3/4" x 6 mts</v>
          </cell>
          <cell r="B2818" t="str">
            <v>m</v>
          </cell>
          <cell r="C2818">
            <v>6710</v>
          </cell>
        </row>
        <row r="2819">
          <cell r="A2819" t="str">
            <v>Varilla de Cobre de 5/8" x 1.8 mts.</v>
          </cell>
          <cell r="B2819" t="str">
            <v>und</v>
          </cell>
          <cell r="C2819">
            <v>48952</v>
          </cell>
        </row>
        <row r="2820">
          <cell r="A2820" t="str">
            <v>Varilla de cobre de 5/8" x 2.44 mts. 99% Cu</v>
          </cell>
          <cell r="B2820" t="str">
            <v>und</v>
          </cell>
          <cell r="C2820">
            <v>76500</v>
          </cell>
        </row>
        <row r="2821">
          <cell r="A2821" t="str">
            <v>Varilla de cobre puesta a tierra 5/8" x 2.4 mts.</v>
          </cell>
          <cell r="B2821" t="str">
            <v>und</v>
          </cell>
          <cell r="C2821">
            <v>83160</v>
          </cell>
        </row>
        <row r="2822">
          <cell r="A2822" t="str">
            <v>Varilla grafil 4 mm x 6 m</v>
          </cell>
          <cell r="B2822" t="str">
            <v>und</v>
          </cell>
          <cell r="C2822">
            <v>1700</v>
          </cell>
        </row>
        <row r="2823">
          <cell r="A2823" t="str">
            <v>Varilla grafil 5 mm x 6 m</v>
          </cell>
          <cell r="B2823" t="str">
            <v>und</v>
          </cell>
          <cell r="C2823">
            <v>2630</v>
          </cell>
        </row>
        <row r="2824">
          <cell r="A2824" t="str">
            <v>Varilla grafil 6 mm x 6 mts</v>
          </cell>
          <cell r="B2824" t="str">
            <v>und</v>
          </cell>
          <cell r="C2824">
            <v>3200</v>
          </cell>
        </row>
        <row r="2825">
          <cell r="A2825" t="str">
            <v>Varilla Roscada de anclaje de 1 1/2" Acero SAE1045</v>
          </cell>
          <cell r="B2825" t="str">
            <v>m</v>
          </cell>
          <cell r="C2825">
            <v>179929</v>
          </cell>
        </row>
        <row r="2826">
          <cell r="A2826" t="str">
            <v>Varilla Roscada de anclaje de 1 1/4" Acero SAE1045</v>
          </cell>
          <cell r="B2826" t="str">
            <v>m</v>
          </cell>
          <cell r="C2826">
            <v>137417</v>
          </cell>
        </row>
        <row r="2827">
          <cell r="A2827" t="str">
            <v>Varilla Roscada de anclaje de 1 1/8" Acero SAE1045</v>
          </cell>
          <cell r="B2827" t="str">
            <v>m</v>
          </cell>
          <cell r="C2827">
            <v>109504</v>
          </cell>
        </row>
        <row r="2828">
          <cell r="A2828" t="str">
            <v>Varilla Roscada de anclaje de 1 3/8" Acero SAE1045</v>
          </cell>
          <cell r="B2828" t="str">
            <v>m</v>
          </cell>
          <cell r="C2828">
            <v>150918</v>
          </cell>
        </row>
        <row r="2829">
          <cell r="A2829" t="str">
            <v>Varilla Roscada de anclaje de 1" Acero SAE1045</v>
          </cell>
          <cell r="B2829" t="str">
            <v>m</v>
          </cell>
          <cell r="C2829">
            <v>73487</v>
          </cell>
        </row>
        <row r="2830">
          <cell r="A2830" t="str">
            <v>Varilla Roscada de anclaje de 2" Acero SAE1045</v>
          </cell>
          <cell r="B2830" t="str">
            <v>m</v>
          </cell>
          <cell r="C2830">
            <v>195435</v>
          </cell>
        </row>
        <row r="2831">
          <cell r="A2831" t="str">
            <v>Varilla Roscada de anclaje de 3" Acero SAE1045</v>
          </cell>
          <cell r="B2831" t="str">
            <v>m</v>
          </cell>
          <cell r="C2831">
            <v>179500</v>
          </cell>
        </row>
        <row r="2832">
          <cell r="A2832" t="str">
            <v>Varilla Roscada de anclaje de 3/4" Acero SAE1045</v>
          </cell>
          <cell r="B2832" t="str">
            <v>m</v>
          </cell>
          <cell r="C2832">
            <v>47000</v>
          </cell>
        </row>
        <row r="2833">
          <cell r="A2833" t="str">
            <v xml:space="preserve">Varilla roscada de 3/8" </v>
          </cell>
          <cell r="B2833" t="str">
            <v>m</v>
          </cell>
          <cell r="C2833">
            <v>3450</v>
          </cell>
        </row>
        <row r="2834">
          <cell r="A2834" t="str">
            <v>Vasero blanco</v>
          </cell>
          <cell r="B2834" t="str">
            <v>und</v>
          </cell>
          <cell r="C2834">
            <v>8500</v>
          </cell>
        </row>
        <row r="2835">
          <cell r="A2835" t="str">
            <v>Vastago en acero inoxidable de 1.0 m hasta 5.50 m</v>
          </cell>
          <cell r="B2835" t="str">
            <v>und</v>
          </cell>
          <cell r="C2835">
            <v>2008999</v>
          </cell>
        </row>
        <row r="2836">
          <cell r="A2836" t="str">
            <v>Vastago para compuerta Ø &gt; 40"</v>
          </cell>
          <cell r="B2836" t="str">
            <v>m</v>
          </cell>
          <cell r="C2836">
            <v>922200</v>
          </cell>
        </row>
        <row r="2837">
          <cell r="A2837" t="str">
            <v>Vastago para compuerta Ø=10" - 16"</v>
          </cell>
          <cell r="B2837" t="str">
            <v>m</v>
          </cell>
          <cell r="C2837">
            <v>444280</v>
          </cell>
        </row>
        <row r="2838">
          <cell r="A2838" t="str">
            <v>Vastago para compuerta Ø=2" - 4"</v>
          </cell>
          <cell r="B2838" t="str">
            <v>m</v>
          </cell>
          <cell r="C2838">
            <v>307400</v>
          </cell>
        </row>
        <row r="2839">
          <cell r="A2839" t="str">
            <v>Vastago para compuerta Ø=6" - 8"</v>
          </cell>
          <cell r="B2839" t="str">
            <v>m</v>
          </cell>
          <cell r="C2839">
            <v>307400</v>
          </cell>
        </row>
        <row r="2840">
          <cell r="A2840" t="str">
            <v>Ventana Aluminio fija + vidrio templado 4 mm</v>
          </cell>
          <cell r="B2840" t="str">
            <v>m²</v>
          </cell>
          <cell r="C2840">
            <v>253300</v>
          </cell>
        </row>
        <row r="2841">
          <cell r="A2841" t="str">
            <v>Ventana aluminio fija con vidrio 5 mm transparente instalada</v>
          </cell>
          <cell r="B2841" t="str">
            <v>m²</v>
          </cell>
          <cell r="C2841">
            <v>154000</v>
          </cell>
        </row>
        <row r="2842">
          <cell r="A2842" t="str">
            <v>Ventana aluminio fija o tipo persiana con vidrio de 5mm</v>
          </cell>
          <cell r="B2842" t="str">
            <v>m²</v>
          </cell>
          <cell r="C2842">
            <v>164000</v>
          </cell>
        </row>
        <row r="2843">
          <cell r="A2843" t="str">
            <v>Ventana aluminio proyectante a todo costo</v>
          </cell>
          <cell r="B2843" t="str">
            <v>m²</v>
          </cell>
          <cell r="C2843">
            <v>155000</v>
          </cell>
        </row>
        <row r="2844">
          <cell r="A2844" t="str">
            <v>Ventana aluminio tipo persiana fija sin instal</v>
          </cell>
          <cell r="B2844" t="str">
            <v>m²</v>
          </cell>
          <cell r="C2844">
            <v>186667</v>
          </cell>
        </row>
        <row r="2845">
          <cell r="A2845" t="str">
            <v>Ventana corrediza Al, Ti, anoloc, con vidrio 8mm</v>
          </cell>
          <cell r="B2845" t="str">
            <v>m²</v>
          </cell>
          <cell r="C2845">
            <v>480000</v>
          </cell>
        </row>
        <row r="2846">
          <cell r="A2846" t="str">
            <v>Ventana corrediza aluminio anodizado + vidrio 4 mm</v>
          </cell>
          <cell r="B2846" t="str">
            <v>m²</v>
          </cell>
          <cell r="C2846">
            <v>131667</v>
          </cell>
        </row>
        <row r="2847">
          <cell r="A2847" t="str">
            <v>Ventana proyectante  1.5 x 2.0</v>
          </cell>
          <cell r="B2847" t="str">
            <v>m²</v>
          </cell>
          <cell r="C2847">
            <v>100000</v>
          </cell>
        </row>
        <row r="2848">
          <cell r="A2848" t="str">
            <v>Ventana proyectante Al, Ti, anoloc, con vidrio 7mm</v>
          </cell>
          <cell r="B2848" t="str">
            <v>m²</v>
          </cell>
          <cell r="C2848">
            <v>480000</v>
          </cell>
        </row>
        <row r="2849">
          <cell r="A2849" t="str">
            <v>Ventana tipo persiana con hojas de 5 mm instalada</v>
          </cell>
          <cell r="B2849" t="str">
            <v>m²</v>
          </cell>
          <cell r="C2849">
            <v>154000</v>
          </cell>
        </row>
        <row r="2850">
          <cell r="A2850" t="str">
            <v>Vertedero graduale en PRFV h=0.10 m</v>
          </cell>
          <cell r="B2850" t="str">
            <v>und</v>
          </cell>
          <cell r="C2850">
            <v>226200</v>
          </cell>
        </row>
        <row r="2851">
          <cell r="A2851" t="str">
            <v>Vibrador de concretos</v>
          </cell>
          <cell r="B2851" t="str">
            <v xml:space="preserve"> HR </v>
          </cell>
          <cell r="C2851">
            <v>5924</v>
          </cell>
        </row>
        <row r="2852">
          <cell r="A2852" t="str">
            <v>Vibrocompactador 10 Tn</v>
          </cell>
          <cell r="B2852" t="str">
            <v xml:space="preserve"> HR </v>
          </cell>
          <cell r="C2852">
            <v>139293</v>
          </cell>
        </row>
        <row r="2853">
          <cell r="A2853" t="str">
            <v>Vibrocompactador 7 Tn</v>
          </cell>
          <cell r="B2853" t="str">
            <v xml:space="preserve"> HR </v>
          </cell>
          <cell r="C2853">
            <v>100640</v>
          </cell>
        </row>
        <row r="2854">
          <cell r="A2854" t="str">
            <v>Vibrocompactador tipo canguro</v>
          </cell>
          <cell r="B2854" t="str">
            <v xml:space="preserve"> HR </v>
          </cell>
          <cell r="C2854">
            <v>12035</v>
          </cell>
        </row>
        <row r="2855">
          <cell r="A2855" t="str">
            <v>Vibrocompactador tipo rana</v>
          </cell>
          <cell r="B2855" t="str">
            <v xml:space="preserve"> HR </v>
          </cell>
          <cell r="C2855">
            <v>5971</v>
          </cell>
        </row>
        <row r="2856">
          <cell r="A2856" t="str">
            <v>Vidrio bronce 4 mm</v>
          </cell>
          <cell r="B2856" t="str">
            <v>m²</v>
          </cell>
          <cell r="C2856">
            <v>38000</v>
          </cell>
        </row>
        <row r="2857">
          <cell r="A2857" t="str">
            <v>Vidrio bronce 5 mm</v>
          </cell>
          <cell r="B2857" t="str">
            <v>m²</v>
          </cell>
          <cell r="C2857">
            <v>42667</v>
          </cell>
        </row>
        <row r="2858">
          <cell r="A2858" t="str">
            <v>Vidrio bronce 6 mm</v>
          </cell>
          <cell r="B2858" t="str">
            <v>m²</v>
          </cell>
          <cell r="C2858">
            <v>63333</v>
          </cell>
        </row>
        <row r="2859">
          <cell r="A2859" t="str">
            <v>Vidrio de seguridad templado de 10 mm</v>
          </cell>
          <cell r="B2859" t="str">
            <v>m²</v>
          </cell>
          <cell r="C2859">
            <v>150000</v>
          </cell>
        </row>
        <row r="2860">
          <cell r="A2860" t="str">
            <v>Vidrio incoloro 3 mm</v>
          </cell>
          <cell r="B2860" t="str">
            <v>m²</v>
          </cell>
          <cell r="C2860">
            <v>22500</v>
          </cell>
        </row>
        <row r="2861">
          <cell r="A2861" t="str">
            <v>Vidrio incoloro 4 mm</v>
          </cell>
          <cell r="B2861" t="str">
            <v>m²</v>
          </cell>
          <cell r="C2861">
            <v>27053</v>
          </cell>
        </row>
        <row r="2862">
          <cell r="A2862" t="str">
            <v>Vidrio incoloro 5 mm</v>
          </cell>
          <cell r="B2862" t="str">
            <v>m²</v>
          </cell>
          <cell r="C2862">
            <v>43800</v>
          </cell>
        </row>
        <row r="2863">
          <cell r="A2863" t="str">
            <v>Vidrio incoloro 6  mm</v>
          </cell>
          <cell r="B2863" t="str">
            <v>m²</v>
          </cell>
          <cell r="C2863">
            <v>55000</v>
          </cell>
        </row>
        <row r="2864">
          <cell r="A2864" t="str">
            <v>Vidrio Incoloro Templado 10 mm</v>
          </cell>
          <cell r="B2864" t="str">
            <v>m²</v>
          </cell>
          <cell r="C2864">
            <v>200000</v>
          </cell>
        </row>
        <row r="2865">
          <cell r="A2865" t="str">
            <v>Vidrio martillado 4 mm</v>
          </cell>
          <cell r="B2865" t="str">
            <v>m²</v>
          </cell>
          <cell r="C2865">
            <v>28000</v>
          </cell>
        </row>
        <row r="2866">
          <cell r="A2866" t="str">
            <v>Vidrio reflectivo verde 5 mm</v>
          </cell>
          <cell r="B2866" t="str">
            <v>m²</v>
          </cell>
          <cell r="C2866">
            <v>110000</v>
          </cell>
        </row>
        <row r="2867">
          <cell r="A2867" t="str">
            <v>Vidrio templado 5 mm</v>
          </cell>
          <cell r="B2867" t="str">
            <v>m²</v>
          </cell>
          <cell r="C2867">
            <v>125000</v>
          </cell>
        </row>
        <row r="2868">
          <cell r="A2868" t="str">
            <v>Vidrio templado 6 mm</v>
          </cell>
          <cell r="B2868" t="str">
            <v>m²</v>
          </cell>
          <cell r="C2868">
            <v>130000</v>
          </cell>
        </row>
        <row r="2869">
          <cell r="A2869" t="str">
            <v>Vidrio templado reflectivo 6 mm</v>
          </cell>
          <cell r="B2869" t="str">
            <v>m²</v>
          </cell>
          <cell r="C2869">
            <v>350000</v>
          </cell>
        </row>
        <row r="2870">
          <cell r="A2870" t="str">
            <v>Viga IPE 120 x 6 m</v>
          </cell>
          <cell r="B2870" t="str">
            <v>m</v>
          </cell>
          <cell r="C2870">
            <v>32000</v>
          </cell>
        </row>
        <row r="2871">
          <cell r="A2871" t="str">
            <v>Viga IPE 270</v>
          </cell>
          <cell r="B2871" t="str">
            <v>m</v>
          </cell>
          <cell r="C2871">
            <v>117000</v>
          </cell>
        </row>
        <row r="2872">
          <cell r="A2872" t="str">
            <v>Viga o Riel H WF 10" x 33" Lb/Pie 6,0 m</v>
          </cell>
          <cell r="B2872" t="str">
            <v>und</v>
          </cell>
          <cell r="C2872">
            <v>907296</v>
          </cell>
        </row>
        <row r="2873">
          <cell r="A2873" t="str">
            <v>Viga UPN 100</v>
          </cell>
          <cell r="B2873" t="str">
            <v>m</v>
          </cell>
          <cell r="C2873">
            <v>18400</v>
          </cell>
        </row>
        <row r="2874">
          <cell r="A2874" t="str">
            <v>Viga UPN 120</v>
          </cell>
          <cell r="B2874" t="str">
            <v>m</v>
          </cell>
          <cell r="C2874">
            <v>30856</v>
          </cell>
        </row>
        <row r="2875">
          <cell r="A2875" t="str">
            <v>Viga UPN 180</v>
          </cell>
          <cell r="B2875" t="str">
            <v>m</v>
          </cell>
          <cell r="C2875">
            <v>32300</v>
          </cell>
        </row>
        <row r="2876">
          <cell r="A2876" t="str">
            <v>Viga UPN 200</v>
          </cell>
          <cell r="B2876" t="str">
            <v>m</v>
          </cell>
          <cell r="C2876">
            <v>41600</v>
          </cell>
        </row>
        <row r="2877">
          <cell r="A2877" t="str">
            <v>Viga UPN 260</v>
          </cell>
          <cell r="B2877" t="str">
            <v>m</v>
          </cell>
          <cell r="C2877">
            <v>55486</v>
          </cell>
        </row>
        <row r="2878">
          <cell r="A2878" t="str">
            <v>Viga UPN 320</v>
          </cell>
          <cell r="B2878" t="str">
            <v>m</v>
          </cell>
          <cell r="C2878">
            <v>75000</v>
          </cell>
        </row>
        <row r="2879">
          <cell r="A2879" t="str">
            <v>Vigueta I22 5</v>
          </cell>
          <cell r="B2879" t="str">
            <v>und</v>
          </cell>
          <cell r="C2879">
            <v>12600</v>
          </cell>
        </row>
        <row r="2880">
          <cell r="A2880" t="str">
            <v>Vinilo tipo Koraza para exteriores</v>
          </cell>
          <cell r="B2880" t="str">
            <v>gal</v>
          </cell>
          <cell r="C2880">
            <v>56167</v>
          </cell>
        </row>
        <row r="2881">
          <cell r="A2881" t="str">
            <v>Vinilo tipo viniltex o tipo 1 de alta calidad</v>
          </cell>
          <cell r="B2881" t="str">
            <v>gal</v>
          </cell>
          <cell r="C2881">
            <v>47772.5</v>
          </cell>
        </row>
        <row r="2882">
          <cell r="A2882" t="str">
            <v>Vinisol comercial 2 mm</v>
          </cell>
          <cell r="B2882" t="str">
            <v>m²</v>
          </cell>
          <cell r="C2882">
            <v>15950</v>
          </cell>
        </row>
        <row r="2883">
          <cell r="A2883" t="str">
            <v>Volqueta  (6 m3 )</v>
          </cell>
          <cell r="B2883" t="str">
            <v xml:space="preserve"> HR </v>
          </cell>
          <cell r="C2883">
            <v>75556</v>
          </cell>
        </row>
        <row r="2884">
          <cell r="A2884" t="str">
            <v>Volqueta 6 m³</v>
          </cell>
          <cell r="B2884" t="str">
            <v>m³-km</v>
          </cell>
          <cell r="C2884">
            <v>1162</v>
          </cell>
        </row>
        <row r="2885">
          <cell r="A2885" t="str">
            <v>Volqueta 6 m³</v>
          </cell>
          <cell r="B2885" t="str">
            <v>m³-km</v>
          </cell>
          <cell r="C2885">
            <v>1727</v>
          </cell>
        </row>
        <row r="2886">
          <cell r="A2886" t="str">
            <v>Volqueta 6 m³</v>
          </cell>
          <cell r="B2886" t="str">
            <v>m³-km</v>
          </cell>
          <cell r="C2886">
            <v>1060</v>
          </cell>
        </row>
        <row r="2887">
          <cell r="A2887" t="str">
            <v>Volqueta articulada Dumper</v>
          </cell>
          <cell r="B2887" t="str">
            <v xml:space="preserve"> HR </v>
          </cell>
          <cell r="C2887">
            <v>125000</v>
          </cell>
        </row>
        <row r="2888">
          <cell r="A2888" t="str">
            <v>Wall plate ajuste sencillo</v>
          </cell>
          <cell r="B2888" t="str">
            <v>und</v>
          </cell>
          <cell r="C2888">
            <v>6667</v>
          </cell>
        </row>
        <row r="2889">
          <cell r="A2889" t="str">
            <v>Wash Primer A Pintura 1/4 GL</v>
          </cell>
          <cell r="B2889" t="str">
            <v>und</v>
          </cell>
          <cell r="C2889">
            <v>19400</v>
          </cell>
        </row>
        <row r="2890">
          <cell r="A2890" t="str">
            <v>Wash Primer B Catalizador 1/4 GL</v>
          </cell>
          <cell r="B2890" t="str">
            <v>und</v>
          </cell>
          <cell r="C2890">
            <v>11700</v>
          </cell>
        </row>
        <row r="2891">
          <cell r="A2891" t="str">
            <v>xxxxxxxxxxxxx</v>
          </cell>
          <cell r="B2891" t="str">
            <v>und</v>
          </cell>
          <cell r="C2891">
            <v>1</v>
          </cell>
        </row>
        <row r="2892">
          <cell r="A2892" t="str">
            <v>xxxxxxxxxxxxxxx</v>
          </cell>
          <cell r="B2892" t="str">
            <v>m</v>
          </cell>
          <cell r="C2892">
            <v>1</v>
          </cell>
        </row>
        <row r="2893">
          <cell r="A2893" t="str">
            <v>Yee 12" x 12" en H.D. E.B x E.B</v>
          </cell>
          <cell r="B2893" t="str">
            <v>und</v>
          </cell>
          <cell r="C2893">
            <v>3281640</v>
          </cell>
        </row>
        <row r="2894">
          <cell r="A2894" t="str">
            <v>Yee 4" x 4" en H.D. E.B x E.B</v>
          </cell>
          <cell r="B2894" t="str">
            <v>und</v>
          </cell>
          <cell r="C2894">
            <v>392080</v>
          </cell>
        </row>
        <row r="2895">
          <cell r="A2895" t="str">
            <v>Yee 8" x 8" en  H.D. JH o EL.</v>
          </cell>
          <cell r="B2895" t="str">
            <v>und</v>
          </cell>
          <cell r="C2895">
            <v>1002240</v>
          </cell>
        </row>
        <row r="2896">
          <cell r="A2896" t="str">
            <v>Yee 8" x 8" x 6" en  H.D. J.H.</v>
          </cell>
          <cell r="B2896" t="str">
            <v>und</v>
          </cell>
          <cell r="C2896">
            <v>879280</v>
          </cell>
        </row>
        <row r="2897">
          <cell r="A2897" t="str">
            <v>Yee Sanitaria PVC 2  "</v>
          </cell>
          <cell r="B2897" t="str">
            <v>und</v>
          </cell>
          <cell r="C2897">
            <v>6732</v>
          </cell>
        </row>
        <row r="2898">
          <cell r="A2898" t="str">
            <v>Yee Sanitaria PVC 3  "</v>
          </cell>
          <cell r="B2898" t="str">
            <v>und</v>
          </cell>
          <cell r="C2898">
            <v>13827</v>
          </cell>
        </row>
        <row r="2899">
          <cell r="A2899" t="str">
            <v>Yee Sanitaria PVC 4  "</v>
          </cell>
          <cell r="B2899" t="str">
            <v>und</v>
          </cell>
          <cell r="C2899">
            <v>23839</v>
          </cell>
        </row>
        <row r="2900">
          <cell r="A2900" t="str">
            <v>Yee Sanitaria reducida PVC 3 x 2  "</v>
          </cell>
          <cell r="B2900" t="str">
            <v>und</v>
          </cell>
          <cell r="C2900">
            <v>13059</v>
          </cell>
        </row>
        <row r="2901">
          <cell r="A2901" t="str">
            <v>Yee Sanitaria reducida PVC 4 x 2  "</v>
          </cell>
          <cell r="B2901" t="str">
            <v>und</v>
          </cell>
          <cell r="C2901">
            <v>20464</v>
          </cell>
        </row>
        <row r="2902">
          <cell r="A2902" t="str">
            <v>Yee Sanitaria reducida PVC 4 x 3  "</v>
          </cell>
          <cell r="B2902" t="str">
            <v>und</v>
          </cell>
          <cell r="C2902">
            <v>20464</v>
          </cell>
        </row>
        <row r="2903">
          <cell r="A2903" t="str">
            <v>Yee Sanitaria reducida PVC 6 x 4  "</v>
          </cell>
          <cell r="B2903" t="str">
            <v>und</v>
          </cell>
          <cell r="C2903">
            <v>108418</v>
          </cell>
        </row>
        <row r="2904">
          <cell r="A2904" t="str">
            <v>Yeso corriente</v>
          </cell>
          <cell r="B2904" t="str">
            <v>bt</v>
          </cell>
          <cell r="C2904">
            <v>17403.669999999998</v>
          </cell>
        </row>
        <row r="2905">
          <cell r="A2905" t="str">
            <v>Zaranda en Varilla de 1" seleccion de material</v>
          </cell>
          <cell r="B2905" t="str">
            <v>und</v>
          </cell>
          <cell r="C2905">
            <v>1202955.3500000001</v>
          </cell>
        </row>
        <row r="2906">
          <cell r="A2906" t="str">
            <v>Zarpa en concreto para puentes de resistencia 3000 Psi</v>
          </cell>
          <cell r="B2906" t="str">
            <v>m³</v>
          </cell>
          <cell r="C2906">
            <v>669484.04</v>
          </cell>
        </row>
        <row r="2907">
          <cell r="A2907" t="str">
            <v>Zocalo 3 x 1/2"</v>
          </cell>
          <cell r="B2907" t="str">
            <v>m</v>
          </cell>
          <cell r="C2907">
            <v>15000</v>
          </cell>
        </row>
        <row r="2908">
          <cell r="A2908" t="str">
            <v>Zocalo aluminio para puerta de vidrio</v>
          </cell>
          <cell r="B2908" t="str">
            <v>m</v>
          </cell>
          <cell r="C2908">
            <v>25000</v>
          </cell>
        </row>
        <row r="2909">
          <cell r="A2909" t="str">
            <v>Zumbador 110 voltios 607</v>
          </cell>
          <cell r="B2909" t="str">
            <v>und</v>
          </cell>
          <cell r="C2909">
            <v>6500</v>
          </cell>
        </row>
        <row r="2910">
          <cell r="A2910" t="str">
            <v>Zuncho c/grapas</v>
          </cell>
          <cell r="B2910" t="str">
            <v>und</v>
          </cell>
          <cell r="C2910">
            <v>1000</v>
          </cell>
        </row>
      </sheetData>
      <sheetData sheetId="7"/>
      <sheetData sheetId="8">
        <row r="48">
          <cell r="H48">
            <v>508861</v>
          </cell>
        </row>
        <row r="719">
          <cell r="H719">
            <v>106778</v>
          </cell>
        </row>
        <row r="780">
          <cell r="H780">
            <v>47818</v>
          </cell>
        </row>
        <row r="1085">
          <cell r="H1085">
            <v>106778</v>
          </cell>
        </row>
        <row r="1146">
          <cell r="H1146">
            <v>147379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F.P."/>
      <sheetName val="AIU"/>
      <sheetName val="APU"/>
      <sheetName val="TRANS"/>
      <sheetName val="BASICO"/>
      <sheetName val="PRESUPUESTO"/>
      <sheetName val="RENDIMIENTOS"/>
    </sheetNames>
    <sheetDataSet>
      <sheetData sheetId="0">
        <row r="4">
          <cell r="A4" t="str">
            <v>Nombre</v>
          </cell>
          <cell r="B4" t="str">
            <v>U.M.</v>
          </cell>
          <cell r="C4" t="str">
            <v>Vr.Unitario</v>
          </cell>
        </row>
        <row r="5">
          <cell r="A5" t="str">
            <v>A.C.P.M.</v>
          </cell>
          <cell r="B5" t="str">
            <v>gal</v>
          </cell>
          <cell r="C5">
            <v>8521</v>
          </cell>
        </row>
        <row r="6">
          <cell r="A6" t="str">
            <v>Abrazadera Galvanizada en  U de pared 1 1/2"</v>
          </cell>
          <cell r="B6" t="str">
            <v>und</v>
          </cell>
          <cell r="C6">
            <v>1250</v>
          </cell>
        </row>
        <row r="7">
          <cell r="A7" t="str">
            <v>Abrazadera Galvanizada en  U de pared 1"</v>
          </cell>
          <cell r="B7" t="str">
            <v>und</v>
          </cell>
          <cell r="C7">
            <v>1000</v>
          </cell>
        </row>
        <row r="8">
          <cell r="A8" t="str">
            <v>Abrazadera Galvanizada en  U de pared 2 1/2"</v>
          </cell>
          <cell r="B8" t="str">
            <v>und</v>
          </cell>
          <cell r="C8">
            <v>1800</v>
          </cell>
        </row>
        <row r="9">
          <cell r="A9" t="str">
            <v>Abrazadera Galvanizada en  U de pared 2"</v>
          </cell>
          <cell r="B9" t="str">
            <v>und</v>
          </cell>
          <cell r="C9">
            <v>1700</v>
          </cell>
        </row>
        <row r="10">
          <cell r="A10" t="str">
            <v>Abrazadera Galvanizada en  U de pared 3"</v>
          </cell>
          <cell r="B10" t="str">
            <v>und</v>
          </cell>
          <cell r="C10">
            <v>1880</v>
          </cell>
        </row>
        <row r="11">
          <cell r="A11" t="str">
            <v>Abrazadera Galvanizada en  U de pared 4"</v>
          </cell>
          <cell r="B11" t="str">
            <v>und</v>
          </cell>
          <cell r="C11">
            <v>2150</v>
          </cell>
        </row>
        <row r="12">
          <cell r="A12" t="str">
            <v>Abrazadera para tubo 2"</v>
          </cell>
          <cell r="B12" t="str">
            <v>und</v>
          </cell>
          <cell r="C12">
            <v>2000</v>
          </cell>
        </row>
        <row r="13">
          <cell r="A13" t="str">
            <v>Abrazadera plastica 3/4"</v>
          </cell>
          <cell r="B13" t="str">
            <v>und</v>
          </cell>
          <cell r="C13">
            <v>170</v>
          </cell>
        </row>
        <row r="14">
          <cell r="A14" t="str">
            <v>Abrazadera plastica 5/8"</v>
          </cell>
          <cell r="B14" t="str">
            <v>und</v>
          </cell>
          <cell r="C14">
            <v>100</v>
          </cell>
        </row>
        <row r="15">
          <cell r="A15" t="str">
            <v>Accesorios (equipo de pilotaje)</v>
          </cell>
          <cell r="B15" t="str">
            <v xml:space="preserve"> HR </v>
          </cell>
          <cell r="C15">
            <v>9140</v>
          </cell>
        </row>
        <row r="16">
          <cell r="A16" t="str">
            <v>Accesorios electricos, arranq. brek. control,caja</v>
          </cell>
          <cell r="B16" t="str">
            <v>und</v>
          </cell>
          <cell r="C16">
            <v>2659000</v>
          </cell>
        </row>
        <row r="17">
          <cell r="A17" t="str">
            <v>Aceituna h=0.50 m</v>
          </cell>
          <cell r="B17" t="str">
            <v>und</v>
          </cell>
          <cell r="C17">
            <v>6500</v>
          </cell>
        </row>
        <row r="18">
          <cell r="A18" t="str">
            <v>Acero de refuerzo 37000 Psi</v>
          </cell>
          <cell r="B18" t="str">
            <v>kg</v>
          </cell>
          <cell r="C18">
            <v>2409</v>
          </cell>
        </row>
        <row r="19">
          <cell r="A19" t="str">
            <v>Acero ASTM - 36</v>
          </cell>
          <cell r="B19" t="str">
            <v>kg</v>
          </cell>
          <cell r="C19">
            <v>2960</v>
          </cell>
        </row>
        <row r="20">
          <cell r="A20" t="str">
            <v>Acero ASTM - 500 C</v>
          </cell>
          <cell r="B20" t="str">
            <v>kg</v>
          </cell>
          <cell r="C20">
            <v>3520</v>
          </cell>
        </row>
        <row r="21">
          <cell r="A21" t="str">
            <v>Acero ASTM - 992</v>
          </cell>
          <cell r="B21" t="str">
            <v>kg</v>
          </cell>
          <cell r="C21">
            <v>3355</v>
          </cell>
        </row>
        <row r="22">
          <cell r="A22" t="str">
            <v>Acero ASTM A-1011 - G 50</v>
          </cell>
          <cell r="B22" t="str">
            <v>kg</v>
          </cell>
          <cell r="C22">
            <v>3192</v>
          </cell>
        </row>
        <row r="23">
          <cell r="A23" t="str">
            <v>Acero de refuerzo 60000 Psi</v>
          </cell>
          <cell r="B23" t="str">
            <v>kg</v>
          </cell>
          <cell r="C23">
            <v>2331</v>
          </cell>
        </row>
        <row r="24">
          <cell r="A24" t="str">
            <v>Acero de refuerzo 60000 Psi  (liso)</v>
          </cell>
          <cell r="B24" t="str">
            <v>kg</v>
          </cell>
          <cell r="C24">
            <v>2811</v>
          </cell>
        </row>
        <row r="25">
          <cell r="A25" t="str">
            <v>Acero de Refuerzo Grado 37</v>
          </cell>
          <cell r="B25" t="str">
            <v>kg</v>
          </cell>
          <cell r="C25">
            <v>3308</v>
          </cell>
        </row>
        <row r="26">
          <cell r="A26" t="str">
            <v>Acero de Refuerzo Grado 60</v>
          </cell>
          <cell r="B26" t="str">
            <v>kg</v>
          </cell>
          <cell r="C26">
            <v>3250</v>
          </cell>
        </row>
        <row r="27">
          <cell r="A27" t="str">
            <v>Acero de Transferencia liso  de 60000 Psi</v>
          </cell>
          <cell r="B27" t="str">
            <v>kg</v>
          </cell>
          <cell r="C27">
            <v>3541</v>
          </cell>
        </row>
        <row r="28">
          <cell r="A28" t="str">
            <v>Acero SAE 1045 Ø = 2"</v>
          </cell>
          <cell r="B28" t="str">
            <v>kg</v>
          </cell>
          <cell r="C28">
            <v>4546.49</v>
          </cell>
        </row>
        <row r="29">
          <cell r="A29" t="str">
            <v>Acetileno</v>
          </cell>
          <cell r="B29" t="str">
            <v>kg</v>
          </cell>
          <cell r="C29">
            <v>40135</v>
          </cell>
        </row>
        <row r="30">
          <cell r="A30" t="str">
            <v>Acido muriatico</v>
          </cell>
          <cell r="B30" t="str">
            <v>gal</v>
          </cell>
          <cell r="C30">
            <v>9884</v>
          </cell>
        </row>
        <row r="31">
          <cell r="A31" t="str">
            <v>Acondicionador de Superficie</v>
          </cell>
          <cell r="B31" t="str">
            <v>tr</v>
          </cell>
          <cell r="C31">
            <v>83249</v>
          </cell>
        </row>
        <row r="32">
          <cell r="A32" t="str">
            <v>Acople plástico 1/2"x40 cm para lavamanos/lavaplatos</v>
          </cell>
          <cell r="B32" t="str">
            <v>und</v>
          </cell>
          <cell r="C32">
            <v>2823</v>
          </cell>
        </row>
        <row r="33">
          <cell r="A33" t="str">
            <v>Acoples eléctricos</v>
          </cell>
          <cell r="B33" t="str">
            <v>gal</v>
          </cell>
          <cell r="C33">
            <v>200000</v>
          </cell>
        </row>
        <row r="34">
          <cell r="A34" t="str">
            <v>Actuador mecanico compuertas</v>
          </cell>
          <cell r="B34" t="str">
            <v>und</v>
          </cell>
          <cell r="C34">
            <v>3480000</v>
          </cell>
        </row>
        <row r="35">
          <cell r="A35" t="str">
            <v>Adaptador bajante pvc blanca a alcantarillado</v>
          </cell>
          <cell r="B35" t="str">
            <v>und</v>
          </cell>
          <cell r="C35">
            <v>8750</v>
          </cell>
        </row>
        <row r="36">
          <cell r="A36" t="str">
            <v>Adaptador caja conduit 1/2 "</v>
          </cell>
          <cell r="B36" t="str">
            <v>und</v>
          </cell>
          <cell r="C36">
            <v>179</v>
          </cell>
        </row>
        <row r="37">
          <cell r="A37" t="str">
            <v>Adaptador de limpieza sanitario PVC 2"</v>
          </cell>
          <cell r="B37" t="str">
            <v>und</v>
          </cell>
          <cell r="C37">
            <v>7476</v>
          </cell>
        </row>
        <row r="38">
          <cell r="A38" t="str">
            <v>Adaptador de limpieza sanitario PVC 3"</v>
          </cell>
          <cell r="B38" t="str">
            <v>und</v>
          </cell>
          <cell r="C38">
            <v>16084</v>
          </cell>
        </row>
        <row r="39">
          <cell r="A39" t="str">
            <v>Adaptador de limpieza sanitario PVC 4"</v>
          </cell>
          <cell r="B39" t="str">
            <v>und</v>
          </cell>
          <cell r="C39">
            <v>23693</v>
          </cell>
        </row>
        <row r="40">
          <cell r="A40" t="str">
            <v>Adaptador de limpieza sanitario PVC 6"</v>
          </cell>
          <cell r="B40" t="str">
            <v>und</v>
          </cell>
          <cell r="C40">
            <v>62242</v>
          </cell>
        </row>
        <row r="41">
          <cell r="A41" t="str">
            <v>Adaptador hembra presión  PVC 1 1/2"</v>
          </cell>
          <cell r="B41" t="str">
            <v>und</v>
          </cell>
          <cell r="C41">
            <v>6002</v>
          </cell>
        </row>
        <row r="42">
          <cell r="A42" t="str">
            <v>Adaptador hembra presión  PVC 1"</v>
          </cell>
          <cell r="B42" t="str">
            <v>und</v>
          </cell>
          <cell r="C42">
            <v>3551</v>
          </cell>
        </row>
        <row r="43">
          <cell r="A43" t="str">
            <v>Adaptador hembra presión  PVC 1/2"</v>
          </cell>
          <cell r="B43" t="str">
            <v>und</v>
          </cell>
          <cell r="C43">
            <v>539</v>
          </cell>
        </row>
        <row r="44">
          <cell r="A44" t="str">
            <v>Adaptador hembra presión  PVC 2"</v>
          </cell>
          <cell r="B44" t="str">
            <v>und</v>
          </cell>
          <cell r="C44">
            <v>8770</v>
          </cell>
        </row>
        <row r="45">
          <cell r="A45" t="str">
            <v>Adaptador hembra presión  PVC 3"</v>
          </cell>
          <cell r="B45" t="str">
            <v>und</v>
          </cell>
          <cell r="C45">
            <v>31400</v>
          </cell>
        </row>
        <row r="46">
          <cell r="A46" t="str">
            <v>Adaptador hembra presión  PVC 3/4"</v>
          </cell>
          <cell r="B46" t="str">
            <v>und</v>
          </cell>
          <cell r="C46">
            <v>975</v>
          </cell>
        </row>
        <row r="47">
          <cell r="A47" t="str">
            <v>Adaptador hembra presión  PVC 4"</v>
          </cell>
          <cell r="B47" t="str">
            <v>und</v>
          </cell>
          <cell r="C47">
            <v>56712</v>
          </cell>
        </row>
        <row r="48">
          <cell r="A48" t="str">
            <v>Adaptador macho PF+UAD  1/2 "</v>
          </cell>
          <cell r="B48" t="str">
            <v>und</v>
          </cell>
          <cell r="C48">
            <v>2220</v>
          </cell>
        </row>
        <row r="49">
          <cell r="A49" t="str">
            <v>Adaptador macho PF+UAD  3/4 "</v>
          </cell>
          <cell r="B49" t="str">
            <v>und</v>
          </cell>
          <cell r="C49">
            <v>18509</v>
          </cell>
        </row>
        <row r="50">
          <cell r="A50" t="str">
            <v>Adaptador macho presión  PVC 1 1/2"</v>
          </cell>
          <cell r="B50" t="str">
            <v>und</v>
          </cell>
          <cell r="C50">
            <v>4475</v>
          </cell>
        </row>
        <row r="51">
          <cell r="A51" t="str">
            <v>Adaptador macho presión  PVC 1 1/4"</v>
          </cell>
          <cell r="B51" t="str">
            <v>und</v>
          </cell>
          <cell r="C51">
            <v>3819</v>
          </cell>
        </row>
        <row r="52">
          <cell r="A52" t="str">
            <v>Adaptador macho presión  PVC 1"</v>
          </cell>
          <cell r="B52" t="str">
            <v>und</v>
          </cell>
          <cell r="C52">
            <v>1816</v>
          </cell>
        </row>
        <row r="53">
          <cell r="A53" t="str">
            <v>Adaptador macho presión  PVC 1/2"</v>
          </cell>
          <cell r="B53" t="str">
            <v>und</v>
          </cell>
          <cell r="C53">
            <v>480</v>
          </cell>
        </row>
        <row r="54">
          <cell r="A54" t="str">
            <v>Adaptador macho presión  PVC 2 1/2"</v>
          </cell>
          <cell r="B54" t="str">
            <v>und</v>
          </cell>
          <cell r="C54">
            <v>16620</v>
          </cell>
        </row>
        <row r="55">
          <cell r="A55" t="str">
            <v>Adaptador macho presión  PVC 2"</v>
          </cell>
          <cell r="B55" t="str">
            <v>und</v>
          </cell>
          <cell r="C55">
            <v>6392</v>
          </cell>
        </row>
        <row r="56">
          <cell r="A56" t="str">
            <v>Adaptador macho presión  PVC 3"</v>
          </cell>
          <cell r="B56" t="str">
            <v>und</v>
          </cell>
          <cell r="C56">
            <v>25127</v>
          </cell>
        </row>
        <row r="57">
          <cell r="A57" t="str">
            <v>Adaptador macho presión  PVC 3/4"</v>
          </cell>
          <cell r="B57" t="str">
            <v>und</v>
          </cell>
          <cell r="C57">
            <v>868</v>
          </cell>
        </row>
        <row r="58">
          <cell r="A58" t="str">
            <v>Adaptador macho presión  PVC 4"</v>
          </cell>
          <cell r="B58" t="str">
            <v>und</v>
          </cell>
          <cell r="C58">
            <v>46219</v>
          </cell>
        </row>
        <row r="59">
          <cell r="A59" t="str">
            <v>Adaptador terminal conduit  1"</v>
          </cell>
          <cell r="B59" t="str">
            <v>und</v>
          </cell>
          <cell r="C59">
            <v>1000</v>
          </cell>
        </row>
        <row r="60">
          <cell r="A60" t="str">
            <v>Adaptador terminal conduit  3"</v>
          </cell>
          <cell r="B60" t="str">
            <v>und</v>
          </cell>
          <cell r="C60">
            <v>14400</v>
          </cell>
        </row>
        <row r="61">
          <cell r="A61" t="str">
            <v>Adaptador terminal conduit 1/2"</v>
          </cell>
          <cell r="B61" t="str">
            <v>und</v>
          </cell>
          <cell r="C61">
            <v>405</v>
          </cell>
        </row>
        <row r="62">
          <cell r="A62" t="str">
            <v>Adaptador terminal conduit 3/4"</v>
          </cell>
          <cell r="B62" t="str">
            <v>und</v>
          </cell>
          <cell r="C62">
            <v>543</v>
          </cell>
        </row>
        <row r="63">
          <cell r="A63" t="str">
            <v>Adaptador tope Brida 315 mm Ø=12"  para PVC</v>
          </cell>
          <cell r="B63" t="str">
            <v>und</v>
          </cell>
          <cell r="C63">
            <v>1012363</v>
          </cell>
        </row>
        <row r="64">
          <cell r="A64" t="str">
            <v>Adercril - Adherente</v>
          </cell>
          <cell r="B64" t="str">
            <v>kg</v>
          </cell>
          <cell r="C64">
            <v>20013</v>
          </cell>
        </row>
        <row r="65">
          <cell r="A65" t="str">
            <v>Adhesivo Alcantarillado</v>
          </cell>
          <cell r="B65" t="str">
            <v>und</v>
          </cell>
          <cell r="C65">
            <v>51946</v>
          </cell>
        </row>
        <row r="66">
          <cell r="A66" t="str">
            <v>Aditivo retardante</v>
          </cell>
          <cell r="B66" t="str">
            <v>l</v>
          </cell>
          <cell r="C66">
            <v>4850</v>
          </cell>
        </row>
        <row r="67">
          <cell r="A67" t="str">
            <v>Adoquin cuarto 26 (26 x 6 x 6)</v>
          </cell>
          <cell r="B67" t="str">
            <v>und</v>
          </cell>
          <cell r="C67">
            <v>767</v>
          </cell>
        </row>
        <row r="68">
          <cell r="A68" t="str">
            <v>Adoquin de gres peatonal 10*20*5 cm corbatín</v>
          </cell>
          <cell r="B68" t="str">
            <v>m²</v>
          </cell>
          <cell r="C68">
            <v>26500</v>
          </cell>
        </row>
        <row r="69">
          <cell r="A69" t="str">
            <v>Adoquin en concreto  peatonal 20 x 10 x 6</v>
          </cell>
          <cell r="B69" t="str">
            <v>und</v>
          </cell>
          <cell r="C69">
            <v>889.84</v>
          </cell>
        </row>
        <row r="70">
          <cell r="A70" t="str">
            <v>Adoquin en concreto vehicular  20 x 10 x 8</v>
          </cell>
          <cell r="B70" t="str">
            <v>und</v>
          </cell>
          <cell r="C70">
            <v>1344</v>
          </cell>
        </row>
        <row r="71">
          <cell r="A71" t="str">
            <v>Adoquin gres 10 x 20 x 2.5</v>
          </cell>
          <cell r="B71" t="str">
            <v>m²</v>
          </cell>
          <cell r="C71">
            <v>38666</v>
          </cell>
        </row>
        <row r="72">
          <cell r="A72" t="str">
            <v>Adoquin tipo Corbatin</v>
          </cell>
          <cell r="B72" t="str">
            <v>und</v>
          </cell>
          <cell r="C72">
            <v>1400</v>
          </cell>
        </row>
        <row r="73">
          <cell r="A73" t="str">
            <v>Adoquin tipo ladrillo 10*20*5 cm</v>
          </cell>
          <cell r="B73" t="str">
            <v>und</v>
          </cell>
          <cell r="C73">
            <v>736</v>
          </cell>
        </row>
        <row r="74">
          <cell r="A74" t="str">
            <v>Agua para obra</v>
          </cell>
          <cell r="B74" t="str">
            <v>l</v>
          </cell>
          <cell r="C74">
            <v>100</v>
          </cell>
        </row>
        <row r="75">
          <cell r="A75" t="str">
            <v>Aire acondicion. Split 18000 btu control filtro</v>
          </cell>
          <cell r="B75" t="str">
            <v>und</v>
          </cell>
          <cell r="C75">
            <v>2900000</v>
          </cell>
        </row>
        <row r="76">
          <cell r="A76" t="str">
            <v>Aislante tubería 5/8"</v>
          </cell>
          <cell r="B76" t="str">
            <v>m</v>
          </cell>
          <cell r="C76">
            <v>2800</v>
          </cell>
        </row>
        <row r="77">
          <cell r="A77" t="str">
            <v>Ajustador para dilución de pintura</v>
          </cell>
          <cell r="B77" t="str">
            <v>gal</v>
          </cell>
          <cell r="C77">
            <v>32500</v>
          </cell>
        </row>
        <row r="78">
          <cell r="A78" t="str">
            <v>Alambre de cobre desnudo  AWG 12</v>
          </cell>
          <cell r="B78" t="str">
            <v>m</v>
          </cell>
          <cell r="C78">
            <v>1361</v>
          </cell>
        </row>
        <row r="79">
          <cell r="A79" t="str">
            <v>Alambre de cobre desnudo  AWG 14</v>
          </cell>
          <cell r="B79" t="str">
            <v>m</v>
          </cell>
          <cell r="C79">
            <v>1281</v>
          </cell>
        </row>
        <row r="80">
          <cell r="A80" t="str">
            <v>Alambre de cobre desnudo THW  # 8 AWG</v>
          </cell>
          <cell r="B80" t="str">
            <v>m</v>
          </cell>
          <cell r="C80">
            <v>2220</v>
          </cell>
        </row>
        <row r="81">
          <cell r="A81" t="str">
            <v>Alambre de cobre THW  8 AWG THHN/NN</v>
          </cell>
          <cell r="B81" t="str">
            <v>m</v>
          </cell>
          <cell r="C81">
            <v>4144</v>
          </cell>
        </row>
        <row r="82">
          <cell r="A82" t="str">
            <v>Alambre de cobre THW 10 AWG</v>
          </cell>
          <cell r="B82" t="str">
            <v>m</v>
          </cell>
          <cell r="C82">
            <v>2073</v>
          </cell>
        </row>
        <row r="83">
          <cell r="A83" t="str">
            <v>Alambre de cobre THW 10 AWG THHN/NN</v>
          </cell>
          <cell r="B83" t="str">
            <v>m</v>
          </cell>
          <cell r="C83">
            <v>2854</v>
          </cell>
        </row>
        <row r="84">
          <cell r="A84" t="str">
            <v>Alambre de cobre THW 12 AWG</v>
          </cell>
          <cell r="B84" t="str">
            <v>m</v>
          </cell>
          <cell r="C84">
            <v>1228</v>
          </cell>
        </row>
        <row r="85">
          <cell r="A85" t="str">
            <v>Alambre de cobre THW 12 AWG THHN/NN</v>
          </cell>
          <cell r="B85" t="str">
            <v>m</v>
          </cell>
          <cell r="C85">
            <v>2422</v>
          </cell>
        </row>
        <row r="86">
          <cell r="A86" t="str">
            <v>Alambre de cobre THW 14 AWG</v>
          </cell>
          <cell r="B86" t="str">
            <v>m</v>
          </cell>
          <cell r="C86">
            <v>720</v>
          </cell>
        </row>
        <row r="87">
          <cell r="A87" t="str">
            <v>Alambre de cobre THW 14 AWG THHN/NN</v>
          </cell>
          <cell r="B87" t="str">
            <v>m</v>
          </cell>
          <cell r="C87">
            <v>1033</v>
          </cell>
        </row>
        <row r="88">
          <cell r="A88" t="str">
            <v>Alambre de cobre THW No. 8</v>
          </cell>
          <cell r="B88" t="str">
            <v>m</v>
          </cell>
          <cell r="C88">
            <v>2255</v>
          </cell>
        </row>
        <row r="89">
          <cell r="A89" t="str">
            <v>Alambre de puas galvanizado Cal. 12</v>
          </cell>
          <cell r="B89" t="str">
            <v>m</v>
          </cell>
          <cell r="C89">
            <v>510</v>
          </cell>
        </row>
        <row r="90">
          <cell r="A90" t="str">
            <v>Alambre de puas galvanizado Cal. 14</v>
          </cell>
          <cell r="B90" t="str">
            <v>m</v>
          </cell>
          <cell r="C90">
            <v>387</v>
          </cell>
        </row>
        <row r="91">
          <cell r="A91" t="str">
            <v>Alambre Galvanizado No. 12</v>
          </cell>
          <cell r="B91" t="str">
            <v>kg</v>
          </cell>
          <cell r="C91">
            <v>4244</v>
          </cell>
        </row>
        <row r="92">
          <cell r="A92" t="str">
            <v>Alambre Galvanizado No. 13 Recubierto PVC</v>
          </cell>
          <cell r="B92" t="str">
            <v>kg</v>
          </cell>
          <cell r="C92">
            <v>5440</v>
          </cell>
        </row>
        <row r="93">
          <cell r="A93" t="str">
            <v>Alambre Galvanizado No. 14</v>
          </cell>
          <cell r="B93" t="str">
            <v>kg</v>
          </cell>
          <cell r="C93">
            <v>4726</v>
          </cell>
        </row>
        <row r="94">
          <cell r="A94" t="str">
            <v>Alambre Negro  No 18</v>
          </cell>
          <cell r="B94" t="str">
            <v>kg</v>
          </cell>
          <cell r="C94">
            <v>3290</v>
          </cell>
        </row>
        <row r="95">
          <cell r="A95" t="str">
            <v>Alambre telefónico 2 x 22 trenzado</v>
          </cell>
          <cell r="B95" t="str">
            <v>m</v>
          </cell>
          <cell r="C95">
            <v>800</v>
          </cell>
        </row>
        <row r="96">
          <cell r="A96" t="str">
            <v>Alambre telefónico N 22 estaño</v>
          </cell>
          <cell r="B96" t="str">
            <v>m</v>
          </cell>
          <cell r="C96">
            <v>744</v>
          </cell>
        </row>
        <row r="97">
          <cell r="A97" t="str">
            <v>Aletas de aireacion extendida Airlift</v>
          </cell>
          <cell r="B97" t="str">
            <v>und</v>
          </cell>
          <cell r="C97">
            <v>117000</v>
          </cell>
        </row>
        <row r="98">
          <cell r="A98" t="str">
            <v xml:space="preserve">Alistado esmaltado impermeabilizado muros y placas e=3 mm    </v>
          </cell>
          <cell r="B98" t="str">
            <v>m²</v>
          </cell>
          <cell r="C98">
            <v>12478</v>
          </cell>
        </row>
        <row r="99">
          <cell r="A99" t="str">
            <v>Alumol, recubrimiento de aluminio</v>
          </cell>
          <cell r="B99" t="str">
            <v>kg</v>
          </cell>
          <cell r="C99">
            <v>23324</v>
          </cell>
        </row>
        <row r="100">
          <cell r="A100" t="str">
            <v>Amarre largo para teja 30 cms</v>
          </cell>
          <cell r="B100" t="str">
            <v>und</v>
          </cell>
          <cell r="C100">
            <v>125</v>
          </cell>
        </row>
        <row r="101">
          <cell r="A101" t="str">
            <v>Amarre plástico</v>
          </cell>
          <cell r="B101" t="str">
            <v>und</v>
          </cell>
          <cell r="C101">
            <v>100</v>
          </cell>
        </row>
        <row r="102">
          <cell r="A102" t="str">
            <v>Amarre plastico para mantos</v>
          </cell>
          <cell r="B102" t="str">
            <v>und</v>
          </cell>
          <cell r="C102">
            <v>1200</v>
          </cell>
        </row>
        <row r="103">
          <cell r="A103" t="str">
            <v>Amortiguador metalico de 0.36 m (0.06 x 0.14)</v>
          </cell>
          <cell r="B103" t="str">
            <v>und</v>
          </cell>
          <cell r="C103">
            <v>35390</v>
          </cell>
        </row>
        <row r="104">
          <cell r="A104" t="str">
            <v>Analisis físico-químico</v>
          </cell>
          <cell r="B104" t="str">
            <v>und</v>
          </cell>
          <cell r="C104">
            <v>327800</v>
          </cell>
        </row>
        <row r="105">
          <cell r="A105" t="str">
            <v>Anclaje autoperforante 1/2"</v>
          </cell>
          <cell r="B105" t="str">
            <v>und</v>
          </cell>
          <cell r="C105">
            <v>5200</v>
          </cell>
        </row>
        <row r="106">
          <cell r="A106" t="str">
            <v>Anclaje chazo expansivo 1/2" x 2"</v>
          </cell>
          <cell r="B106" t="str">
            <v>und</v>
          </cell>
          <cell r="C106">
            <v>5600</v>
          </cell>
        </row>
        <row r="107">
          <cell r="A107" t="str">
            <v>andamios</v>
          </cell>
          <cell r="B107" t="str">
            <v>gl</v>
          </cell>
          <cell r="C107">
            <v>500</v>
          </cell>
        </row>
        <row r="108">
          <cell r="A108" t="str">
            <v>Andamio tubular día alquiler</v>
          </cell>
          <cell r="B108" t="str">
            <v>d</v>
          </cell>
          <cell r="C108">
            <v>1152</v>
          </cell>
        </row>
        <row r="109">
          <cell r="A109" t="str">
            <v>Andamio tubular estandar con tijeras</v>
          </cell>
          <cell r="B109" t="str">
            <v>mes</v>
          </cell>
          <cell r="C109">
            <v>23480</v>
          </cell>
        </row>
        <row r="110">
          <cell r="A110" t="str">
            <v>Andamio tubular stand. (inc. tijeras)</v>
          </cell>
          <cell r="B110" t="str">
            <v xml:space="preserve"> HR </v>
          </cell>
          <cell r="C110">
            <v>147</v>
          </cell>
        </row>
        <row r="111">
          <cell r="A111" t="str">
            <v>Anden en concreto escobillado 2500 psi e=0.08 m con dilatación en ladrillo c/2m, incluye relleno y excavación</v>
          </cell>
          <cell r="B111" t="str">
            <v>m²</v>
          </cell>
          <cell r="C111">
            <v>68003</v>
          </cell>
        </row>
        <row r="112">
          <cell r="A112" t="str">
            <v>Andenes en concreto de resistencia 2500 psi, espesor 8 cm</v>
          </cell>
          <cell r="B112" t="str">
            <v>m²</v>
          </cell>
          <cell r="C112">
            <v>37695</v>
          </cell>
        </row>
        <row r="113">
          <cell r="A113" t="str">
            <v>Angulo 2" x 2" x 1/4". Suministro e Instal.</v>
          </cell>
          <cell r="B113" t="str">
            <v>m</v>
          </cell>
          <cell r="C113">
            <v>23116</v>
          </cell>
        </row>
        <row r="114">
          <cell r="A114" t="str">
            <v>Angulo 25 x 25 mm Cal 26 de 2.44 m</v>
          </cell>
          <cell r="B114" t="str">
            <v>und</v>
          </cell>
          <cell r="C114">
            <v>1648</v>
          </cell>
        </row>
        <row r="115">
          <cell r="A115" t="str">
            <v>Angulo cielo falso aluminio</v>
          </cell>
          <cell r="B115" t="str">
            <v>m</v>
          </cell>
          <cell r="C115">
            <v>2000</v>
          </cell>
        </row>
        <row r="116">
          <cell r="A116" t="str">
            <v>Angulo o perfil   4" x 4 " x 3/8"</v>
          </cell>
          <cell r="B116" t="str">
            <v>m</v>
          </cell>
          <cell r="C116">
            <v>44272</v>
          </cell>
        </row>
        <row r="117">
          <cell r="A117" t="str">
            <v>Angulo o perfil  1 1/4" x 1 1/4" x 1/8"</v>
          </cell>
          <cell r="B117" t="str">
            <v>m</v>
          </cell>
          <cell r="C117">
            <v>3751</v>
          </cell>
        </row>
        <row r="118">
          <cell r="A118" t="str">
            <v>Angulo o perfil  1" x 1" x  1/8"</v>
          </cell>
          <cell r="B118" t="str">
            <v>m</v>
          </cell>
          <cell r="C118">
            <v>3247</v>
          </cell>
        </row>
        <row r="119">
          <cell r="A119" t="str">
            <v>Angulo o perfil  1" x 1" x 3/16"</v>
          </cell>
          <cell r="B119" t="str">
            <v>m</v>
          </cell>
          <cell r="C119">
            <v>4979</v>
          </cell>
        </row>
        <row r="120">
          <cell r="A120" t="str">
            <v>Angulo o perfil  2 1/2" x 2 1/2" x 1/4"</v>
          </cell>
          <cell r="B120" t="str">
            <v>m</v>
          </cell>
          <cell r="C120">
            <v>18803</v>
          </cell>
        </row>
        <row r="121">
          <cell r="A121" t="str">
            <v>Angulo o perfil  2 1/2" x 2 1/2" x 3/16"</v>
          </cell>
          <cell r="B121" t="str">
            <v>m</v>
          </cell>
          <cell r="C121">
            <v>14067</v>
          </cell>
        </row>
        <row r="122">
          <cell r="A122" t="str">
            <v>Angulo o perfil  2" x 2" x 1/4"</v>
          </cell>
          <cell r="B122" t="str">
            <v>m</v>
          </cell>
          <cell r="C122">
            <v>13694</v>
          </cell>
        </row>
        <row r="123">
          <cell r="A123" t="str">
            <v>Angulo o perfil  2" x 2" x 1/8"</v>
          </cell>
          <cell r="B123" t="str">
            <v>m</v>
          </cell>
          <cell r="C123">
            <v>6097</v>
          </cell>
        </row>
        <row r="124">
          <cell r="A124" t="str">
            <v>Angulo o perfil  3" x 3" x 1/4"</v>
          </cell>
          <cell r="B124" t="str">
            <v>m</v>
          </cell>
          <cell r="C124">
            <v>22176</v>
          </cell>
        </row>
        <row r="125">
          <cell r="A125" t="str">
            <v>Angulo o perfil  3" x 3" x 3/16"</v>
          </cell>
          <cell r="B125" t="str">
            <v>m</v>
          </cell>
          <cell r="C125">
            <v>13993</v>
          </cell>
        </row>
        <row r="126">
          <cell r="A126" t="str">
            <v>Angulo o perfil  3" x 3" x 5/16"</v>
          </cell>
          <cell r="B126" t="str">
            <v>m</v>
          </cell>
          <cell r="C126">
            <v>23281</v>
          </cell>
        </row>
        <row r="127">
          <cell r="A127" t="str">
            <v>Angulo o perfil  3/4" x 3/4" x 1/8"</v>
          </cell>
          <cell r="B127" t="str">
            <v>m</v>
          </cell>
          <cell r="C127">
            <v>2306</v>
          </cell>
        </row>
        <row r="128">
          <cell r="A128" t="str">
            <v>Angulo o perfil  5" x 5" x 3/8"</v>
          </cell>
          <cell r="B128" t="str">
            <v>m</v>
          </cell>
          <cell r="C128">
            <v>46921</v>
          </cell>
        </row>
        <row r="129">
          <cell r="A129" t="str">
            <v>Angulo o perfil 1 1/2" x  1 1/2" x 1/8"</v>
          </cell>
          <cell r="B129" t="str">
            <v>m</v>
          </cell>
          <cell r="C129">
            <v>5096</v>
          </cell>
        </row>
        <row r="130">
          <cell r="A130" t="str">
            <v>Angulo o perfil 1 1/2" x  1 1/2" x 3/16"</v>
          </cell>
          <cell r="B130" t="str">
            <v>m</v>
          </cell>
          <cell r="C130">
            <v>7620</v>
          </cell>
        </row>
        <row r="131">
          <cell r="A131" t="str">
            <v>Angulo o perfil 1 1/2" x 1 1/2" x 1/4"</v>
          </cell>
          <cell r="B131" t="str">
            <v>m</v>
          </cell>
          <cell r="C131">
            <v>9730</v>
          </cell>
        </row>
        <row r="132">
          <cell r="A132" t="str">
            <v>Angulo o perfil 2" x 2 "x 3/16"</v>
          </cell>
          <cell r="B132" t="str">
            <v>m</v>
          </cell>
          <cell r="C132">
            <v>10497</v>
          </cell>
        </row>
        <row r="133">
          <cell r="A133" t="str">
            <v>Anticorrosivo Epóxico</v>
          </cell>
          <cell r="B133" t="str">
            <v>gal</v>
          </cell>
          <cell r="C133">
            <v>68100</v>
          </cell>
        </row>
        <row r="134">
          <cell r="A134" t="str">
            <v>Anticorrosivo gris o rojo</v>
          </cell>
          <cell r="B134" t="str">
            <v>gal</v>
          </cell>
          <cell r="C134">
            <v>35722</v>
          </cell>
        </row>
        <row r="135">
          <cell r="A135" t="str">
            <v>antisol blanco</v>
          </cell>
          <cell r="B135" t="str">
            <v>kg</v>
          </cell>
          <cell r="C135">
            <v>5117</v>
          </cell>
        </row>
        <row r="136">
          <cell r="A136" t="str">
            <v>Apoyo cercha tipo con pasador SAE 1045 1 1/4"</v>
          </cell>
          <cell r="B136" t="str">
            <v>und</v>
          </cell>
          <cell r="C136">
            <v>312500</v>
          </cell>
        </row>
        <row r="137">
          <cell r="A137" t="str">
            <v>Arandela de presión de 1/2"</v>
          </cell>
          <cell r="B137" t="str">
            <v>und</v>
          </cell>
          <cell r="C137">
            <v>171</v>
          </cell>
        </row>
        <row r="138">
          <cell r="A138" t="str">
            <v>Arandela de presion de 5/8"</v>
          </cell>
          <cell r="B138" t="str">
            <v>und</v>
          </cell>
          <cell r="C138">
            <v>226</v>
          </cell>
        </row>
        <row r="139">
          <cell r="A139" t="str">
            <v>Arandela galvanizada  de 1/2"</v>
          </cell>
          <cell r="B139" t="str">
            <v>und</v>
          </cell>
          <cell r="C139">
            <v>114</v>
          </cell>
        </row>
        <row r="140">
          <cell r="A140" t="str">
            <v>Arandela Ø=2"</v>
          </cell>
          <cell r="B140" t="str">
            <v>und</v>
          </cell>
          <cell r="C140">
            <v>2750</v>
          </cell>
        </row>
        <row r="141">
          <cell r="A141" t="str">
            <v>Arandela redonda de 1/2"</v>
          </cell>
          <cell r="B141" t="str">
            <v>und</v>
          </cell>
          <cell r="C141">
            <v>253</v>
          </cell>
        </row>
        <row r="142">
          <cell r="A142" t="str">
            <v>Arandela redonda de 5/8"</v>
          </cell>
          <cell r="B142" t="str">
            <v>und</v>
          </cell>
          <cell r="C142">
            <v>605</v>
          </cell>
        </row>
        <row r="143">
          <cell r="A143" t="str">
            <v>Arandela redonda de Ø 1 1/8"</v>
          </cell>
          <cell r="B143" t="str">
            <v>und</v>
          </cell>
          <cell r="C143">
            <v>250</v>
          </cell>
        </row>
        <row r="144">
          <cell r="A144" t="str">
            <v>Arbol Floramarillo h=1.50 m</v>
          </cell>
          <cell r="B144" t="str">
            <v>und</v>
          </cell>
          <cell r="C144">
            <v>30000</v>
          </cell>
        </row>
        <row r="145">
          <cell r="A145" t="str">
            <v>arcilla</v>
          </cell>
          <cell r="B145" t="str">
            <v>m³</v>
          </cell>
          <cell r="C145">
            <v>18750</v>
          </cell>
        </row>
        <row r="146">
          <cell r="A146" t="str">
            <v>Arena de 1/4"</v>
          </cell>
          <cell r="B146" t="str">
            <v>m³</v>
          </cell>
          <cell r="C146">
            <v>47000</v>
          </cell>
        </row>
        <row r="147">
          <cell r="A147" t="str">
            <v>Arena de rio (sucia)</v>
          </cell>
          <cell r="B147" t="str">
            <v>m³</v>
          </cell>
          <cell r="C147">
            <v>10710</v>
          </cell>
        </row>
        <row r="148">
          <cell r="A148" t="str">
            <v>Arena de trituracion (en planta)</v>
          </cell>
          <cell r="B148" t="str">
            <v>m³</v>
          </cell>
          <cell r="C148">
            <v>35837</v>
          </cell>
        </row>
        <row r="149">
          <cell r="A149" t="str">
            <v>Arena lavada de rio</v>
          </cell>
          <cell r="B149" t="str">
            <v>m³</v>
          </cell>
          <cell r="C149">
            <v>21420</v>
          </cell>
        </row>
        <row r="150">
          <cell r="A150" t="str">
            <v>Arena para San Blasting (G12 - 60)</v>
          </cell>
          <cell r="B150" t="str">
            <v>m³</v>
          </cell>
          <cell r="C150">
            <v>354728</v>
          </cell>
        </row>
        <row r="151">
          <cell r="A151" t="str">
            <v>Arena silicice Cu 2 -3, malla 20 - 40</v>
          </cell>
          <cell r="B151" t="str">
            <v>bt</v>
          </cell>
          <cell r="C151">
            <v>16430</v>
          </cell>
        </row>
        <row r="152">
          <cell r="A152" t="str">
            <v>Aro baloncesto</v>
          </cell>
          <cell r="B152" t="str">
            <v>und</v>
          </cell>
          <cell r="C152">
            <v>55000</v>
          </cell>
        </row>
        <row r="153">
          <cell r="A153" t="str">
            <v>Aro y Contra aro en HF para pozos de Insp.</v>
          </cell>
          <cell r="B153" t="str">
            <v>und</v>
          </cell>
          <cell r="C153">
            <v>267571</v>
          </cell>
        </row>
        <row r="154">
          <cell r="A154" t="str">
            <v>Aro-Tapa pozo en HF  D/0.60</v>
          </cell>
          <cell r="B154" t="str">
            <v>und</v>
          </cell>
          <cell r="C154">
            <v>139000</v>
          </cell>
        </row>
        <row r="155">
          <cell r="A155" t="str">
            <v>Asfalto  tipo 190/220 200 KG</v>
          </cell>
          <cell r="B155" t="str">
            <v>kg</v>
          </cell>
          <cell r="C155">
            <v>3188</v>
          </cell>
        </row>
        <row r="156">
          <cell r="A156" t="str">
            <v>Asiento para sanitario acuacer</v>
          </cell>
          <cell r="B156" t="str">
            <v>und</v>
          </cell>
          <cell r="C156">
            <v>30900</v>
          </cell>
        </row>
        <row r="157">
          <cell r="A157" t="str">
            <v>Ayudante (A)</v>
          </cell>
          <cell r="B157" t="str">
            <v>h</v>
          </cell>
          <cell r="C157">
            <v>6317</v>
          </cell>
        </row>
        <row r="158">
          <cell r="A158" t="str">
            <v>Ayudante (Electrico)</v>
          </cell>
          <cell r="B158" t="str">
            <v>h</v>
          </cell>
          <cell r="C158">
            <v>7894</v>
          </cell>
        </row>
        <row r="159">
          <cell r="A159" t="str">
            <v>Ayudante de construccion</v>
          </cell>
          <cell r="B159" t="str">
            <v>h</v>
          </cell>
          <cell r="C159">
            <v>6723</v>
          </cell>
        </row>
        <row r="160">
          <cell r="A160" t="str">
            <v>Ayudante de maquinaria</v>
          </cell>
          <cell r="B160" t="str">
            <v>h</v>
          </cell>
          <cell r="C160">
            <v>5417</v>
          </cell>
        </row>
        <row r="161">
          <cell r="A161" t="str">
            <v>Ayudantes (Ac-2)</v>
          </cell>
          <cell r="B161" t="str">
            <v>h</v>
          </cell>
          <cell r="C161">
            <v>14802</v>
          </cell>
        </row>
        <row r="162">
          <cell r="A162" t="str">
            <v>Bafles en PRFV de 0.60 x 1.80 m</v>
          </cell>
          <cell r="B162" t="str">
            <v>und</v>
          </cell>
          <cell r="C162">
            <v>413888</v>
          </cell>
        </row>
        <row r="163">
          <cell r="A163" t="str">
            <v>Bafles en PRFV de 0.80 x 0.90</v>
          </cell>
          <cell r="B163" t="str">
            <v>und</v>
          </cell>
          <cell r="C163">
            <v>349425</v>
          </cell>
        </row>
        <row r="164">
          <cell r="A164" t="str">
            <v>Bajante amazonas blanca</v>
          </cell>
          <cell r="B164" t="str">
            <v>m</v>
          </cell>
          <cell r="C164">
            <v>30980</v>
          </cell>
        </row>
        <row r="165">
          <cell r="A165" t="str">
            <v>Bajante blanca PVC para canales. Suministro e Instal.</v>
          </cell>
          <cell r="B165" t="str">
            <v>m</v>
          </cell>
          <cell r="C165">
            <v>47426</v>
          </cell>
        </row>
        <row r="166">
          <cell r="A166" t="str">
            <v>Bala fluorescente  D= 17.5 CM</v>
          </cell>
          <cell r="B166" t="str">
            <v>und</v>
          </cell>
          <cell r="C166">
            <v>67000</v>
          </cell>
        </row>
        <row r="167">
          <cell r="A167" t="str">
            <v>Bala incadescente 150 W</v>
          </cell>
          <cell r="B167" t="str">
            <v>und</v>
          </cell>
          <cell r="C167">
            <v>13500</v>
          </cell>
        </row>
        <row r="168">
          <cell r="A168" t="str">
            <v>Bala incadescente 9 cm especular prismática</v>
          </cell>
          <cell r="B168" t="str">
            <v>und</v>
          </cell>
          <cell r="C168">
            <v>17900</v>
          </cell>
        </row>
        <row r="169">
          <cell r="A169" t="str">
            <v>Balancín metálico 4 puestos</v>
          </cell>
          <cell r="B169" t="str">
            <v>und</v>
          </cell>
          <cell r="C169">
            <v>1438000</v>
          </cell>
        </row>
        <row r="170">
          <cell r="A170" t="str">
            <v>Baldes (equipo de pilotaje)</v>
          </cell>
          <cell r="B170" t="str">
            <v xml:space="preserve"> HR </v>
          </cell>
          <cell r="C170">
            <v>30995</v>
          </cell>
        </row>
        <row r="171">
          <cell r="A171" t="str">
            <v>Baldosa granitex ext. Mediterráneo</v>
          </cell>
          <cell r="B171" t="str">
            <v>m²</v>
          </cell>
          <cell r="C171">
            <v>24372</v>
          </cell>
        </row>
        <row r="172">
          <cell r="A172" t="str">
            <v>Baldosa grano de mármol 30*30 perlato claro o blan</v>
          </cell>
          <cell r="B172" t="str">
            <v>m²</v>
          </cell>
          <cell r="C172">
            <v>59385</v>
          </cell>
        </row>
        <row r="173">
          <cell r="A173" t="str">
            <v>Baldosa grano de marmol 33x33 perlato o blanco hui</v>
          </cell>
          <cell r="B173" t="str">
            <v>m²</v>
          </cell>
          <cell r="C173">
            <v>53934</v>
          </cell>
        </row>
        <row r="174">
          <cell r="A174" t="str">
            <v>Baldosa grano de mármol matiz negro san gil 30x30</v>
          </cell>
          <cell r="B174" t="str">
            <v>m²</v>
          </cell>
          <cell r="C174">
            <v>49028.56</v>
          </cell>
        </row>
        <row r="175">
          <cell r="A175" t="str">
            <v>Banca en concreto modular tipo IDU  M-40</v>
          </cell>
          <cell r="B175" t="str">
            <v>und</v>
          </cell>
          <cell r="C175">
            <v>67280</v>
          </cell>
        </row>
        <row r="176">
          <cell r="A176" t="str">
            <v>Banca en concreto reforzado con espaldar en acero</v>
          </cell>
          <cell r="B176" t="str">
            <v>und</v>
          </cell>
          <cell r="C176">
            <v>1079862</v>
          </cell>
        </row>
        <row r="177">
          <cell r="A177" t="str">
            <v>Banca en concreto tipo IDU  M-30 con espaldar</v>
          </cell>
          <cell r="B177" t="str">
            <v>und</v>
          </cell>
          <cell r="C177">
            <v>422876</v>
          </cell>
        </row>
        <row r="178">
          <cell r="A178" t="str">
            <v>Banca en concreto tipo IDU  M-31 sin espladar</v>
          </cell>
          <cell r="B178" t="str">
            <v>und</v>
          </cell>
          <cell r="C178">
            <v>308212</v>
          </cell>
        </row>
        <row r="179">
          <cell r="A179" t="str">
            <v>Banca en madera tipo IDU  M-50</v>
          </cell>
          <cell r="B179" t="str">
            <v>und</v>
          </cell>
          <cell r="C179">
            <v>292900</v>
          </cell>
        </row>
        <row r="180">
          <cell r="A180" t="str">
            <v>Banda de neopreno a= 0.15 m</v>
          </cell>
          <cell r="B180" t="str">
            <v>m</v>
          </cell>
          <cell r="C180">
            <v>12000</v>
          </cell>
        </row>
        <row r="181">
          <cell r="A181" t="str">
            <v>Bandeja  Rack C/16 toma ele</v>
          </cell>
          <cell r="B181" t="str">
            <v>und</v>
          </cell>
          <cell r="C181">
            <v>113600</v>
          </cell>
        </row>
        <row r="182">
          <cell r="A182" t="str">
            <v>Baranda  aluminio anodizado</v>
          </cell>
          <cell r="B182" t="str">
            <v>m²</v>
          </cell>
          <cell r="C182">
            <v>65000</v>
          </cell>
        </row>
        <row r="183">
          <cell r="A183" t="str">
            <v>Baranda en A.I. cal 18 1 hilo 2" + 1 hilo 1"+ soportes H=0.30-0.50m</v>
          </cell>
          <cell r="B183" t="str">
            <v>m</v>
          </cell>
          <cell r="C183">
            <v>288333</v>
          </cell>
        </row>
        <row r="184">
          <cell r="A184" t="str">
            <v>Baranda en A.I.cal 18 1 hilo 2" + 2 hilos 1"+soportes H=0.70-0.90 m</v>
          </cell>
          <cell r="B184" t="str">
            <v>m</v>
          </cell>
          <cell r="C184">
            <v>386667</v>
          </cell>
        </row>
        <row r="185">
          <cell r="A185" t="str">
            <v>Baranda en perfil WF 8" x 18" (dos Tubos HG Ø=3") y (Un Tubo HG Ø=2"), Hu=0.90 m</v>
          </cell>
          <cell r="B185" t="str">
            <v>m</v>
          </cell>
          <cell r="C185">
            <v>268441.21000000002</v>
          </cell>
        </row>
        <row r="186">
          <cell r="A186" t="str">
            <v>Barniz brillante exterior</v>
          </cell>
          <cell r="B186" t="str">
            <v>gal</v>
          </cell>
          <cell r="C186">
            <v>47102</v>
          </cell>
        </row>
        <row r="187">
          <cell r="A187" t="str">
            <v>Barniz brillante exterior (muebles)</v>
          </cell>
          <cell r="B187" t="str">
            <v>gal</v>
          </cell>
          <cell r="C187">
            <v>18200</v>
          </cell>
        </row>
        <row r="188">
          <cell r="A188" t="str">
            <v>Barniz madera interiores y exteriores Barnex</v>
          </cell>
          <cell r="B188" t="str">
            <v>gal</v>
          </cell>
          <cell r="C188">
            <v>51633</v>
          </cell>
        </row>
        <row r="189">
          <cell r="A189" t="str">
            <v>Barra antipanico horizontal para puerta 1 hoja</v>
          </cell>
          <cell r="B189" t="str">
            <v>und</v>
          </cell>
          <cell r="C189">
            <v>344000</v>
          </cell>
        </row>
        <row r="190">
          <cell r="A190" t="str">
            <v>Barra Kelly</v>
          </cell>
          <cell r="B190" t="str">
            <v xml:space="preserve"> HR </v>
          </cell>
          <cell r="C190">
            <v>83018</v>
          </cell>
        </row>
        <row r="191">
          <cell r="A191" t="str">
            <v>Barredora mecanica de cepillo</v>
          </cell>
          <cell r="B191" t="str">
            <v xml:space="preserve"> HR </v>
          </cell>
          <cell r="C191">
            <v>45000</v>
          </cell>
        </row>
        <row r="192">
          <cell r="A192" t="str">
            <v>Barricada desmontable  2 x 1 x 0.55 con relfectivo</v>
          </cell>
          <cell r="B192" t="str">
            <v>und</v>
          </cell>
          <cell r="C192">
            <v>283000</v>
          </cell>
        </row>
        <row r="193">
          <cell r="A193" t="str">
            <v>Base  metálica para Unidad condensadora</v>
          </cell>
          <cell r="B193" t="str">
            <v>und</v>
          </cell>
          <cell r="C193">
            <v>100000</v>
          </cell>
        </row>
        <row r="194">
          <cell r="A194" t="str">
            <v>Base Triturada T.max 1 1/2"</v>
          </cell>
          <cell r="B194" t="str">
            <v>m³</v>
          </cell>
          <cell r="C194">
            <v>35654</v>
          </cell>
        </row>
        <row r="195">
          <cell r="A195" t="str">
            <v>Bentonita x 50 Kg</v>
          </cell>
          <cell r="B195" t="str">
            <v>kg</v>
          </cell>
          <cell r="C195">
            <v>1028</v>
          </cell>
        </row>
        <row r="196">
          <cell r="A196" t="str">
            <v>Biotecnologia para arranque</v>
          </cell>
          <cell r="B196" t="str">
            <v>und</v>
          </cell>
          <cell r="C196">
            <v>29000</v>
          </cell>
        </row>
        <row r="197">
          <cell r="A197" t="str">
            <v>Bisagra alum.  ext.  3"</v>
          </cell>
          <cell r="B197" t="str">
            <v>und</v>
          </cell>
          <cell r="C197">
            <v>1534.33</v>
          </cell>
        </row>
        <row r="198">
          <cell r="A198" t="str">
            <v>Bisagra alum. exter.  2"</v>
          </cell>
          <cell r="B198" t="str">
            <v>und</v>
          </cell>
          <cell r="C198">
            <v>1700</v>
          </cell>
        </row>
        <row r="199">
          <cell r="A199" t="str">
            <v>Bisagra común 3"</v>
          </cell>
          <cell r="B199" t="str">
            <v>und</v>
          </cell>
          <cell r="C199">
            <v>1400.11</v>
          </cell>
        </row>
        <row r="200">
          <cell r="A200" t="str">
            <v>Bisagra redonda 3/8"</v>
          </cell>
          <cell r="B200" t="str">
            <v>und</v>
          </cell>
          <cell r="C200">
            <v>900</v>
          </cell>
        </row>
        <row r="201">
          <cell r="A201" t="str">
            <v>BISAGRA VAIVÉN 90º</v>
          </cell>
          <cell r="B201" t="str">
            <v>und</v>
          </cell>
          <cell r="C201">
            <v>26792</v>
          </cell>
        </row>
        <row r="202">
          <cell r="A202" t="str">
            <v>Bloque Concreto abusardado 15 x 20 x 40</v>
          </cell>
          <cell r="B202" t="str">
            <v>und</v>
          </cell>
          <cell r="C202">
            <v>2500</v>
          </cell>
        </row>
        <row r="203">
          <cell r="A203" t="str">
            <v>Bloque de cemento tipo ventilación</v>
          </cell>
          <cell r="B203" t="str">
            <v>und</v>
          </cell>
          <cell r="C203">
            <v>3013</v>
          </cell>
        </row>
        <row r="204">
          <cell r="A204" t="str">
            <v>Bloque de Concreto 12 x 20 x 40</v>
          </cell>
          <cell r="B204" t="str">
            <v>und</v>
          </cell>
          <cell r="C204">
            <v>2662</v>
          </cell>
        </row>
        <row r="205">
          <cell r="A205" t="str">
            <v>Bloque de Concreto 20 x 20 x 40</v>
          </cell>
          <cell r="B205" t="str">
            <v>und</v>
          </cell>
          <cell r="C205">
            <v>4229</v>
          </cell>
        </row>
        <row r="206">
          <cell r="A206" t="str">
            <v>Bloque de Concreto 20 x 20 x 40</v>
          </cell>
          <cell r="B206" t="str">
            <v>und</v>
          </cell>
          <cell r="C206">
            <v>2300</v>
          </cell>
        </row>
        <row r="207">
          <cell r="A207" t="str">
            <v>Bloque de concreto abuzardado tipo split colores 20*20*40 cm</v>
          </cell>
          <cell r="B207" t="str">
            <v>und</v>
          </cell>
          <cell r="C207">
            <v>5331.45</v>
          </cell>
        </row>
        <row r="208">
          <cell r="A208" t="str">
            <v>Bloque No 5 Perforacion Vertical</v>
          </cell>
          <cell r="B208" t="str">
            <v>und</v>
          </cell>
          <cell r="C208">
            <v>1147</v>
          </cell>
        </row>
        <row r="209">
          <cell r="A209" t="str">
            <v>Bloque No. 4</v>
          </cell>
          <cell r="B209" t="str">
            <v>und</v>
          </cell>
          <cell r="C209">
            <v>910</v>
          </cell>
        </row>
        <row r="210">
          <cell r="A210" t="str">
            <v>Bloque No. 5</v>
          </cell>
          <cell r="B210" t="str">
            <v>und</v>
          </cell>
          <cell r="C210">
            <v>1048</v>
          </cell>
        </row>
        <row r="211">
          <cell r="A211" t="str">
            <v>Bloquelon 80 x 23 x 8</v>
          </cell>
          <cell r="B211" t="str">
            <v>und</v>
          </cell>
          <cell r="C211">
            <v>4725</v>
          </cell>
        </row>
        <row r="212">
          <cell r="A212" t="str">
            <v>Bocel porcelana remate</v>
          </cell>
          <cell r="B212" t="str">
            <v>und</v>
          </cell>
          <cell r="C212">
            <v>2000</v>
          </cell>
        </row>
        <row r="213">
          <cell r="A213" t="str">
            <v>Bocel win plástico</v>
          </cell>
          <cell r="B213" t="str">
            <v>m</v>
          </cell>
          <cell r="C213">
            <v>1104</v>
          </cell>
        </row>
        <row r="214">
          <cell r="A214" t="str">
            <v>Bolsacreto 1101 de 1.20 x 2.40 (1 m3)</v>
          </cell>
          <cell r="B214" t="str">
            <v>und</v>
          </cell>
          <cell r="C214">
            <v>19604</v>
          </cell>
        </row>
        <row r="215">
          <cell r="A215" t="str">
            <v>Bomba autocebante 4.5 HP Db SM 230 V</v>
          </cell>
          <cell r="B215" t="str">
            <v>und</v>
          </cell>
          <cell r="C215">
            <v>4959000</v>
          </cell>
        </row>
        <row r="216">
          <cell r="A216" t="str">
            <v>Bomba autocebante de 2 HP con descarga 3"</v>
          </cell>
          <cell r="B216" t="str">
            <v>und</v>
          </cell>
          <cell r="C216">
            <v>2045080</v>
          </cell>
        </row>
        <row r="217">
          <cell r="A217" t="str">
            <v>Bomba de concreto L= 66 m  (horizontal-vertical)</v>
          </cell>
          <cell r="B217" t="str">
            <v>m³</v>
          </cell>
          <cell r="C217">
            <v>40600</v>
          </cell>
        </row>
        <row r="218">
          <cell r="A218" t="str">
            <v>Bomba de inyeccion de lechada</v>
          </cell>
          <cell r="B218" t="str">
            <v xml:space="preserve"> HR </v>
          </cell>
          <cell r="C218">
            <v>12500</v>
          </cell>
        </row>
        <row r="219">
          <cell r="A219" t="str">
            <v>Bomba inyectora de Nitrogeno</v>
          </cell>
          <cell r="B219" t="str">
            <v xml:space="preserve"> HR </v>
          </cell>
          <cell r="C219">
            <v>80000</v>
          </cell>
        </row>
        <row r="220">
          <cell r="A220" t="str">
            <v>Bomba para concreto</v>
          </cell>
          <cell r="B220" t="str">
            <v xml:space="preserve"> HR </v>
          </cell>
          <cell r="C220">
            <v>30870</v>
          </cell>
        </row>
        <row r="221">
          <cell r="A221" t="str">
            <v>Bomba para gato tensionamiento</v>
          </cell>
          <cell r="B221" t="str">
            <v xml:space="preserve"> HR </v>
          </cell>
          <cell r="C221">
            <v>36400</v>
          </cell>
        </row>
        <row r="222">
          <cell r="A222" t="str">
            <v>Bomba Suflin</v>
          </cell>
          <cell r="B222" t="str">
            <v xml:space="preserve"> HR </v>
          </cell>
          <cell r="C222">
            <v>97500</v>
          </cell>
        </row>
        <row r="223">
          <cell r="A223" t="str">
            <v>Bombillo de 100 w/220v</v>
          </cell>
          <cell r="B223" t="str">
            <v>und</v>
          </cell>
          <cell r="C223">
            <v>1000</v>
          </cell>
        </row>
        <row r="224">
          <cell r="A224" t="str">
            <v>Bombillo de 250W/220v  tubular clara</v>
          </cell>
          <cell r="B224" t="str">
            <v>und</v>
          </cell>
          <cell r="C224">
            <v>37806</v>
          </cell>
        </row>
        <row r="225">
          <cell r="A225" t="str">
            <v>Boquilla lista</v>
          </cell>
          <cell r="B225" t="str">
            <v>kg</v>
          </cell>
          <cell r="C225">
            <v>4406</v>
          </cell>
        </row>
        <row r="226">
          <cell r="A226" t="str">
            <v>Boquillera a presion en bronce entre 0 - 15°</v>
          </cell>
          <cell r="B226" t="str">
            <v>und</v>
          </cell>
          <cell r="C226">
            <v>477920</v>
          </cell>
        </row>
        <row r="227">
          <cell r="A227" t="str">
            <v>Bordillo 0.20 m x 0.80 m x 0.10 m</v>
          </cell>
          <cell r="B227" t="str">
            <v>und</v>
          </cell>
          <cell r="C227">
            <v>15000</v>
          </cell>
        </row>
        <row r="228">
          <cell r="A228" t="str">
            <v>Bordillo 0.30 m x 1.00 m x 0.10</v>
          </cell>
          <cell r="B228" t="str">
            <v>und</v>
          </cell>
          <cell r="C228">
            <v>20735</v>
          </cell>
        </row>
        <row r="229">
          <cell r="A229" t="str">
            <v>Bordillo prefabricado  A-80</v>
          </cell>
          <cell r="B229" t="str">
            <v>und</v>
          </cell>
          <cell r="C229">
            <v>31737</v>
          </cell>
        </row>
        <row r="230">
          <cell r="A230" t="str">
            <v>Bordillo prefabricado 0.10 x 0.25 x 0.80</v>
          </cell>
          <cell r="B230" t="str">
            <v>und</v>
          </cell>
          <cell r="C230">
            <v>16500</v>
          </cell>
        </row>
        <row r="231">
          <cell r="A231" t="str">
            <v>Bóveda traslapable 2.6*1.1 acrílico humo 4mm</v>
          </cell>
          <cell r="B231" t="str">
            <v>und</v>
          </cell>
          <cell r="C231">
            <v>628488</v>
          </cell>
        </row>
        <row r="232">
          <cell r="A232" t="str">
            <v>Breaker 2000 tripolar HQP 50 A</v>
          </cell>
          <cell r="B232" t="str">
            <v>und</v>
          </cell>
          <cell r="C232">
            <v>50000</v>
          </cell>
        </row>
        <row r="233">
          <cell r="A233" t="str">
            <v>Brida Acople Universal HD Ø 10"</v>
          </cell>
          <cell r="B233" t="str">
            <v>und</v>
          </cell>
          <cell r="C233">
            <v>382800</v>
          </cell>
        </row>
        <row r="234">
          <cell r="A234" t="str">
            <v>Brida Acople Universal HD Ø 12"</v>
          </cell>
          <cell r="B234" t="str">
            <v>und</v>
          </cell>
          <cell r="C234">
            <v>493000</v>
          </cell>
        </row>
        <row r="235">
          <cell r="A235" t="str">
            <v>Brida Acople Universal HD Ø 2"</v>
          </cell>
          <cell r="B235" t="str">
            <v>und</v>
          </cell>
          <cell r="C235">
            <v>95700</v>
          </cell>
        </row>
        <row r="236">
          <cell r="A236" t="str">
            <v>Brida Acople Universal HD Ø 3"</v>
          </cell>
          <cell r="B236" t="str">
            <v>und</v>
          </cell>
          <cell r="C236">
            <v>99567</v>
          </cell>
        </row>
        <row r="237">
          <cell r="A237" t="str">
            <v>Brida Acople Universal HD Ø 4"</v>
          </cell>
          <cell r="B237" t="str">
            <v>und</v>
          </cell>
          <cell r="C237">
            <v>92800</v>
          </cell>
        </row>
        <row r="238">
          <cell r="A238" t="str">
            <v>Brida Acople Universal HD Ø 6"</v>
          </cell>
          <cell r="B238" t="str">
            <v>und</v>
          </cell>
          <cell r="C238">
            <v>116000</v>
          </cell>
        </row>
        <row r="239">
          <cell r="A239" t="str">
            <v>Brida Acople Universal HD Ø 8"</v>
          </cell>
          <cell r="B239" t="str">
            <v>und</v>
          </cell>
          <cell r="C239">
            <v>187920</v>
          </cell>
        </row>
        <row r="240">
          <cell r="A240" t="str">
            <v>Brida en H.D. 110 mm Ø=4"</v>
          </cell>
          <cell r="B240" t="str">
            <v>und</v>
          </cell>
          <cell r="C240">
            <v>81200</v>
          </cell>
        </row>
        <row r="241">
          <cell r="A241" t="str">
            <v>Brida en H.D. 315 mm Ø=12"</v>
          </cell>
          <cell r="B241" t="str">
            <v>und</v>
          </cell>
          <cell r="C241">
            <v>446600</v>
          </cell>
        </row>
        <row r="242">
          <cell r="A242" t="str">
            <v>Brida en PVC Ø=2"</v>
          </cell>
          <cell r="B242" t="str">
            <v>und</v>
          </cell>
          <cell r="C242">
            <v>16588</v>
          </cell>
        </row>
        <row r="243">
          <cell r="A243" t="str">
            <v>Brida en PVC Ø=3"</v>
          </cell>
          <cell r="B243" t="str">
            <v>und</v>
          </cell>
          <cell r="C243">
            <v>42121</v>
          </cell>
        </row>
        <row r="244">
          <cell r="A244" t="str">
            <v>Brida en PVC Ø=6"</v>
          </cell>
          <cell r="B244" t="str">
            <v>und</v>
          </cell>
          <cell r="C244">
            <v>82954</v>
          </cell>
        </row>
        <row r="245">
          <cell r="A245" t="str">
            <v>Brida Slip On Ø=10" en A.C. 150 Psi</v>
          </cell>
          <cell r="B245" t="str">
            <v>und</v>
          </cell>
          <cell r="C245">
            <v>386280</v>
          </cell>
        </row>
        <row r="246">
          <cell r="A246" t="str">
            <v>Brida Slip On Ø=16" en A.C. 150 Psi</v>
          </cell>
          <cell r="B246" t="str">
            <v>und</v>
          </cell>
          <cell r="C246">
            <v>648440</v>
          </cell>
        </row>
        <row r="247">
          <cell r="A247" t="str">
            <v>Brida Slip On Ø=22" en A.C. 150 Psi</v>
          </cell>
          <cell r="B247" t="str">
            <v>und</v>
          </cell>
          <cell r="C247">
            <v>1198668</v>
          </cell>
        </row>
        <row r="248">
          <cell r="A248" t="str">
            <v>Brida Slip On Ø=3" en A.C. 150 Psi</v>
          </cell>
          <cell r="B248" t="str">
            <v>und</v>
          </cell>
          <cell r="C248">
            <v>32825</v>
          </cell>
        </row>
        <row r="249">
          <cell r="A249" t="str">
            <v>Brida Slip On Ø=4" en A.C. 150 Psi</v>
          </cell>
          <cell r="B249" t="str">
            <v>und</v>
          </cell>
          <cell r="C249">
            <v>48720</v>
          </cell>
        </row>
        <row r="250">
          <cell r="A250" t="str">
            <v>Brida Slip On Ø=6" en A.C. 150 Psi</v>
          </cell>
          <cell r="B250" t="str">
            <v>und</v>
          </cell>
          <cell r="C250">
            <v>226200</v>
          </cell>
        </row>
        <row r="251">
          <cell r="A251" t="str">
            <v>Brida Slip On Ø=8" en A.C. 150 Psi</v>
          </cell>
          <cell r="B251" t="str">
            <v>und</v>
          </cell>
          <cell r="C251">
            <v>272600</v>
          </cell>
        </row>
        <row r="252">
          <cell r="A252" t="str">
            <v>Broca de 5/8" para concreto WELLDONE</v>
          </cell>
          <cell r="B252" t="str">
            <v>und</v>
          </cell>
          <cell r="C252">
            <v>18500</v>
          </cell>
        </row>
        <row r="253">
          <cell r="A253" t="str">
            <v>Broca tugsteno Ø 12 ½ ``</v>
          </cell>
          <cell r="B253" t="str">
            <v>und</v>
          </cell>
          <cell r="C253">
            <v>1800000</v>
          </cell>
        </row>
        <row r="254">
          <cell r="A254" t="str">
            <v>Broca tugsteno Ø 36"</v>
          </cell>
          <cell r="B254" t="str">
            <v>und</v>
          </cell>
          <cell r="C254">
            <v>3800000</v>
          </cell>
        </row>
        <row r="255">
          <cell r="A255" t="str">
            <v>Broca tugsteno Ø 8 ½ ``</v>
          </cell>
          <cell r="B255" t="str">
            <v>und</v>
          </cell>
          <cell r="C255">
            <v>1580000</v>
          </cell>
        </row>
        <row r="256">
          <cell r="A256" t="str">
            <v>Brocha de Cerda 4"</v>
          </cell>
          <cell r="B256" t="str">
            <v>und</v>
          </cell>
          <cell r="C256">
            <v>9000</v>
          </cell>
        </row>
        <row r="257">
          <cell r="A257" t="str">
            <v>Buje soldado presion  PVC 1 x 1/2</v>
          </cell>
          <cell r="B257" t="str">
            <v>und</v>
          </cell>
          <cell r="C257">
            <v>1273</v>
          </cell>
        </row>
        <row r="258">
          <cell r="A258" t="str">
            <v>Buje soldado presion  PVC 1 x 3/4</v>
          </cell>
          <cell r="B258" t="str">
            <v>und</v>
          </cell>
          <cell r="C258">
            <v>1273</v>
          </cell>
        </row>
        <row r="259">
          <cell r="A259" t="str">
            <v>Buje soldado presion  PVC 1.1/2 x 1</v>
          </cell>
          <cell r="B259" t="str">
            <v>und</v>
          </cell>
          <cell r="C259">
            <v>3972</v>
          </cell>
        </row>
        <row r="260">
          <cell r="A260" t="str">
            <v>Buje soldado presion  PVC 1.1/2 x 1.1/4</v>
          </cell>
          <cell r="B260" t="str">
            <v>und</v>
          </cell>
          <cell r="C260">
            <v>3972</v>
          </cell>
        </row>
        <row r="261">
          <cell r="A261" t="str">
            <v>Buje soldado presion  PVC 1.1/2 x 1/2</v>
          </cell>
          <cell r="B261" t="str">
            <v>und</v>
          </cell>
          <cell r="C261">
            <v>3972</v>
          </cell>
        </row>
        <row r="262">
          <cell r="A262" t="str">
            <v>Buje soldado presion  PVC 1.1/2 x 3/4</v>
          </cell>
          <cell r="B262" t="str">
            <v>und</v>
          </cell>
          <cell r="C262">
            <v>3972</v>
          </cell>
        </row>
        <row r="263">
          <cell r="A263" t="str">
            <v>Buje soldado presion  PVC 2 x 1</v>
          </cell>
          <cell r="B263" t="str">
            <v>und</v>
          </cell>
          <cell r="C263">
            <v>6077</v>
          </cell>
        </row>
        <row r="264">
          <cell r="A264" t="str">
            <v>Buje soldado presion  PVC 2 x 1.1/2</v>
          </cell>
          <cell r="B264" t="str">
            <v>und</v>
          </cell>
          <cell r="C264">
            <v>6077</v>
          </cell>
        </row>
        <row r="265">
          <cell r="A265" t="str">
            <v>Buje soldado presion  PVC 2 x 1.1/4</v>
          </cell>
          <cell r="B265" t="str">
            <v>und</v>
          </cell>
          <cell r="C265">
            <v>6077</v>
          </cell>
        </row>
        <row r="266">
          <cell r="A266" t="str">
            <v>Buje soldado presion  PVC 2 x 1/2</v>
          </cell>
          <cell r="B266" t="str">
            <v>und</v>
          </cell>
          <cell r="C266">
            <v>6077</v>
          </cell>
        </row>
        <row r="267">
          <cell r="A267" t="str">
            <v>Buje soldado presion  PVC 2 x 3/4</v>
          </cell>
          <cell r="B267" t="str">
            <v>und</v>
          </cell>
          <cell r="C267">
            <v>6077</v>
          </cell>
        </row>
        <row r="268">
          <cell r="A268" t="str">
            <v>Buje soldado presion  PVC 2.1/2 x 1.1/2</v>
          </cell>
          <cell r="B268" t="str">
            <v>und</v>
          </cell>
          <cell r="C268">
            <v>15246</v>
          </cell>
        </row>
        <row r="269">
          <cell r="A269" t="str">
            <v>Buje soldado presion  PVC 2.1/2 x 2</v>
          </cell>
          <cell r="B269" t="str">
            <v>und</v>
          </cell>
          <cell r="C269">
            <v>14334</v>
          </cell>
        </row>
        <row r="270">
          <cell r="A270" t="str">
            <v>Buje soldado presion  PVC 3 x 2</v>
          </cell>
          <cell r="B270" t="str">
            <v>und</v>
          </cell>
          <cell r="C270">
            <v>21881</v>
          </cell>
        </row>
        <row r="271">
          <cell r="A271" t="str">
            <v>Buje soldado presion  PVC 3/4 x 1/2</v>
          </cell>
          <cell r="B271" t="str">
            <v>und</v>
          </cell>
          <cell r="C271">
            <v>672</v>
          </cell>
        </row>
        <row r="272">
          <cell r="A272" t="str">
            <v>Buje soldado presion  PVC 4 x 2</v>
          </cell>
          <cell r="B272" t="str">
            <v>und</v>
          </cell>
          <cell r="C272">
            <v>34517</v>
          </cell>
        </row>
        <row r="273">
          <cell r="A273" t="str">
            <v>Buje soldado presion  PVC 4 x 2.1/2</v>
          </cell>
          <cell r="B273" t="str">
            <v>und</v>
          </cell>
          <cell r="C273">
            <v>28318</v>
          </cell>
        </row>
        <row r="274">
          <cell r="A274" t="str">
            <v>Buje soldado presion  PVC 4 x 3</v>
          </cell>
          <cell r="B274" t="str">
            <v>und</v>
          </cell>
          <cell r="C274">
            <v>34517</v>
          </cell>
        </row>
        <row r="275">
          <cell r="A275" t="str">
            <v>Buje soldado sanitario  PVC 2 x 1 1/2</v>
          </cell>
          <cell r="B275" t="str">
            <v>und</v>
          </cell>
          <cell r="C275">
            <v>2799</v>
          </cell>
        </row>
        <row r="276">
          <cell r="A276" t="str">
            <v>Buje soldado sanitario  PVC 4 x 3</v>
          </cell>
          <cell r="B276" t="str">
            <v>und</v>
          </cell>
          <cell r="C276">
            <v>10605</v>
          </cell>
        </row>
        <row r="277">
          <cell r="A277" t="str">
            <v>Buje soldado sanitario  PVC 6 x 4</v>
          </cell>
          <cell r="B277" t="str">
            <v>und</v>
          </cell>
          <cell r="C277">
            <v>40243</v>
          </cell>
        </row>
        <row r="278">
          <cell r="A278" t="str">
            <v>Bulldozer  Cat D6D o D6H</v>
          </cell>
          <cell r="B278" t="str">
            <v xml:space="preserve"> HR </v>
          </cell>
          <cell r="C278">
            <v>168333</v>
          </cell>
        </row>
        <row r="279">
          <cell r="A279" t="str">
            <v>Bulto de Favigel. Suelo artificial</v>
          </cell>
          <cell r="B279" t="str">
            <v>und</v>
          </cell>
          <cell r="C279">
            <v>196427</v>
          </cell>
        </row>
        <row r="280">
          <cell r="A280" t="str">
            <v>Bushing en H.G. Ø 1 1/2 x 1"</v>
          </cell>
          <cell r="B280" t="str">
            <v>und</v>
          </cell>
          <cell r="C280">
            <v>3260</v>
          </cell>
        </row>
        <row r="281">
          <cell r="A281" t="str">
            <v>Bushing en H.G. Ø 1 1/4 x 1/2"</v>
          </cell>
          <cell r="B281" t="str">
            <v>und</v>
          </cell>
          <cell r="C281">
            <v>2877</v>
          </cell>
        </row>
        <row r="282">
          <cell r="A282" t="str">
            <v>Caballete articulado española de fibrocemento</v>
          </cell>
          <cell r="B282" t="str">
            <v>und</v>
          </cell>
          <cell r="C282">
            <v>16400</v>
          </cell>
        </row>
        <row r="283">
          <cell r="A283" t="str">
            <v>Caballete canaleta 90 - 24 lamina galvanizada</v>
          </cell>
          <cell r="B283" t="str">
            <v>m</v>
          </cell>
          <cell r="C283">
            <v>22927</v>
          </cell>
        </row>
        <row r="284">
          <cell r="A284" t="str">
            <v>Caballete fijo teja ondulada asbesto 15, 20, 25</v>
          </cell>
          <cell r="B284" t="str">
            <v>und</v>
          </cell>
          <cell r="C284">
            <v>23895</v>
          </cell>
        </row>
        <row r="285">
          <cell r="A285" t="str">
            <v>Caballete galvanizado universal cal. 28</v>
          </cell>
          <cell r="B285" t="str">
            <v>und</v>
          </cell>
          <cell r="C285">
            <v>19800</v>
          </cell>
        </row>
        <row r="286">
          <cell r="A286" t="str">
            <v>Caballete supertermoacustico 0.70 x 2</v>
          </cell>
          <cell r="B286" t="str">
            <v>m</v>
          </cell>
          <cell r="C286">
            <v>31395</v>
          </cell>
        </row>
        <row r="287">
          <cell r="A287" t="str">
            <v>Caballete termoacústico * 2m</v>
          </cell>
          <cell r="B287" t="str">
            <v>und</v>
          </cell>
          <cell r="C287">
            <v>74775</v>
          </cell>
        </row>
        <row r="288">
          <cell r="A288" t="str">
            <v>Cable al. aisl. pvc 1/0 awg</v>
          </cell>
          <cell r="B288" t="str">
            <v>m</v>
          </cell>
          <cell r="C288">
            <v>8294</v>
          </cell>
        </row>
        <row r="289">
          <cell r="A289" t="str">
            <v>Cable al. aisl. pvc 4/0 awg</v>
          </cell>
          <cell r="B289" t="str">
            <v>m</v>
          </cell>
          <cell r="C289">
            <v>6395</v>
          </cell>
        </row>
        <row r="290">
          <cell r="A290" t="str">
            <v>Cable alma de acero (guaya)  1``</v>
          </cell>
          <cell r="B290" t="str">
            <v>m</v>
          </cell>
          <cell r="C290">
            <v>25800</v>
          </cell>
        </row>
        <row r="291">
          <cell r="A291" t="str">
            <v>Cable alma de acero (guaya)  5/8``</v>
          </cell>
          <cell r="B291" t="str">
            <v>m</v>
          </cell>
          <cell r="C291">
            <v>10000</v>
          </cell>
        </row>
        <row r="292">
          <cell r="A292" t="str">
            <v>Cable alma de acero (guaya)  7/8`` 6x26</v>
          </cell>
          <cell r="B292" t="str">
            <v>m</v>
          </cell>
          <cell r="C292">
            <v>14616</v>
          </cell>
        </row>
        <row r="293">
          <cell r="A293" t="str">
            <v>Cable coaxial RG-6</v>
          </cell>
          <cell r="B293" t="str">
            <v>m</v>
          </cell>
          <cell r="C293">
            <v>700</v>
          </cell>
        </row>
        <row r="294">
          <cell r="A294" t="str">
            <v>Cable de cobre desnudo Nº 1/0, 7H</v>
          </cell>
          <cell r="B294" t="str">
            <v>m</v>
          </cell>
          <cell r="C294">
            <v>13100</v>
          </cell>
        </row>
        <row r="295">
          <cell r="A295" t="str">
            <v>Cable de cobre desnudo Nº 2</v>
          </cell>
          <cell r="B295" t="str">
            <v>m</v>
          </cell>
          <cell r="C295">
            <v>13813</v>
          </cell>
        </row>
        <row r="296">
          <cell r="A296" t="str">
            <v>Cable de cobre desnudo Nº 2/0 AWG</v>
          </cell>
          <cell r="B296" t="str">
            <v>m</v>
          </cell>
          <cell r="C296">
            <v>11500</v>
          </cell>
        </row>
        <row r="297">
          <cell r="A297" t="str">
            <v>Cable de cobre THW Nº 1/0  AWG</v>
          </cell>
          <cell r="B297" t="str">
            <v>m</v>
          </cell>
          <cell r="C297">
            <v>10000</v>
          </cell>
        </row>
        <row r="298">
          <cell r="A298" t="str">
            <v>Cable de cobre THW Nº 16 AWG</v>
          </cell>
          <cell r="B298" t="str">
            <v>m</v>
          </cell>
          <cell r="C298">
            <v>696</v>
          </cell>
        </row>
        <row r="299">
          <cell r="A299" t="str">
            <v>Cable de cobre THW Nº 2</v>
          </cell>
          <cell r="B299" t="str">
            <v>m</v>
          </cell>
          <cell r="C299">
            <v>14011</v>
          </cell>
        </row>
        <row r="300">
          <cell r="A300" t="str">
            <v>Cable de cobre THW Nº 4</v>
          </cell>
          <cell r="B300" t="str">
            <v>m</v>
          </cell>
          <cell r="C300">
            <v>9100</v>
          </cell>
        </row>
        <row r="301">
          <cell r="A301" t="str">
            <v>Cable de cobre THW Nº 6</v>
          </cell>
          <cell r="B301" t="str">
            <v>m</v>
          </cell>
          <cell r="C301">
            <v>6011</v>
          </cell>
        </row>
        <row r="302">
          <cell r="A302" t="str">
            <v>Cable duplex 2x12</v>
          </cell>
          <cell r="B302" t="str">
            <v>m</v>
          </cell>
          <cell r="C302">
            <v>2030</v>
          </cell>
        </row>
        <row r="303">
          <cell r="A303" t="str">
            <v>Cable encauchetado 3 x 10 - 4 x 16</v>
          </cell>
          <cell r="B303" t="str">
            <v>m</v>
          </cell>
          <cell r="C303">
            <v>6000</v>
          </cell>
        </row>
        <row r="304">
          <cell r="A304" t="str">
            <v>Cable Encauchetado 3 x 12</v>
          </cell>
          <cell r="B304" t="str">
            <v>m</v>
          </cell>
          <cell r="C304">
            <v>5925</v>
          </cell>
        </row>
        <row r="305">
          <cell r="A305" t="str">
            <v>Cable encauchetado 3 x 8 AWG</v>
          </cell>
          <cell r="B305" t="str">
            <v>m</v>
          </cell>
          <cell r="C305">
            <v>8978</v>
          </cell>
        </row>
        <row r="306">
          <cell r="A306" t="str">
            <v>Cable Encauchetado 4 x 8 AWG</v>
          </cell>
          <cell r="B306" t="str">
            <v>m</v>
          </cell>
          <cell r="C306">
            <v>19500</v>
          </cell>
        </row>
        <row r="307">
          <cell r="A307" t="str">
            <v>Cable IPS-IWRC 6 x 19  AA Ø= 1"</v>
          </cell>
          <cell r="B307" t="str">
            <v>m</v>
          </cell>
          <cell r="C307">
            <v>23119</v>
          </cell>
        </row>
        <row r="308">
          <cell r="A308" t="str">
            <v>Cable IPS-IWRC 6 x 19  AA Ø= 1/2"</v>
          </cell>
          <cell r="B308" t="str">
            <v>m</v>
          </cell>
          <cell r="C308">
            <v>6948</v>
          </cell>
        </row>
        <row r="309">
          <cell r="A309" t="str">
            <v>Cable IPS-IWRC 6 x 19 AA  Ø= 2 1/4"</v>
          </cell>
          <cell r="B309" t="str">
            <v>m</v>
          </cell>
          <cell r="C309">
            <v>133516</v>
          </cell>
        </row>
        <row r="310">
          <cell r="A310" t="str">
            <v>Cable IPS-IWRC 6 x 19 AA  Ø= 3/4"</v>
          </cell>
          <cell r="B310" t="str">
            <v>m</v>
          </cell>
          <cell r="C310">
            <v>13108</v>
          </cell>
        </row>
        <row r="311">
          <cell r="A311" t="str">
            <v>Cable IPS-IWRC 6 x 19 AA Ø= 1 1/2"</v>
          </cell>
          <cell r="B311" t="str">
            <v>m</v>
          </cell>
          <cell r="C311">
            <v>55982</v>
          </cell>
        </row>
        <row r="312">
          <cell r="A312" t="str">
            <v>Cable IPS-IWRC 6 x 19 AA Ø= 1 1/4"</v>
          </cell>
          <cell r="B312" t="str">
            <v>m</v>
          </cell>
          <cell r="C312">
            <v>36147</v>
          </cell>
        </row>
        <row r="313">
          <cell r="A313" t="str">
            <v>Cable IPS-IWRC 6 x 19 AA Ø= 1 1/8"</v>
          </cell>
          <cell r="B313" t="str">
            <v>m</v>
          </cell>
          <cell r="C313">
            <v>29302</v>
          </cell>
        </row>
        <row r="314">
          <cell r="A314" t="str">
            <v>Cable IPS-IWRC 6 x 19 AA Ø= 1 3/4"</v>
          </cell>
          <cell r="B314" t="str">
            <v>m</v>
          </cell>
          <cell r="C314">
            <v>76456</v>
          </cell>
        </row>
        <row r="315">
          <cell r="A315" t="str">
            <v>Cable IPS-IWRC 6 x 19 AA Ø= 1 3/8"</v>
          </cell>
          <cell r="B315" t="str">
            <v>m</v>
          </cell>
          <cell r="C315">
            <v>47038</v>
          </cell>
        </row>
        <row r="316">
          <cell r="A316" t="str">
            <v>Cable IPS-IWRC 6 x 19 AA Ø= 1 5/8"</v>
          </cell>
          <cell r="B316" t="str">
            <v>m</v>
          </cell>
          <cell r="C316">
            <v>65830</v>
          </cell>
        </row>
        <row r="317">
          <cell r="A317" t="str">
            <v>Cable IPS-IWRC 6 x 19 AA Ø= 1 7/8"</v>
          </cell>
          <cell r="B317" t="str">
            <v>m</v>
          </cell>
          <cell r="C317">
            <v>87592</v>
          </cell>
        </row>
        <row r="318">
          <cell r="A318" t="str">
            <v>Cable IPS-IWRC 6 x 19 AA Ø= 1/4"</v>
          </cell>
          <cell r="B318" t="str">
            <v>m</v>
          </cell>
          <cell r="C318">
            <v>2714</v>
          </cell>
        </row>
        <row r="319">
          <cell r="A319" t="str">
            <v>Cable IPS-IWRC 6 x 19 AA Ø= 2 1/8"</v>
          </cell>
          <cell r="B319" t="str">
            <v>m</v>
          </cell>
          <cell r="C319">
            <v>119944</v>
          </cell>
        </row>
        <row r="320">
          <cell r="A320" t="str">
            <v>Cable IPS-IWRC 6 x 19 AA Ø= 2"</v>
          </cell>
          <cell r="B320" t="str">
            <v>m</v>
          </cell>
          <cell r="C320">
            <v>99308</v>
          </cell>
        </row>
        <row r="321">
          <cell r="A321" t="str">
            <v>Cable IPS-IWRC 6 x 19 AA Ø= 3/16"</v>
          </cell>
          <cell r="B321" t="str">
            <v>m</v>
          </cell>
          <cell r="C321">
            <v>2239</v>
          </cell>
        </row>
        <row r="322">
          <cell r="A322" t="str">
            <v>Cable IPS-IWRC 6 x 19 AA Ø= 3/8"</v>
          </cell>
          <cell r="B322" t="str">
            <v>m</v>
          </cell>
          <cell r="C322">
            <v>4617</v>
          </cell>
        </row>
        <row r="323">
          <cell r="A323" t="str">
            <v>Cable IPS-IWRC 6 x 19 AA Ø= 5/16"</v>
          </cell>
          <cell r="B323" t="str">
            <v>m</v>
          </cell>
          <cell r="C323">
            <v>3805</v>
          </cell>
        </row>
        <row r="324">
          <cell r="A324" t="str">
            <v>Cable IPS-IWRC 6 x 19 AA Ø= 5/8"</v>
          </cell>
          <cell r="B324" t="str">
            <v>m</v>
          </cell>
          <cell r="C324">
            <v>9118</v>
          </cell>
        </row>
        <row r="325">
          <cell r="A325" t="str">
            <v>Cable IPS-IWRC 6 x 19 AA Ø= 7/16"</v>
          </cell>
          <cell r="B325" t="str">
            <v>m</v>
          </cell>
          <cell r="C325">
            <v>5649</v>
          </cell>
        </row>
        <row r="326">
          <cell r="A326" t="str">
            <v>Cable IPS-IWRC 6 x 19 AA Ø= 7/8"</v>
          </cell>
          <cell r="B326" t="str">
            <v>m</v>
          </cell>
          <cell r="C326">
            <v>17725</v>
          </cell>
        </row>
        <row r="327">
          <cell r="A327" t="str">
            <v>Cable IPS-IWRC 6 x 19 AA Ø= 9/16"</v>
          </cell>
          <cell r="B327" t="str">
            <v>m</v>
          </cell>
          <cell r="C327">
            <v>7691</v>
          </cell>
        </row>
        <row r="328">
          <cell r="A328" t="str">
            <v>Cable IPS-IWRC 6 x 19 Galvanizado Ø= 1 5/8"</v>
          </cell>
          <cell r="B328" t="str">
            <v>m</v>
          </cell>
          <cell r="C328">
            <v>84207</v>
          </cell>
        </row>
        <row r="329">
          <cell r="A329" t="str">
            <v>Cable teléfonos 10 pares</v>
          </cell>
          <cell r="B329" t="str">
            <v>m</v>
          </cell>
          <cell r="C329">
            <v>3840</v>
          </cell>
        </row>
        <row r="330">
          <cell r="A330" t="str">
            <v>Cable teléfonos 2 pares</v>
          </cell>
          <cell r="B330" t="str">
            <v>m</v>
          </cell>
          <cell r="C330">
            <v>1079</v>
          </cell>
        </row>
        <row r="331">
          <cell r="A331" t="str">
            <v>Cadenero</v>
          </cell>
          <cell r="B331" t="str">
            <v>h</v>
          </cell>
          <cell r="C331">
            <v>9652</v>
          </cell>
        </row>
        <row r="332">
          <cell r="A332" t="str">
            <v>Caja  4 x 4 met. AK 2V</v>
          </cell>
          <cell r="B332" t="str">
            <v>und</v>
          </cell>
          <cell r="C332">
            <v>5600</v>
          </cell>
        </row>
        <row r="333">
          <cell r="A333" t="str">
            <v>Caja  40 x 45 x 12 cm</v>
          </cell>
          <cell r="B333" t="str">
            <v>und</v>
          </cell>
          <cell r="C333">
            <v>35000</v>
          </cell>
        </row>
        <row r="334">
          <cell r="A334" t="str">
            <v>Caja 30 x 30 x 10 cm</v>
          </cell>
          <cell r="B334" t="str">
            <v>und</v>
          </cell>
          <cell r="C334">
            <v>27000</v>
          </cell>
        </row>
        <row r="335">
          <cell r="A335" t="str">
            <v>Caja 60 x 60 x 12 cm</v>
          </cell>
          <cell r="B335" t="str">
            <v>und</v>
          </cell>
          <cell r="C335">
            <v>60000</v>
          </cell>
        </row>
        <row r="336">
          <cell r="A336" t="str">
            <v>Caja contador acueducto 77*28*14</v>
          </cell>
          <cell r="B336" t="str">
            <v>und</v>
          </cell>
          <cell r="C336">
            <v>67560</v>
          </cell>
        </row>
        <row r="337">
          <cell r="A337" t="str">
            <v>Caja de inspección fibrit profunda  70 x 70 x 97</v>
          </cell>
          <cell r="B337" t="str">
            <v>und</v>
          </cell>
          <cell r="C337">
            <v>69440</v>
          </cell>
        </row>
        <row r="338">
          <cell r="A338" t="str">
            <v>Caja de Inspeccion y distribucion gran.</v>
          </cell>
          <cell r="B338" t="str">
            <v>und</v>
          </cell>
          <cell r="C338">
            <v>104284</v>
          </cell>
        </row>
        <row r="339">
          <cell r="A339" t="str">
            <v>Caja de Inspeccion y distribucion peq.</v>
          </cell>
          <cell r="B339" t="str">
            <v>und</v>
          </cell>
          <cell r="C339">
            <v>54752</v>
          </cell>
        </row>
        <row r="340">
          <cell r="A340" t="str">
            <v>Caja de paso metálica 40 x 40 x 20</v>
          </cell>
          <cell r="B340" t="str">
            <v>und</v>
          </cell>
          <cell r="C340">
            <v>83500</v>
          </cell>
        </row>
        <row r="341">
          <cell r="A341" t="str">
            <v>Caja de paso metálica 60 x 80</v>
          </cell>
          <cell r="B341" t="str">
            <v>und</v>
          </cell>
          <cell r="C341">
            <v>1200000</v>
          </cell>
        </row>
        <row r="342">
          <cell r="A342" t="str">
            <v>Caja de paso plastica conduit</v>
          </cell>
          <cell r="B342" t="str">
            <v>und</v>
          </cell>
          <cell r="C342">
            <v>2504</v>
          </cell>
        </row>
        <row r="343">
          <cell r="A343" t="str">
            <v>Caja doble conduit</v>
          </cell>
          <cell r="B343" t="str">
            <v>und</v>
          </cell>
          <cell r="C343">
            <v>2769</v>
          </cell>
        </row>
        <row r="344">
          <cell r="A344" t="str">
            <v>Caja en concreto con tapa para micromedidor agua</v>
          </cell>
          <cell r="B344" t="str">
            <v>und</v>
          </cell>
          <cell r="C344">
            <v>103266</v>
          </cell>
        </row>
        <row r="345">
          <cell r="A345" t="str">
            <v>Caja galvanizada  2400</v>
          </cell>
          <cell r="B345" t="str">
            <v>und</v>
          </cell>
          <cell r="C345">
            <v>2089</v>
          </cell>
        </row>
        <row r="346">
          <cell r="A346" t="str">
            <v>Caja galvanizada  doble fondo</v>
          </cell>
          <cell r="B346" t="str">
            <v>und</v>
          </cell>
          <cell r="C346">
            <v>1300</v>
          </cell>
        </row>
        <row r="347">
          <cell r="A347" t="str">
            <v>Caja galvanizada  octogonal</v>
          </cell>
          <cell r="B347" t="str">
            <v>und</v>
          </cell>
          <cell r="C347">
            <v>682</v>
          </cell>
        </row>
        <row r="348">
          <cell r="A348" t="str">
            <v>Caja octogonal conduit</v>
          </cell>
          <cell r="B348" t="str">
            <v>und</v>
          </cell>
          <cell r="C348">
            <v>2099</v>
          </cell>
        </row>
        <row r="349">
          <cell r="A349" t="str">
            <v>Caja prefabricada 35 x 51 con tapa HD de seguridad</v>
          </cell>
          <cell r="B349" t="str">
            <v>und</v>
          </cell>
          <cell r="C349">
            <v>127600</v>
          </cell>
        </row>
        <row r="350">
          <cell r="A350" t="str">
            <v>Caja rectangular conduit</v>
          </cell>
          <cell r="B350" t="str">
            <v>und</v>
          </cell>
          <cell r="C350">
            <v>1848</v>
          </cell>
        </row>
        <row r="351">
          <cell r="A351" t="str">
            <v>Cal viva o Dolomita</v>
          </cell>
          <cell r="B351" t="str">
            <v>kg</v>
          </cell>
          <cell r="C351">
            <v>452</v>
          </cell>
        </row>
        <row r="352">
          <cell r="A352" t="str">
            <v>Camabaja</v>
          </cell>
          <cell r="B352" t="str">
            <v xml:space="preserve"> HR </v>
          </cell>
          <cell r="C352">
            <v>180000</v>
          </cell>
        </row>
        <row r="353">
          <cell r="A353" t="str">
            <v>Camara de aireacion profunda</v>
          </cell>
          <cell r="B353" t="str">
            <v>und</v>
          </cell>
          <cell r="C353">
            <v>600000</v>
          </cell>
        </row>
        <row r="354">
          <cell r="A354" t="str">
            <v>Camara de cloracion PRFV 1 x 1 x 8.0 m</v>
          </cell>
          <cell r="B354" t="str">
            <v>und</v>
          </cell>
          <cell r="C354">
            <v>7100000</v>
          </cell>
        </row>
        <row r="355">
          <cell r="A355" t="str">
            <v>Camilla 0.7x1.4 con parales, cerchas y cruzetas</v>
          </cell>
          <cell r="B355" t="str">
            <v>mes</v>
          </cell>
          <cell r="C355">
            <v>5782</v>
          </cell>
        </row>
        <row r="356">
          <cell r="A356" t="str">
            <v>Camion 350</v>
          </cell>
          <cell r="B356" t="str">
            <v xml:space="preserve"> HR </v>
          </cell>
          <cell r="C356">
            <v>40424</v>
          </cell>
        </row>
        <row r="357">
          <cell r="A357" t="str">
            <v>Camion de vacio (Vacum)</v>
          </cell>
          <cell r="B357" t="str">
            <v xml:space="preserve"> HR </v>
          </cell>
          <cell r="C357">
            <v>195000</v>
          </cell>
        </row>
        <row r="358">
          <cell r="A358" t="str">
            <v>Camion Irrigador asfalto</v>
          </cell>
          <cell r="B358" t="str">
            <v xml:space="preserve"> HR </v>
          </cell>
          <cell r="C358">
            <v>83878</v>
          </cell>
        </row>
        <row r="359">
          <cell r="A359" t="str">
            <v>Camion vactor</v>
          </cell>
          <cell r="B359" t="str">
            <v xml:space="preserve"> HR </v>
          </cell>
          <cell r="C359">
            <v>497000</v>
          </cell>
        </row>
        <row r="360">
          <cell r="A360" t="str">
            <v>Camisa metalica para pilotes H=10.50 M , DE=1.30 M (para 17 usos)</v>
          </cell>
          <cell r="B360" t="str">
            <v>und</v>
          </cell>
          <cell r="C360">
            <v>8185793</v>
          </cell>
        </row>
        <row r="361">
          <cell r="A361" t="str">
            <v>Campana en PRFV para recoleccion de gases y acces.</v>
          </cell>
          <cell r="B361" t="str">
            <v>m</v>
          </cell>
          <cell r="C361">
            <v>1800000</v>
          </cell>
        </row>
        <row r="362">
          <cell r="A362" t="str">
            <v>Campana extractora industrial cocina 200*80*50mm</v>
          </cell>
          <cell r="B362" t="str">
            <v>und</v>
          </cell>
          <cell r="C362">
            <v>1102000</v>
          </cell>
        </row>
        <row r="363">
          <cell r="A363" t="str">
            <v>Campero 2000 cc-3000 cc</v>
          </cell>
          <cell r="B363" t="str">
            <v xml:space="preserve"> HR </v>
          </cell>
          <cell r="C363">
            <v>31379</v>
          </cell>
        </row>
        <row r="364">
          <cell r="A364" t="str">
            <v>Campero 3001 cc en adelante</v>
          </cell>
          <cell r="B364" t="str">
            <v xml:space="preserve"> HR </v>
          </cell>
          <cell r="C364">
            <v>33869</v>
          </cell>
        </row>
        <row r="365">
          <cell r="A365" t="str">
            <v>Canal amazonas blanca</v>
          </cell>
          <cell r="B365" t="str">
            <v>m</v>
          </cell>
          <cell r="C365">
            <v>38296</v>
          </cell>
        </row>
        <row r="366">
          <cell r="A366" t="str">
            <v>Canal o vigueta 38 x 20 cal. 16 de 2.44 m</v>
          </cell>
          <cell r="B366" t="str">
            <v>und</v>
          </cell>
          <cell r="C366">
            <v>2600</v>
          </cell>
        </row>
        <row r="367">
          <cell r="A367" t="str">
            <v>Canal Raingo L= 3.00 m</v>
          </cell>
          <cell r="B367" t="str">
            <v>m</v>
          </cell>
          <cell r="C367">
            <v>21826</v>
          </cell>
        </row>
        <row r="368">
          <cell r="A368" t="str">
            <v>Canaleta  43 asbesto cemento x 400</v>
          </cell>
          <cell r="B368" t="str">
            <v>und</v>
          </cell>
          <cell r="C368">
            <v>116900</v>
          </cell>
        </row>
        <row r="369">
          <cell r="A369" t="str">
            <v>Canaleta  43 asbesto cemento x 500</v>
          </cell>
          <cell r="B369" t="str">
            <v>und</v>
          </cell>
          <cell r="C369">
            <v>146050</v>
          </cell>
        </row>
        <row r="370">
          <cell r="A370" t="str">
            <v>Canaleta  43 asbesto cemento x 550</v>
          </cell>
          <cell r="B370" t="str">
            <v>und</v>
          </cell>
          <cell r="C370">
            <v>160700</v>
          </cell>
        </row>
        <row r="371">
          <cell r="A371" t="str">
            <v>Canaleta  43 asbesto cemento x 600</v>
          </cell>
          <cell r="B371" t="str">
            <v>und</v>
          </cell>
          <cell r="C371">
            <v>175300</v>
          </cell>
        </row>
        <row r="372">
          <cell r="A372" t="str">
            <v>Canaleta  90 asbesto cemento x 375</v>
          </cell>
          <cell r="B372" t="str">
            <v>und</v>
          </cell>
          <cell r="C372">
            <v>129800</v>
          </cell>
        </row>
        <row r="373">
          <cell r="A373" t="str">
            <v>Canaleta  90 asbesto cemento x 450</v>
          </cell>
          <cell r="B373" t="str">
            <v>und</v>
          </cell>
          <cell r="C373">
            <v>155800</v>
          </cell>
        </row>
        <row r="374">
          <cell r="A374" t="str">
            <v>Canaleta  90 asbesto cemento x 600</v>
          </cell>
          <cell r="B374" t="str">
            <v>und</v>
          </cell>
          <cell r="C374">
            <v>207700</v>
          </cell>
        </row>
        <row r="375">
          <cell r="A375" t="str">
            <v>Canaleta  90 asbesto cemento x 900</v>
          </cell>
          <cell r="B375" t="str">
            <v>und</v>
          </cell>
          <cell r="C375">
            <v>342000</v>
          </cell>
        </row>
        <row r="376">
          <cell r="A376" t="str">
            <v>Canaleta 90 x 5.0 - 24 (0.60 mm)</v>
          </cell>
          <cell r="B376" t="str">
            <v>und</v>
          </cell>
          <cell r="C376">
            <v>118615</v>
          </cell>
        </row>
        <row r="377">
          <cell r="A377" t="str">
            <v>Canaleta de 0.25 x 0.25 m en PRFV y con soporteria</v>
          </cell>
          <cell r="B377" t="str">
            <v>m</v>
          </cell>
          <cell r="C377">
            <v>304000</v>
          </cell>
        </row>
        <row r="378">
          <cell r="A378" t="str">
            <v>Canaleta matalica con division  10 x 4</v>
          </cell>
          <cell r="B378" t="str">
            <v>und</v>
          </cell>
          <cell r="C378">
            <v>15133</v>
          </cell>
        </row>
        <row r="379">
          <cell r="A379" t="str">
            <v>Canaleta parshall prfv w:6 "</v>
          </cell>
          <cell r="B379" t="str">
            <v>und</v>
          </cell>
          <cell r="C379">
            <v>1566600</v>
          </cell>
        </row>
        <row r="380">
          <cell r="A380" t="str">
            <v>Canaleta Parshall w:2"</v>
          </cell>
          <cell r="B380" t="str">
            <v>und</v>
          </cell>
          <cell r="C380">
            <v>1000000</v>
          </cell>
        </row>
        <row r="381">
          <cell r="A381" t="str">
            <v>Canaleta Parshall w:24". en PRFV.</v>
          </cell>
          <cell r="B381" t="str">
            <v>und</v>
          </cell>
          <cell r="C381">
            <v>13150000</v>
          </cell>
        </row>
        <row r="382">
          <cell r="A382" t="str">
            <v>Canaleta Parshall w:3". en A.C revestida en PRFV.</v>
          </cell>
          <cell r="B382" t="str">
            <v>und</v>
          </cell>
          <cell r="C382">
            <v>4274368</v>
          </cell>
        </row>
        <row r="383">
          <cell r="A383" t="str">
            <v>Cancha multifuncional tubo de 3" y 2" pintada</v>
          </cell>
          <cell r="B383" t="str">
            <v>und</v>
          </cell>
          <cell r="C383">
            <v>3450000</v>
          </cell>
        </row>
        <row r="384">
          <cell r="A384" t="str">
            <v>Candado Ital. 25 mm</v>
          </cell>
          <cell r="B384" t="str">
            <v>und</v>
          </cell>
          <cell r="C384">
            <v>6400</v>
          </cell>
        </row>
        <row r="385">
          <cell r="A385" t="str">
            <v>Caneca basura basculante con pasador en A.I.</v>
          </cell>
          <cell r="B385" t="str">
            <v>und</v>
          </cell>
          <cell r="C385">
            <v>672200</v>
          </cell>
        </row>
        <row r="386">
          <cell r="A386" t="str">
            <v>Canoa</v>
          </cell>
          <cell r="B386" t="str">
            <v xml:space="preserve"> HR </v>
          </cell>
          <cell r="C386">
            <v>3750</v>
          </cell>
        </row>
        <row r="387">
          <cell r="A387" t="str">
            <v>Cañahuatico h=2.00 m</v>
          </cell>
          <cell r="B387" t="str">
            <v>und</v>
          </cell>
          <cell r="C387">
            <v>15000</v>
          </cell>
        </row>
        <row r="388">
          <cell r="A388" t="str">
            <v>Cañuela Prefabricada A-120</v>
          </cell>
          <cell r="B388" t="str">
            <v>und</v>
          </cell>
          <cell r="C388">
            <v>34794</v>
          </cell>
        </row>
        <row r="389">
          <cell r="A389" t="str">
            <v>Cañuela Prefabricada A-125</v>
          </cell>
          <cell r="B389" t="str">
            <v>und</v>
          </cell>
          <cell r="C389">
            <v>24000</v>
          </cell>
        </row>
        <row r="390">
          <cell r="A390" t="str">
            <v>Caolin</v>
          </cell>
          <cell r="B390" t="str">
            <v>bt</v>
          </cell>
          <cell r="C390">
            <v>11800</v>
          </cell>
        </row>
        <row r="391">
          <cell r="A391" t="str">
            <v>Capacete de 1" galvanizado</v>
          </cell>
          <cell r="B391" t="str">
            <v>und</v>
          </cell>
          <cell r="C391">
            <v>2320</v>
          </cell>
        </row>
        <row r="392">
          <cell r="A392" t="str">
            <v>Capacete de 2" galvanizado</v>
          </cell>
          <cell r="B392" t="str">
            <v>und</v>
          </cell>
          <cell r="C392">
            <v>14500</v>
          </cell>
        </row>
        <row r="393">
          <cell r="A393" t="str">
            <v>Capacete de 3" galvanizado</v>
          </cell>
          <cell r="B393" t="str">
            <v>und</v>
          </cell>
          <cell r="C393">
            <v>28640</v>
          </cell>
        </row>
        <row r="394">
          <cell r="A394" t="str">
            <v>Capacete de 3/4" galvanizado</v>
          </cell>
          <cell r="B394" t="str">
            <v>und</v>
          </cell>
          <cell r="C394">
            <v>2030</v>
          </cell>
        </row>
        <row r="395">
          <cell r="A395" t="str">
            <v>Captafaro DVC</v>
          </cell>
          <cell r="B395" t="str">
            <v>und</v>
          </cell>
          <cell r="C395">
            <v>5916</v>
          </cell>
        </row>
        <row r="396">
          <cell r="A396" t="str">
            <v>Carcaza en PRFV espesador de lodos Ø=2.5 m, H=1.1</v>
          </cell>
          <cell r="B396" t="str">
            <v>und</v>
          </cell>
          <cell r="C396">
            <v>5235000</v>
          </cell>
        </row>
        <row r="397">
          <cell r="A397" t="str">
            <v>Carcaza tipo Tas en PRFV para filtro percolador</v>
          </cell>
          <cell r="B397" t="str">
            <v>und</v>
          </cell>
          <cell r="C397">
            <v>34325000</v>
          </cell>
        </row>
        <row r="398">
          <cell r="A398" t="str">
            <v>CARGA FULM.FUERTE 330</v>
          </cell>
          <cell r="B398" t="str">
            <v>und</v>
          </cell>
          <cell r="C398">
            <v>750</v>
          </cell>
        </row>
        <row r="399">
          <cell r="A399" t="str">
            <v>Carga fulminante fuerte 330</v>
          </cell>
          <cell r="B399" t="str">
            <v>und</v>
          </cell>
          <cell r="C399">
            <v>260</v>
          </cell>
        </row>
        <row r="400">
          <cell r="A400" t="str">
            <v>Cargador sobre llantas</v>
          </cell>
          <cell r="B400" t="str">
            <v xml:space="preserve"> HR </v>
          </cell>
          <cell r="C400">
            <v>180682</v>
          </cell>
        </row>
        <row r="401">
          <cell r="A401" t="str">
            <v>Cargue manual y retiro de material hasta 6 Km</v>
          </cell>
          <cell r="B401" t="str">
            <v>m³</v>
          </cell>
          <cell r="C401">
            <v>20315</v>
          </cell>
        </row>
        <row r="402">
          <cell r="A402" t="str">
            <v>Carrotanque de Agua</v>
          </cell>
          <cell r="B402" t="str">
            <v xml:space="preserve"> HR </v>
          </cell>
          <cell r="C402">
            <v>83333</v>
          </cell>
        </row>
        <row r="403">
          <cell r="A403" t="str">
            <v>Cascarilla</v>
          </cell>
          <cell r="B403" t="str">
            <v>bt</v>
          </cell>
          <cell r="C403">
            <v>5000</v>
          </cell>
        </row>
        <row r="404">
          <cell r="A404" t="str">
            <v>Caseton de guadua 0.80 x 0.90</v>
          </cell>
          <cell r="B404" t="str">
            <v>m²</v>
          </cell>
          <cell r="C404">
            <v>54717.08</v>
          </cell>
        </row>
        <row r="405">
          <cell r="A405" t="str">
            <v>Caseton de lona 0.50 x 0.20</v>
          </cell>
          <cell r="B405" t="str">
            <v>m</v>
          </cell>
          <cell r="C405">
            <v>27967.599999999999</v>
          </cell>
        </row>
        <row r="406">
          <cell r="A406" t="str">
            <v>Caseton de lona 0.50 x 0.25</v>
          </cell>
          <cell r="B406" t="str">
            <v>m</v>
          </cell>
          <cell r="C406">
            <v>30384.65</v>
          </cell>
        </row>
        <row r="407">
          <cell r="A407" t="str">
            <v>Caseton de lona 0.60 x 0.30</v>
          </cell>
          <cell r="B407" t="str">
            <v>m</v>
          </cell>
          <cell r="C407">
            <v>33659.61</v>
          </cell>
        </row>
        <row r="408">
          <cell r="A408" t="str">
            <v>Caseton de lona 0.60 x 0.35</v>
          </cell>
          <cell r="B408" t="str">
            <v>m</v>
          </cell>
          <cell r="C408">
            <v>36420.839999999997</v>
          </cell>
        </row>
        <row r="409">
          <cell r="A409" t="str">
            <v>Caseton de lona 0.60 x 0.40</v>
          </cell>
          <cell r="B409" t="str">
            <v>m</v>
          </cell>
          <cell r="C409">
            <v>39743.56</v>
          </cell>
        </row>
        <row r="410">
          <cell r="A410" t="str">
            <v>Caseton de lona 0.60 x 0.45</v>
          </cell>
          <cell r="B410" t="str">
            <v>m</v>
          </cell>
          <cell r="C410">
            <v>43221.96</v>
          </cell>
        </row>
        <row r="411">
          <cell r="A411" t="str">
            <v>Caseton de lona 1.00 x 0.65</v>
          </cell>
          <cell r="B411" t="str">
            <v>m</v>
          </cell>
          <cell r="C411">
            <v>50919.1</v>
          </cell>
        </row>
        <row r="412">
          <cell r="A412" t="str">
            <v>Casquillo T- Crosby - Socket  1 7/8`` HF</v>
          </cell>
          <cell r="B412" t="str">
            <v>und</v>
          </cell>
          <cell r="C412">
            <v>1400000</v>
          </cell>
        </row>
        <row r="413">
          <cell r="A413" t="str">
            <v>Casquillo T- Crosby - Socket  1/2`` HF</v>
          </cell>
          <cell r="B413" t="str">
            <v>und</v>
          </cell>
          <cell r="C413">
            <v>322009</v>
          </cell>
        </row>
        <row r="414">
          <cell r="A414" t="str">
            <v>Castan (Tanque de almacenamiento)</v>
          </cell>
          <cell r="B414" t="str">
            <v xml:space="preserve"> HR </v>
          </cell>
          <cell r="C414">
            <v>12500</v>
          </cell>
        </row>
        <row r="415">
          <cell r="A415" t="str">
            <v>Cayena h=0.50m</v>
          </cell>
          <cell r="B415" t="str">
            <v>und</v>
          </cell>
          <cell r="C415">
            <v>7500</v>
          </cell>
        </row>
        <row r="416">
          <cell r="A416" t="str">
            <v>Cedro Caquetá pieza</v>
          </cell>
          <cell r="B416" t="str">
            <v>und</v>
          </cell>
          <cell r="C416">
            <v>35000</v>
          </cell>
        </row>
        <row r="417">
          <cell r="A417" t="str">
            <v>Cedro macho pieza 3.0</v>
          </cell>
          <cell r="B417" t="str">
            <v>und</v>
          </cell>
          <cell r="C417">
            <v>52200</v>
          </cell>
        </row>
        <row r="418">
          <cell r="A418" t="str">
            <v>Celda triplex TSA</v>
          </cell>
          <cell r="B418" t="str">
            <v>und</v>
          </cell>
          <cell r="C418">
            <v>4300000</v>
          </cell>
        </row>
        <row r="419">
          <cell r="A419" t="str">
            <v>Cemento blanco</v>
          </cell>
          <cell r="B419" t="str">
            <v>kg</v>
          </cell>
          <cell r="C419">
            <v>1172</v>
          </cell>
        </row>
        <row r="420">
          <cell r="A420" t="str">
            <v>Cemento demoledor expansivo CRAS</v>
          </cell>
          <cell r="B420" t="str">
            <v>kg</v>
          </cell>
          <cell r="C420">
            <v>19807</v>
          </cell>
        </row>
        <row r="421">
          <cell r="A421" t="str">
            <v>Cemento gris</v>
          </cell>
          <cell r="B421" t="str">
            <v>kg</v>
          </cell>
          <cell r="C421">
            <v>485</v>
          </cell>
        </row>
        <row r="422">
          <cell r="A422" t="str">
            <v>Cenefa ceramica corriente 8x25</v>
          </cell>
          <cell r="B422" t="str">
            <v>m</v>
          </cell>
          <cell r="C422">
            <v>16000</v>
          </cell>
        </row>
        <row r="423">
          <cell r="A423" t="str">
            <v>Ceramica  granilla blanca 30.5 x 30.5  tráfico 5</v>
          </cell>
          <cell r="B423" t="str">
            <v>m²</v>
          </cell>
          <cell r="C423">
            <v>21550</v>
          </cell>
        </row>
        <row r="424">
          <cell r="A424" t="str">
            <v>Ceramica 30.5 x 20.5 cm blanco brillante milán</v>
          </cell>
          <cell r="B424" t="str">
            <v>m²</v>
          </cell>
          <cell r="C424">
            <v>20160</v>
          </cell>
        </row>
        <row r="425">
          <cell r="A425" t="str">
            <v>Ceramica blanco brillante 20.3 x 20.3</v>
          </cell>
          <cell r="B425" t="str">
            <v>m²</v>
          </cell>
          <cell r="C425">
            <v>20880</v>
          </cell>
        </row>
        <row r="426">
          <cell r="A426" t="str">
            <v>Ceramica duropiso 33 x 33</v>
          </cell>
          <cell r="B426" t="str">
            <v>m²</v>
          </cell>
          <cell r="C426">
            <v>25196</v>
          </cell>
        </row>
        <row r="427">
          <cell r="A427" t="str">
            <v>Ceramica marmol travertino peruano (bogotá)</v>
          </cell>
          <cell r="B427" t="str">
            <v>m²</v>
          </cell>
          <cell r="C427">
            <v>80000</v>
          </cell>
        </row>
        <row r="428">
          <cell r="A428" t="str">
            <v>Ceramica pared rectificada ártica 33x60 cm</v>
          </cell>
          <cell r="B428" t="str">
            <v>m²</v>
          </cell>
          <cell r="C428">
            <v>47781.85</v>
          </cell>
        </row>
        <row r="429">
          <cell r="A429" t="str">
            <v>Ceramica piso-pared 20 x 20 blanca lisa</v>
          </cell>
          <cell r="B429" t="str">
            <v>m²</v>
          </cell>
          <cell r="C429">
            <v>12259</v>
          </cell>
        </row>
        <row r="430">
          <cell r="A430" t="str">
            <v>Ceramica porcelanato 45 x 45</v>
          </cell>
          <cell r="B430" t="str">
            <v>m²</v>
          </cell>
          <cell r="C430">
            <v>62640</v>
          </cell>
        </row>
        <row r="431">
          <cell r="A431" t="str">
            <v>Cerámica rectificada 30x60 1a calid brilla</v>
          </cell>
          <cell r="B431" t="str">
            <v>m²</v>
          </cell>
          <cell r="C431">
            <v>38900</v>
          </cell>
        </row>
        <row r="432">
          <cell r="A432" t="str">
            <v>Ceramica retal de marmol blanco</v>
          </cell>
          <cell r="B432" t="str">
            <v>m²</v>
          </cell>
          <cell r="C432">
            <v>32000</v>
          </cell>
        </row>
        <row r="433">
          <cell r="A433" t="str">
            <v>Cercha o viga metalica 3.0 m</v>
          </cell>
          <cell r="B433" t="str">
            <v xml:space="preserve"> HR </v>
          </cell>
          <cell r="C433">
            <v>27</v>
          </cell>
        </row>
        <row r="434">
          <cell r="A434" t="str">
            <v>Cerco ordinario 2.5 m  0,08 x 0,08</v>
          </cell>
          <cell r="B434" t="str">
            <v>m</v>
          </cell>
          <cell r="C434">
            <v>4300</v>
          </cell>
        </row>
        <row r="435">
          <cell r="A435" t="str">
            <v>Cerradura alcoba classic madera</v>
          </cell>
          <cell r="B435" t="str">
            <v>und</v>
          </cell>
          <cell r="C435">
            <v>25520</v>
          </cell>
        </row>
        <row r="436">
          <cell r="A436" t="str">
            <v>Cerradura bancaria de seguridad yale de 1/4</v>
          </cell>
          <cell r="B436" t="str">
            <v>und</v>
          </cell>
          <cell r="C436">
            <v>98000</v>
          </cell>
        </row>
        <row r="437">
          <cell r="A437" t="str">
            <v>Cerradura baños madera - aluminio</v>
          </cell>
          <cell r="B437" t="str">
            <v>und</v>
          </cell>
          <cell r="C437">
            <v>28536</v>
          </cell>
        </row>
        <row r="438">
          <cell r="A438" t="str">
            <v>Cerradura entrada oficinas madera</v>
          </cell>
          <cell r="B438" t="str">
            <v>und</v>
          </cell>
          <cell r="C438">
            <v>31400</v>
          </cell>
        </row>
        <row r="439">
          <cell r="A439" t="str">
            <v>Cerradura Schlage Bellwood Baño o similar dorado/plata</v>
          </cell>
          <cell r="B439" t="str">
            <v>und</v>
          </cell>
          <cell r="C439">
            <v>20100</v>
          </cell>
        </row>
        <row r="440">
          <cell r="A440" t="str">
            <v>Cerradura Schlage O.G tipo C o interiores</v>
          </cell>
          <cell r="B440" t="str">
            <v>und</v>
          </cell>
          <cell r="C440">
            <v>63104</v>
          </cell>
        </row>
        <row r="441">
          <cell r="A441" t="str">
            <v>Cerradura seguridad doble cilindro</v>
          </cell>
          <cell r="B441" t="str">
            <v>und</v>
          </cell>
          <cell r="C441">
            <v>120000</v>
          </cell>
        </row>
        <row r="442">
          <cell r="A442" t="str">
            <v>Cerrojo doble cilindro Schlage</v>
          </cell>
          <cell r="B442" t="str">
            <v>und</v>
          </cell>
          <cell r="C442">
            <v>69000</v>
          </cell>
        </row>
        <row r="443">
          <cell r="A443" t="str">
            <v>Chazo para madera 10 x 10</v>
          </cell>
          <cell r="B443" t="str">
            <v>und</v>
          </cell>
          <cell r="C443">
            <v>1000</v>
          </cell>
        </row>
        <row r="444">
          <cell r="A444" t="str">
            <v>Chazo para tornillo  1/8"  x  1 1/4</v>
          </cell>
          <cell r="B444" t="str">
            <v>und</v>
          </cell>
          <cell r="C444">
            <v>50</v>
          </cell>
        </row>
        <row r="445">
          <cell r="A445" t="str">
            <v>Chazo plástico - metálico 3/8" - 1/4"</v>
          </cell>
          <cell r="B445" t="str">
            <v>und</v>
          </cell>
          <cell r="C445">
            <v>1000</v>
          </cell>
        </row>
        <row r="446">
          <cell r="A446" t="str">
            <v>Cheque globo 1" sello en bronce</v>
          </cell>
          <cell r="B446" t="str">
            <v>und</v>
          </cell>
          <cell r="C446">
            <v>82360</v>
          </cell>
        </row>
        <row r="447">
          <cell r="A447" t="str">
            <v>Cheque globo 1/2" sello en bronce</v>
          </cell>
          <cell r="B447" t="str">
            <v>und</v>
          </cell>
          <cell r="C447">
            <v>50924</v>
          </cell>
        </row>
        <row r="448">
          <cell r="A448" t="str">
            <v>Cheque globo 2" sello en bronce</v>
          </cell>
          <cell r="B448" t="str">
            <v>und</v>
          </cell>
          <cell r="C448">
            <v>323988</v>
          </cell>
        </row>
        <row r="449">
          <cell r="A449" t="str">
            <v>Cheque globo 3/4" sello en bronce</v>
          </cell>
          <cell r="B449" t="str">
            <v>und</v>
          </cell>
          <cell r="C449">
            <v>63800</v>
          </cell>
        </row>
        <row r="450">
          <cell r="A450" t="str">
            <v>Cheque hidro 1 1/2"</v>
          </cell>
          <cell r="B450" t="str">
            <v>und</v>
          </cell>
          <cell r="C450">
            <v>132356</v>
          </cell>
        </row>
        <row r="451">
          <cell r="A451" t="str">
            <v>Cheque hidro 1"</v>
          </cell>
          <cell r="B451" t="str">
            <v>und</v>
          </cell>
          <cell r="C451">
            <v>69252</v>
          </cell>
        </row>
        <row r="452">
          <cell r="A452" t="str">
            <v>Cheque hidro 2"</v>
          </cell>
          <cell r="B452" t="str">
            <v>und</v>
          </cell>
          <cell r="C452">
            <v>189660</v>
          </cell>
        </row>
        <row r="453">
          <cell r="A453" t="str">
            <v>Cheque hidro 4"</v>
          </cell>
          <cell r="B453" t="str">
            <v>und</v>
          </cell>
          <cell r="C453">
            <v>782884</v>
          </cell>
        </row>
        <row r="454">
          <cell r="A454" t="str">
            <v>Cheque tipo compuerta de 1 1/2" Itap - italiano</v>
          </cell>
          <cell r="B454" t="str">
            <v>und</v>
          </cell>
          <cell r="C454">
            <v>66100</v>
          </cell>
        </row>
        <row r="455">
          <cell r="A455" t="str">
            <v>Chimenea carioca combinada</v>
          </cell>
          <cell r="B455" t="str">
            <v>und</v>
          </cell>
          <cell r="C455">
            <v>1418000</v>
          </cell>
        </row>
        <row r="456">
          <cell r="A456" t="str">
            <v>Cielo raso aluminio acústico  84 R V5</v>
          </cell>
          <cell r="B456" t="str">
            <v>m²</v>
          </cell>
          <cell r="C456">
            <v>109067</v>
          </cell>
        </row>
        <row r="457">
          <cell r="A457" t="str">
            <v>Cilindro</v>
          </cell>
          <cell r="B457" t="str">
            <v xml:space="preserve"> HR </v>
          </cell>
          <cell r="C457">
            <v>1</v>
          </cell>
        </row>
        <row r="458">
          <cell r="A458" t="str">
            <v>Cilindro de gas 100 Lbs</v>
          </cell>
          <cell r="B458" t="str">
            <v>und</v>
          </cell>
          <cell r="C458">
            <v>129200</v>
          </cell>
        </row>
        <row r="459">
          <cell r="A459" t="str">
            <v>Cimbra metalica para Vigas Postensadas (Puentes)</v>
          </cell>
          <cell r="B459" t="str">
            <v>m³</v>
          </cell>
          <cell r="C459">
            <v>140000</v>
          </cell>
        </row>
        <row r="460">
          <cell r="A460" t="str">
            <v>Cimbra metalica para Vigas Postensadas (Puentes)</v>
          </cell>
          <cell r="B460" t="str">
            <v>m³</v>
          </cell>
          <cell r="C460">
            <v>180000</v>
          </cell>
        </row>
        <row r="461">
          <cell r="A461" t="str">
            <v>Cinta aislante  autofundente, 3 m</v>
          </cell>
          <cell r="B461" t="str">
            <v>rl</v>
          </cell>
          <cell r="C461">
            <v>14000</v>
          </cell>
        </row>
        <row r="462">
          <cell r="A462" t="str">
            <v>Cinta aislante 3/4" x 5.0 m</v>
          </cell>
          <cell r="B462" t="str">
            <v>und</v>
          </cell>
          <cell r="C462">
            <v>1221</v>
          </cell>
        </row>
        <row r="463">
          <cell r="A463" t="str">
            <v>Cinta bandit de 5/8"</v>
          </cell>
          <cell r="B463" t="str">
            <v>und</v>
          </cell>
          <cell r="C463">
            <v>3806</v>
          </cell>
        </row>
        <row r="464">
          <cell r="A464" t="str">
            <v>Cinta de enmascarar  1"</v>
          </cell>
          <cell r="B464" t="str">
            <v>und</v>
          </cell>
          <cell r="C464">
            <v>3842</v>
          </cell>
        </row>
        <row r="465">
          <cell r="A465" t="str">
            <v>Cinta de papel rollo 5x75 m para juntas dry wall</v>
          </cell>
          <cell r="B465" t="str">
            <v>und</v>
          </cell>
          <cell r="C465">
            <v>7101</v>
          </cell>
        </row>
        <row r="466">
          <cell r="A466" t="str">
            <v>Cinta de Prevención</v>
          </cell>
          <cell r="B466" t="str">
            <v>m</v>
          </cell>
          <cell r="C466">
            <v>750</v>
          </cell>
        </row>
        <row r="467">
          <cell r="A467" t="str">
            <v>Cinta de Señalizacion</v>
          </cell>
          <cell r="B467" t="str">
            <v>m</v>
          </cell>
          <cell r="C467">
            <v>96</v>
          </cell>
        </row>
        <row r="468">
          <cell r="A468" t="str">
            <v>Cinta microperforada *35 mt</v>
          </cell>
          <cell r="B468" t="str">
            <v>und</v>
          </cell>
          <cell r="C468">
            <v>86800</v>
          </cell>
        </row>
        <row r="469">
          <cell r="A469" t="str">
            <v>Cinta multiseal rollo 10*0.15 m</v>
          </cell>
          <cell r="B469" t="str">
            <v>und</v>
          </cell>
          <cell r="C469">
            <v>77720</v>
          </cell>
        </row>
        <row r="470">
          <cell r="A470" t="str">
            <v>Cinta sika PVC 0-15</v>
          </cell>
          <cell r="B470" t="str">
            <v>m</v>
          </cell>
          <cell r="C470">
            <v>27330</v>
          </cell>
        </row>
        <row r="471">
          <cell r="A471" t="str">
            <v>Cinta sika PVC 0-22</v>
          </cell>
          <cell r="B471" t="str">
            <v>m</v>
          </cell>
          <cell r="C471">
            <v>30170</v>
          </cell>
        </row>
        <row r="472">
          <cell r="A472" t="str">
            <v>Cinta sika PVC V-10</v>
          </cell>
          <cell r="B472" t="str">
            <v>m</v>
          </cell>
          <cell r="C472">
            <v>11600</v>
          </cell>
        </row>
        <row r="473">
          <cell r="A473" t="str">
            <v>Cinta teflon 20 mm x 10 m</v>
          </cell>
          <cell r="B473" t="str">
            <v>rl</v>
          </cell>
          <cell r="C473">
            <v>3240</v>
          </cell>
        </row>
        <row r="474">
          <cell r="A474" t="str">
            <v>Citofono un pulsador</v>
          </cell>
          <cell r="B474" t="str">
            <v>und</v>
          </cell>
          <cell r="C474">
            <v>33000</v>
          </cell>
        </row>
        <row r="475">
          <cell r="A475" t="str">
            <v>Clip tipo C de fijacion + tornillo</v>
          </cell>
          <cell r="B475" t="str">
            <v>und</v>
          </cell>
          <cell r="C475">
            <v>1454.64</v>
          </cell>
        </row>
        <row r="476">
          <cell r="A476" t="str">
            <v>Clorador en linea PP-R 1" con valvula reguladora</v>
          </cell>
          <cell r="B476" t="str">
            <v>und</v>
          </cell>
          <cell r="C476">
            <v>335240</v>
          </cell>
        </row>
        <row r="477">
          <cell r="A477" t="str">
            <v>Closet estructura en cedro + triplex estilo deko</v>
          </cell>
          <cell r="B477" t="str">
            <v>m²</v>
          </cell>
          <cell r="C477">
            <v>457200</v>
          </cell>
        </row>
        <row r="478">
          <cell r="A478" t="str">
            <v>Codo 11.25° 10 " en HD. ext liso</v>
          </cell>
          <cell r="B478" t="str">
            <v>und</v>
          </cell>
          <cell r="C478">
            <v>574200</v>
          </cell>
        </row>
        <row r="479">
          <cell r="A479" t="str">
            <v>Codo 11.25° 10" en HD. J.H.</v>
          </cell>
          <cell r="B479" t="str">
            <v>und</v>
          </cell>
          <cell r="C479">
            <v>701800</v>
          </cell>
        </row>
        <row r="480">
          <cell r="A480" t="str">
            <v>Codo 11.25° 12" en HD. E.L.</v>
          </cell>
          <cell r="B480" t="str">
            <v>und</v>
          </cell>
          <cell r="C480">
            <v>829400</v>
          </cell>
        </row>
        <row r="481">
          <cell r="A481" t="str">
            <v>Codo 11.25° 14" en HD. E.L.</v>
          </cell>
          <cell r="B481" t="str">
            <v>und</v>
          </cell>
          <cell r="C481">
            <v>1212200</v>
          </cell>
        </row>
        <row r="482">
          <cell r="A482" t="str">
            <v>Codo 11.25° 4" en HD. J.H.</v>
          </cell>
          <cell r="B482" t="str">
            <v>und</v>
          </cell>
          <cell r="C482">
            <v>118320</v>
          </cell>
        </row>
        <row r="483">
          <cell r="A483" t="str">
            <v>Codo 11.25° 6" en HD. J.H.</v>
          </cell>
          <cell r="B483" t="str">
            <v>und</v>
          </cell>
          <cell r="C483">
            <v>247080</v>
          </cell>
        </row>
        <row r="484">
          <cell r="A484" t="str">
            <v>Codo 11.25° 8" en HD. J.H.</v>
          </cell>
          <cell r="B484" t="str">
            <v>und</v>
          </cell>
          <cell r="C484">
            <v>386280</v>
          </cell>
        </row>
        <row r="485">
          <cell r="A485" t="str">
            <v>Codo 22.5° Ø=10 " en HD. E.L.</v>
          </cell>
          <cell r="B485" t="str">
            <v>und</v>
          </cell>
          <cell r="C485">
            <v>574200</v>
          </cell>
        </row>
        <row r="486">
          <cell r="A486" t="str">
            <v>Codo 22.5° Ø=10" en HD. J.H.</v>
          </cell>
          <cell r="B486" t="str">
            <v>und</v>
          </cell>
          <cell r="C486">
            <v>701800</v>
          </cell>
        </row>
        <row r="487">
          <cell r="A487" t="str">
            <v>Codo 22.5° Ø=12" en HD. E.L.</v>
          </cell>
          <cell r="B487" t="str">
            <v>und</v>
          </cell>
          <cell r="C487">
            <v>957000</v>
          </cell>
        </row>
        <row r="488">
          <cell r="A488" t="str">
            <v>Codo 22.5° Ø=14" en HD. E.L.</v>
          </cell>
          <cell r="B488" t="str">
            <v>und</v>
          </cell>
          <cell r="C488">
            <v>1212200</v>
          </cell>
        </row>
        <row r="489">
          <cell r="A489" t="str">
            <v>Codo 22.5° Ø=14" en HD. J.H.</v>
          </cell>
          <cell r="B489" t="str">
            <v>und</v>
          </cell>
          <cell r="C489">
            <v>1531200</v>
          </cell>
        </row>
        <row r="490">
          <cell r="A490" t="str">
            <v>Codo 22.5° Ø=16" en HD.J.H.</v>
          </cell>
          <cell r="B490" t="str">
            <v>und</v>
          </cell>
          <cell r="C490">
            <v>1722600</v>
          </cell>
        </row>
        <row r="491">
          <cell r="A491" t="str">
            <v>Codo 22.5° Ø=4" en HD. J.H.</v>
          </cell>
          <cell r="B491" t="str">
            <v>und</v>
          </cell>
          <cell r="C491">
            <v>136880</v>
          </cell>
        </row>
        <row r="492">
          <cell r="A492" t="str">
            <v>Codo 22.5° Ø=6" en H.D. J.H.</v>
          </cell>
          <cell r="B492" t="str">
            <v>und</v>
          </cell>
          <cell r="C492">
            <v>263320</v>
          </cell>
        </row>
        <row r="493">
          <cell r="A493" t="str">
            <v>Codo 22.5° Ø=8" en H.D. J.H.</v>
          </cell>
          <cell r="B493" t="str">
            <v>und</v>
          </cell>
          <cell r="C493">
            <v>382800</v>
          </cell>
        </row>
        <row r="494">
          <cell r="A494" t="str">
            <v>Codo 45° 10 " en HD. E.L</v>
          </cell>
          <cell r="B494" t="str">
            <v>und</v>
          </cell>
          <cell r="C494">
            <v>842160</v>
          </cell>
        </row>
        <row r="495">
          <cell r="A495" t="str">
            <v>Codo 45° 12" en HD. E.L</v>
          </cell>
          <cell r="B495" t="str">
            <v>und</v>
          </cell>
          <cell r="C495">
            <v>893200</v>
          </cell>
        </row>
        <row r="496">
          <cell r="A496" t="str">
            <v>Codo 45° 14" en A.C. E.B</v>
          </cell>
          <cell r="B496" t="str">
            <v>und</v>
          </cell>
          <cell r="C496">
            <v>2105400</v>
          </cell>
        </row>
        <row r="497">
          <cell r="A497" t="str">
            <v>Codo 45° 14" en HD. E.L</v>
          </cell>
          <cell r="B497" t="str">
            <v>und</v>
          </cell>
          <cell r="C497">
            <v>1287600</v>
          </cell>
        </row>
        <row r="498">
          <cell r="A498" t="str">
            <v>Codo 45° 4 " en HD. J.H.</v>
          </cell>
          <cell r="B498" t="str">
            <v>und</v>
          </cell>
          <cell r="C498">
            <v>112520</v>
          </cell>
        </row>
        <row r="499">
          <cell r="A499" t="str">
            <v>Codo 45° 6 " en HD. J.H.</v>
          </cell>
          <cell r="B499" t="str">
            <v>und</v>
          </cell>
          <cell r="C499">
            <v>255200</v>
          </cell>
        </row>
        <row r="500">
          <cell r="A500" t="str">
            <v>Codo 45° 8 " en HD. E.L</v>
          </cell>
          <cell r="B500" t="str">
            <v>und</v>
          </cell>
          <cell r="C500">
            <v>510400</v>
          </cell>
        </row>
        <row r="501">
          <cell r="A501" t="str">
            <v>Codo 45° 8 " en HD. J.H.</v>
          </cell>
          <cell r="B501" t="str">
            <v>und</v>
          </cell>
          <cell r="C501">
            <v>574200</v>
          </cell>
        </row>
        <row r="502">
          <cell r="A502" t="str">
            <v>Codo 45° PE 100 - RDE 11 PN 16  160 mm Ø=6"</v>
          </cell>
          <cell r="B502" t="str">
            <v>und</v>
          </cell>
          <cell r="C502">
            <v>141236</v>
          </cell>
        </row>
        <row r="503">
          <cell r="A503" t="str">
            <v>Codo 45° presion  PVC 1</v>
          </cell>
          <cell r="B503" t="str">
            <v>und</v>
          </cell>
          <cell r="C503">
            <v>3493</v>
          </cell>
        </row>
        <row r="504">
          <cell r="A504" t="str">
            <v>Codo 45° presion  PVC 1 1/2</v>
          </cell>
          <cell r="B504" t="str">
            <v>und</v>
          </cell>
          <cell r="C504">
            <v>8475</v>
          </cell>
        </row>
        <row r="505">
          <cell r="A505" t="str">
            <v>Codo 45° presion  PVC 1 1/4</v>
          </cell>
          <cell r="B505" t="str">
            <v>und</v>
          </cell>
          <cell r="C505">
            <v>6318</v>
          </cell>
        </row>
        <row r="506">
          <cell r="A506" t="str">
            <v>Codo 45° presion  PVC 1/2</v>
          </cell>
          <cell r="B506" t="str">
            <v>und</v>
          </cell>
          <cell r="C506">
            <v>1135</v>
          </cell>
        </row>
        <row r="507">
          <cell r="A507" t="str">
            <v>Codo 45° presion  PVC 2 1/2</v>
          </cell>
          <cell r="B507" t="str">
            <v>und</v>
          </cell>
          <cell r="C507">
            <v>39516</v>
          </cell>
        </row>
        <row r="508">
          <cell r="A508" t="str">
            <v>Codo 45° presion  PVC 2"</v>
          </cell>
          <cell r="B508" t="str">
            <v>und</v>
          </cell>
          <cell r="C508">
            <v>13780</v>
          </cell>
        </row>
        <row r="509">
          <cell r="A509" t="str">
            <v>Codo 45° presion  PVC 3</v>
          </cell>
          <cell r="B509" t="str">
            <v>und</v>
          </cell>
          <cell r="C509">
            <v>45130</v>
          </cell>
        </row>
        <row r="510">
          <cell r="A510" t="str">
            <v>Codo 45° presion  PVC 3/4</v>
          </cell>
          <cell r="B510" t="str">
            <v>und</v>
          </cell>
          <cell r="C510">
            <v>1831</v>
          </cell>
        </row>
        <row r="511">
          <cell r="A511" t="str">
            <v>Codo 45° presion  PVC 4</v>
          </cell>
          <cell r="B511" t="str">
            <v>und</v>
          </cell>
          <cell r="C511">
            <v>96005</v>
          </cell>
        </row>
        <row r="512">
          <cell r="A512" t="str">
            <v>Codo 90° CPVC 1/2"</v>
          </cell>
          <cell r="B512" t="str">
            <v>und</v>
          </cell>
          <cell r="C512">
            <v>1705</v>
          </cell>
        </row>
        <row r="513">
          <cell r="A513" t="str">
            <v>Codo 90° CPVC 3/4"</v>
          </cell>
          <cell r="B513" t="str">
            <v>und</v>
          </cell>
          <cell r="C513">
            <v>3082</v>
          </cell>
        </row>
        <row r="514">
          <cell r="A514" t="str">
            <v>Codo 90° Ø=10" en HD. E.L.</v>
          </cell>
          <cell r="B514" t="str">
            <v>und</v>
          </cell>
          <cell r="C514">
            <v>995280</v>
          </cell>
        </row>
        <row r="515">
          <cell r="A515" t="str">
            <v>Codo 90° Ø=12" en A.C. E.B.</v>
          </cell>
          <cell r="B515" t="str">
            <v>und</v>
          </cell>
          <cell r="C515">
            <v>1531200</v>
          </cell>
        </row>
        <row r="516">
          <cell r="A516" t="str">
            <v>Codo 90° Ø=12" en HD. E.L.</v>
          </cell>
          <cell r="B516" t="str">
            <v>und</v>
          </cell>
          <cell r="C516">
            <v>1161160</v>
          </cell>
        </row>
        <row r="517">
          <cell r="A517" t="str">
            <v>Codo 90° Ø=14" en A.C. E.B.</v>
          </cell>
          <cell r="B517" t="str">
            <v>und</v>
          </cell>
          <cell r="C517">
            <v>2201680</v>
          </cell>
        </row>
        <row r="518">
          <cell r="A518" t="str">
            <v>Codo 90° Ø=14" en HD. E.L.</v>
          </cell>
          <cell r="B518" t="str">
            <v>und</v>
          </cell>
          <cell r="C518">
            <v>1620520</v>
          </cell>
        </row>
        <row r="519">
          <cell r="A519" t="str">
            <v>Codo 90° Ø=16" en A.C. E.B.</v>
          </cell>
          <cell r="B519" t="str">
            <v>und</v>
          </cell>
          <cell r="C519">
            <v>3282800</v>
          </cell>
        </row>
        <row r="520">
          <cell r="A520" t="str">
            <v>Codo 90° Ø=18" en A.C. E.L.</v>
          </cell>
          <cell r="B520" t="str">
            <v>und</v>
          </cell>
          <cell r="C520">
            <v>2934800</v>
          </cell>
        </row>
        <row r="521">
          <cell r="A521" t="str">
            <v>Codo 90° Ø=2" en A.C. E.B.</v>
          </cell>
          <cell r="B521" t="str">
            <v>und</v>
          </cell>
          <cell r="C521">
            <v>74240</v>
          </cell>
        </row>
        <row r="522">
          <cell r="A522" t="str">
            <v>Codo 90° Ø=2" en A.C. J.H.</v>
          </cell>
          <cell r="B522" t="str">
            <v>und</v>
          </cell>
          <cell r="C522">
            <v>63800</v>
          </cell>
        </row>
        <row r="523">
          <cell r="A523" t="str">
            <v>Codo 90° Ø=3" en A.C. E.B.</v>
          </cell>
          <cell r="B523" t="str">
            <v>und</v>
          </cell>
          <cell r="C523">
            <v>161240</v>
          </cell>
        </row>
        <row r="524">
          <cell r="A524" t="str">
            <v>Codo 90° Ø=3" en A.C. J.H.</v>
          </cell>
          <cell r="B524" t="str">
            <v>und</v>
          </cell>
          <cell r="C524">
            <v>92800</v>
          </cell>
        </row>
        <row r="525">
          <cell r="A525" t="str">
            <v>Codo 90° Ø=4" en H.D. J.H.</v>
          </cell>
          <cell r="B525" t="str">
            <v>und</v>
          </cell>
          <cell r="C525">
            <v>131080</v>
          </cell>
        </row>
        <row r="526">
          <cell r="A526" t="str">
            <v>Codo 90° Ø=6 " en HD. J.H.</v>
          </cell>
          <cell r="B526" t="str">
            <v>und</v>
          </cell>
          <cell r="C526">
            <v>283040</v>
          </cell>
        </row>
        <row r="527">
          <cell r="A527" t="str">
            <v>Codo 90° Ø=6" en A.C. E.B.</v>
          </cell>
          <cell r="B527" t="str">
            <v>und</v>
          </cell>
          <cell r="C527">
            <v>428040</v>
          </cell>
        </row>
        <row r="528">
          <cell r="A528" t="str">
            <v>Codo 90° Ø=6" en A.C. E.L.</v>
          </cell>
          <cell r="B528" t="str">
            <v>und</v>
          </cell>
          <cell r="C528">
            <v>283040</v>
          </cell>
        </row>
        <row r="529">
          <cell r="A529" t="str">
            <v>Codo 90° Ø=8" en A.C. E.B.</v>
          </cell>
          <cell r="B529" t="str">
            <v>und</v>
          </cell>
          <cell r="C529">
            <v>756320</v>
          </cell>
        </row>
        <row r="530">
          <cell r="A530" t="str">
            <v>Codo 90° Ø=8" en A.C. E.L.</v>
          </cell>
          <cell r="B530" t="str">
            <v>und</v>
          </cell>
          <cell r="C530">
            <v>535920</v>
          </cell>
        </row>
        <row r="531">
          <cell r="A531" t="str">
            <v>Codo 90° Ø=8" en H.D J.H.</v>
          </cell>
          <cell r="B531" t="str">
            <v>und</v>
          </cell>
          <cell r="C531">
            <v>535920</v>
          </cell>
        </row>
        <row r="532">
          <cell r="A532" t="str">
            <v>Codo 90° PE 100 - RDE 11 PN 16  160 mm Ø=6"</v>
          </cell>
          <cell r="B532" t="str">
            <v>und</v>
          </cell>
          <cell r="C532">
            <v>218921</v>
          </cell>
        </row>
        <row r="533">
          <cell r="A533" t="str">
            <v>Codo 90° PE 100 - RDE 11 PN 16  315 mm Ø=12"</v>
          </cell>
          <cell r="B533" t="str">
            <v>und</v>
          </cell>
          <cell r="C533">
            <v>1630824</v>
          </cell>
        </row>
        <row r="534">
          <cell r="A534" t="str">
            <v>Codo 90° PE 100 - RDE 17 PN 10  110 mm Ø=4"</v>
          </cell>
          <cell r="B534" t="str">
            <v>und</v>
          </cell>
          <cell r="C534">
            <v>76160</v>
          </cell>
        </row>
        <row r="535">
          <cell r="A535" t="str">
            <v>Codo 90° PE 100 - RDE 17 PN 10  450 mm Ø=18"</v>
          </cell>
          <cell r="B535" t="str">
            <v>und</v>
          </cell>
          <cell r="C535">
            <v>2242520</v>
          </cell>
        </row>
        <row r="536">
          <cell r="A536" t="str">
            <v>Codo 90° PE 100 - RDE 17 PN 10  90 mm Ø=3"</v>
          </cell>
          <cell r="B536" t="str">
            <v>und</v>
          </cell>
          <cell r="C536">
            <v>39776</v>
          </cell>
        </row>
        <row r="537">
          <cell r="A537" t="str">
            <v>Codo 90° presion  PVC 1 1/2"</v>
          </cell>
          <cell r="B537" t="str">
            <v>und</v>
          </cell>
          <cell r="C537">
            <v>7806</v>
          </cell>
        </row>
        <row r="538">
          <cell r="A538" t="str">
            <v>Codo 90° presion  PVC 1 1/4"</v>
          </cell>
          <cell r="B538" t="str">
            <v>und</v>
          </cell>
          <cell r="C538">
            <v>4181</v>
          </cell>
        </row>
        <row r="539">
          <cell r="A539" t="str">
            <v>Codo 90° presion  PVC 1"</v>
          </cell>
          <cell r="B539" t="str">
            <v>und</v>
          </cell>
          <cell r="C539">
            <v>2175</v>
          </cell>
        </row>
        <row r="540">
          <cell r="A540" t="str">
            <v>Codo 90° presion  PVC 1/2"</v>
          </cell>
          <cell r="B540" t="str">
            <v>und</v>
          </cell>
          <cell r="C540">
            <v>693</v>
          </cell>
        </row>
        <row r="541">
          <cell r="A541" t="str">
            <v>Codo 90° presion  PVC 2 1/2"</v>
          </cell>
          <cell r="B541" t="str">
            <v>und</v>
          </cell>
          <cell r="C541">
            <v>36849</v>
          </cell>
        </row>
        <row r="542">
          <cell r="A542" t="str">
            <v>Codo 90° presion  PVC 2"</v>
          </cell>
          <cell r="B542" t="str">
            <v>und</v>
          </cell>
          <cell r="C542">
            <v>12795</v>
          </cell>
        </row>
        <row r="543">
          <cell r="A543" t="str">
            <v>Codo 90° presion  PVC 3"</v>
          </cell>
          <cell r="B543" t="str">
            <v>und</v>
          </cell>
          <cell r="C543">
            <v>47985</v>
          </cell>
        </row>
        <row r="544">
          <cell r="A544" t="str">
            <v>Codo 90° presion  PVC 3/4"</v>
          </cell>
          <cell r="B544" t="str">
            <v>und</v>
          </cell>
          <cell r="C544">
            <v>1111</v>
          </cell>
        </row>
        <row r="545">
          <cell r="A545" t="str">
            <v>Codo 90° presion  PVC 4"</v>
          </cell>
          <cell r="B545" t="str">
            <v>und</v>
          </cell>
          <cell r="C545">
            <v>103447</v>
          </cell>
        </row>
        <row r="546">
          <cell r="A546" t="str">
            <v>Codo bajante  45° blanco</v>
          </cell>
          <cell r="B546" t="str">
            <v>und</v>
          </cell>
          <cell r="C546">
            <v>8201</v>
          </cell>
        </row>
        <row r="547">
          <cell r="A547" t="str">
            <v>Codo C x E 40" + salida perpend. 3O" convencional</v>
          </cell>
          <cell r="B547" t="str">
            <v>und</v>
          </cell>
          <cell r="C547">
            <v>11873934</v>
          </cell>
        </row>
        <row r="548">
          <cell r="A548" t="str">
            <v>Codo de pedestal 90° Ø=4" en H.D.</v>
          </cell>
          <cell r="B548" t="str">
            <v>und</v>
          </cell>
          <cell r="C548">
            <v>203000</v>
          </cell>
        </row>
        <row r="549">
          <cell r="A549" t="str">
            <v>Codo gran radio 11 1/4°  u.m RDE 21 PVC 10 "</v>
          </cell>
          <cell r="B549" t="str">
            <v>und</v>
          </cell>
          <cell r="C549">
            <v>835768</v>
          </cell>
        </row>
        <row r="550">
          <cell r="A550" t="str">
            <v>Codo gran radio 11 1/4°  u.m RDE 21 PVC 12 "</v>
          </cell>
          <cell r="B550" t="str">
            <v>und</v>
          </cell>
          <cell r="C550">
            <v>1099686</v>
          </cell>
        </row>
        <row r="551">
          <cell r="A551" t="str">
            <v>Codo gran radio 11 1/4°  u.m RDE 21 PVC 2 "</v>
          </cell>
          <cell r="B551" t="str">
            <v>und</v>
          </cell>
          <cell r="C551">
            <v>27309</v>
          </cell>
        </row>
        <row r="552">
          <cell r="A552" t="str">
            <v>Codo gran radio 11 1/4°  u.m RDE 21 PVC 2 1/2 "</v>
          </cell>
          <cell r="B552" t="str">
            <v>und</v>
          </cell>
          <cell r="C552">
            <v>31398</v>
          </cell>
        </row>
        <row r="553">
          <cell r="A553" t="str">
            <v>Codo gran radio 11 1/4°  u.m RDE 21 PVC 3 "</v>
          </cell>
          <cell r="B553" t="str">
            <v>und</v>
          </cell>
          <cell r="C553">
            <v>43590</v>
          </cell>
        </row>
        <row r="554">
          <cell r="A554" t="str">
            <v>Codo gran radio 11 1/4°  u.m RDE 21 PVC 4 "</v>
          </cell>
          <cell r="B554" t="str">
            <v>und</v>
          </cell>
          <cell r="C554">
            <v>83318</v>
          </cell>
        </row>
        <row r="555">
          <cell r="A555" t="str">
            <v>Codo gran radio 11 1/4°  u.m RDE 21 PVC 6 "</v>
          </cell>
          <cell r="B555" t="str">
            <v>und</v>
          </cell>
          <cell r="C555">
            <v>192676</v>
          </cell>
        </row>
        <row r="556">
          <cell r="A556" t="str">
            <v>Codo gran radio 11 1/4°  u.m RDE 21 PVC 8 "</v>
          </cell>
          <cell r="B556" t="str">
            <v>und</v>
          </cell>
          <cell r="C556">
            <v>391497</v>
          </cell>
        </row>
        <row r="557">
          <cell r="A557" t="str">
            <v>Codo gran radio 22 1/2°  u.m RDE 21 PVC 10 "</v>
          </cell>
          <cell r="B557" t="str">
            <v>und</v>
          </cell>
          <cell r="C557">
            <v>1021612</v>
          </cell>
        </row>
        <row r="558">
          <cell r="A558" t="str">
            <v>Codo gran radio 22 1/2°  u.m RDE 21 PVC 12 "</v>
          </cell>
          <cell r="B558" t="str">
            <v>und</v>
          </cell>
          <cell r="C558">
            <v>1375734</v>
          </cell>
        </row>
        <row r="559">
          <cell r="A559" t="str">
            <v>Codo gran radio 22 1/2°  u.m RDE 21 PVC 2 "</v>
          </cell>
          <cell r="B559" t="str">
            <v>und</v>
          </cell>
          <cell r="C559">
            <v>23614</v>
          </cell>
        </row>
        <row r="560">
          <cell r="A560" t="str">
            <v>Codo gran radio 22 1/2°  u.m RDE 21 PVC 2 1/2 "</v>
          </cell>
          <cell r="B560" t="str">
            <v>und</v>
          </cell>
          <cell r="C560">
            <v>33206</v>
          </cell>
        </row>
        <row r="561">
          <cell r="A561" t="str">
            <v>Codo gran radio 22 1/2°  u.m RDE 21 PVC 3 "</v>
          </cell>
          <cell r="B561" t="str">
            <v>und</v>
          </cell>
          <cell r="C561">
            <v>42955</v>
          </cell>
        </row>
        <row r="562">
          <cell r="A562" t="str">
            <v>Codo gran radio 22 1/2°  u.m RDE 21 PVC 4 "</v>
          </cell>
          <cell r="B562" t="str">
            <v>und</v>
          </cell>
          <cell r="C562">
            <v>70678</v>
          </cell>
        </row>
        <row r="563">
          <cell r="A563" t="str">
            <v>Codo gran radio 22 1/2°  u.m RDE 21 PVC 6 "</v>
          </cell>
          <cell r="B563" t="str">
            <v>und</v>
          </cell>
          <cell r="C563">
            <v>215475</v>
          </cell>
        </row>
        <row r="564">
          <cell r="A564" t="str">
            <v>Codo gran radio 22 1/2°  u.m RDE 21 PVC 8 "</v>
          </cell>
          <cell r="B564" t="str">
            <v>und</v>
          </cell>
          <cell r="C564">
            <v>455921</v>
          </cell>
        </row>
        <row r="565">
          <cell r="A565" t="str">
            <v>Codo gran radio 45°  u.m RDE 21 PVC 10 "</v>
          </cell>
          <cell r="B565" t="str">
            <v>und</v>
          </cell>
          <cell r="C565">
            <v>1254673</v>
          </cell>
        </row>
        <row r="566">
          <cell r="A566" t="str">
            <v>Codo gran radio 45°  u.m RDE 21 PVC 12 "</v>
          </cell>
          <cell r="B566" t="str">
            <v>und</v>
          </cell>
          <cell r="C566">
            <v>1761193</v>
          </cell>
        </row>
        <row r="567">
          <cell r="A567" t="str">
            <v>Codo gran radio 45°  u.m RDE 21 PVC 18 "</v>
          </cell>
          <cell r="B567" t="str">
            <v>und</v>
          </cell>
          <cell r="C567">
            <v>1727868</v>
          </cell>
        </row>
        <row r="568">
          <cell r="A568" t="str">
            <v>Codo gran radio 45°  u.m RDE 21 PVC 2 "</v>
          </cell>
          <cell r="B568" t="str">
            <v>und</v>
          </cell>
          <cell r="C568">
            <v>26848</v>
          </cell>
        </row>
        <row r="569">
          <cell r="A569" t="str">
            <v>Codo gran radio 45°  u.m RDE 21 PVC 2 1/2 "</v>
          </cell>
          <cell r="B569" t="str">
            <v>und</v>
          </cell>
          <cell r="C569">
            <v>30656</v>
          </cell>
        </row>
        <row r="570">
          <cell r="A570" t="str">
            <v>Codo gran radio 45°  u.m RDE 21 PVC 3 "</v>
          </cell>
          <cell r="B570" t="str">
            <v>und</v>
          </cell>
          <cell r="C570">
            <v>48497</v>
          </cell>
        </row>
        <row r="571">
          <cell r="A571" t="str">
            <v>Codo gran radio 45°  u.m RDE 21 PVC 4 "</v>
          </cell>
          <cell r="B571" t="str">
            <v>und</v>
          </cell>
          <cell r="C571">
            <v>98375</v>
          </cell>
        </row>
        <row r="572">
          <cell r="A572" t="str">
            <v>Codo gran radio 45°  u.m RDE 21 PVC 6 "</v>
          </cell>
          <cell r="B572" t="str">
            <v>und</v>
          </cell>
          <cell r="C572">
            <v>269816</v>
          </cell>
        </row>
        <row r="573">
          <cell r="A573" t="str">
            <v>Codo gran radio 45°  u.m RDE 21 PVC 8 "</v>
          </cell>
          <cell r="B573" t="str">
            <v>und</v>
          </cell>
          <cell r="C573">
            <v>585858</v>
          </cell>
        </row>
        <row r="574">
          <cell r="A574" t="str">
            <v>Codo gran radio 6°  u.m RDE 21 PVC 10 "</v>
          </cell>
          <cell r="B574" t="str">
            <v>und</v>
          </cell>
          <cell r="C574">
            <v>474503</v>
          </cell>
        </row>
        <row r="575">
          <cell r="A575" t="str">
            <v>Codo gran radio 6°  u.m RDE 21 PVC 12 "</v>
          </cell>
          <cell r="B575" t="str">
            <v>und</v>
          </cell>
          <cell r="C575">
            <v>670467</v>
          </cell>
        </row>
        <row r="576">
          <cell r="A576" t="str">
            <v>Codo gran radio 6°  u.m RDE 21 PVC 8 "</v>
          </cell>
          <cell r="B576" t="str">
            <v>und</v>
          </cell>
          <cell r="C576">
            <v>238417</v>
          </cell>
        </row>
        <row r="577">
          <cell r="A577" t="str">
            <v>Codo gran radio 90°  u.m RDE 21 PVC 10 "</v>
          </cell>
          <cell r="B577" t="str">
            <v>und</v>
          </cell>
          <cell r="C577">
            <v>1917891</v>
          </cell>
        </row>
        <row r="578">
          <cell r="A578" t="str">
            <v>Codo gran radio 90°  u.m RDE 21 PVC 12 "</v>
          </cell>
          <cell r="B578" t="str">
            <v>und</v>
          </cell>
          <cell r="C578">
            <v>2602931</v>
          </cell>
        </row>
        <row r="579">
          <cell r="A579" t="str">
            <v>Codo gran radio 90°  u.m RDE 21 PVC 18"</v>
          </cell>
          <cell r="B579" t="str">
            <v>und</v>
          </cell>
          <cell r="C579">
            <v>2553681</v>
          </cell>
        </row>
        <row r="580">
          <cell r="A580" t="str">
            <v>Codo gran radio 90°  u.m RDE 21 PVC 2 "</v>
          </cell>
          <cell r="B580" t="str">
            <v>und</v>
          </cell>
          <cell r="C580">
            <v>31060</v>
          </cell>
        </row>
        <row r="581">
          <cell r="A581" t="str">
            <v>Codo gran radio 90°  u.m RDE 21 PVC 2 1/2 "</v>
          </cell>
          <cell r="B581" t="str">
            <v>und</v>
          </cell>
          <cell r="C581">
            <v>39918</v>
          </cell>
        </row>
        <row r="582">
          <cell r="A582" t="str">
            <v>Codo gran radio 90°  u.m RDE 21 PVC 3 "</v>
          </cell>
          <cell r="B582" t="str">
            <v>und</v>
          </cell>
          <cell r="C582">
            <v>72330</v>
          </cell>
        </row>
        <row r="583">
          <cell r="A583" t="str">
            <v>Codo gran radio 90°  u.m RDE 21 PVC 4 "</v>
          </cell>
          <cell r="B583" t="str">
            <v>und</v>
          </cell>
          <cell r="C583">
            <v>138875</v>
          </cell>
        </row>
        <row r="584">
          <cell r="A584" t="str">
            <v>Codo gran radio 90°  u.m RDE 21 PVC 6 "</v>
          </cell>
          <cell r="B584" t="str">
            <v>und</v>
          </cell>
          <cell r="C584">
            <v>370817</v>
          </cell>
        </row>
        <row r="585">
          <cell r="A585" t="str">
            <v>Codo gran radio 90°  u.m RDE 21 PVC 8 "</v>
          </cell>
          <cell r="B585" t="str">
            <v>und</v>
          </cell>
          <cell r="C585">
            <v>881811</v>
          </cell>
        </row>
        <row r="586">
          <cell r="A586" t="str">
            <v>Codo H.G. 45° Ø 1 1/2"</v>
          </cell>
          <cell r="B586" t="str">
            <v>und</v>
          </cell>
          <cell r="C586">
            <v>5510</v>
          </cell>
        </row>
        <row r="587">
          <cell r="A587" t="str">
            <v>Codo H.G. 45° Ø 1"</v>
          </cell>
          <cell r="B587" t="str">
            <v>und</v>
          </cell>
          <cell r="C587">
            <v>2691</v>
          </cell>
        </row>
        <row r="588">
          <cell r="A588" t="str">
            <v>Codo H.G. 45° Ø 2 1/2"</v>
          </cell>
          <cell r="B588" t="str">
            <v>und</v>
          </cell>
          <cell r="C588">
            <v>21460</v>
          </cell>
        </row>
        <row r="589">
          <cell r="A589" t="str">
            <v>Codo H.G. 45° Ø 2"</v>
          </cell>
          <cell r="B589" t="str">
            <v>und</v>
          </cell>
          <cell r="C589">
            <v>10022</v>
          </cell>
        </row>
        <row r="590">
          <cell r="A590" t="str">
            <v>Codo H.G. 90° Ø 1 1/2"</v>
          </cell>
          <cell r="B590" t="str">
            <v>und</v>
          </cell>
          <cell r="C590">
            <v>5580</v>
          </cell>
        </row>
        <row r="591">
          <cell r="A591" t="str">
            <v>Codo H.G. 90° Ø 1"</v>
          </cell>
          <cell r="B591" t="str">
            <v>und</v>
          </cell>
          <cell r="C591">
            <v>2691</v>
          </cell>
        </row>
        <row r="592">
          <cell r="A592" t="str">
            <v>Codo H.G. 90° Ø 1/2"</v>
          </cell>
          <cell r="B592" t="str">
            <v>und</v>
          </cell>
          <cell r="C592">
            <v>1148</v>
          </cell>
        </row>
        <row r="593">
          <cell r="A593" t="str">
            <v>Codo H.G. 90° Ø 2 1/2"</v>
          </cell>
          <cell r="B593" t="str">
            <v>und</v>
          </cell>
          <cell r="C593">
            <v>17864</v>
          </cell>
        </row>
        <row r="594">
          <cell r="A594" t="str">
            <v>Codo H.G. 90° Ø 2"</v>
          </cell>
          <cell r="B594" t="str">
            <v>und</v>
          </cell>
          <cell r="C594">
            <v>10022</v>
          </cell>
        </row>
        <row r="595">
          <cell r="A595" t="str">
            <v>Codo H.G. 90° Ø 3"</v>
          </cell>
          <cell r="B595" t="str">
            <v>und</v>
          </cell>
          <cell r="C595">
            <v>28304</v>
          </cell>
        </row>
        <row r="596">
          <cell r="A596" t="str">
            <v>Codo H.G. 90° Ø 3/4"</v>
          </cell>
          <cell r="B596" t="str">
            <v>und</v>
          </cell>
          <cell r="C596">
            <v>1752</v>
          </cell>
        </row>
        <row r="597">
          <cell r="A597" t="str">
            <v>Codo H.G. 90° Ø 4"</v>
          </cell>
          <cell r="B597" t="str">
            <v>und</v>
          </cell>
          <cell r="C597">
            <v>51388</v>
          </cell>
        </row>
        <row r="598">
          <cell r="A598" t="str">
            <v>Codo PRFV 90° Ø=10" E.L x E.B. con acce. conex.</v>
          </cell>
          <cell r="B598" t="str">
            <v>und</v>
          </cell>
          <cell r="C598">
            <v>654225</v>
          </cell>
        </row>
        <row r="599">
          <cell r="A599" t="str">
            <v>Codo PRFV 90° Ø=4" B x B. (Inc: empa, y torni.)</v>
          </cell>
          <cell r="B599" t="str">
            <v>und</v>
          </cell>
          <cell r="C599">
            <v>266150</v>
          </cell>
        </row>
        <row r="600">
          <cell r="A600" t="str">
            <v>Codo radio corto 90° PVC u.m Ø=4"</v>
          </cell>
          <cell r="B600" t="str">
            <v>und</v>
          </cell>
          <cell r="C600">
            <v>232629</v>
          </cell>
        </row>
        <row r="601">
          <cell r="A601" t="str">
            <v>Codo radio corto 90° PVC u.m Ø=6"</v>
          </cell>
          <cell r="B601" t="str">
            <v>und</v>
          </cell>
          <cell r="C601">
            <v>427000</v>
          </cell>
        </row>
        <row r="602">
          <cell r="A602" t="str">
            <v>Codo reventilado PVC 4 x 2  "</v>
          </cell>
          <cell r="B602" t="str">
            <v>und</v>
          </cell>
          <cell r="C602">
            <v>27560</v>
          </cell>
        </row>
        <row r="603">
          <cell r="A603" t="str">
            <v>Codo sanitario 45° PVC 6" 160 mm</v>
          </cell>
          <cell r="B603" t="str">
            <v>und</v>
          </cell>
          <cell r="C603">
            <v>56762</v>
          </cell>
        </row>
        <row r="604">
          <cell r="A604" t="str">
            <v>Codo sanitario 45° PVC 8" 200 mm</v>
          </cell>
          <cell r="B604" t="str">
            <v>und</v>
          </cell>
          <cell r="C604">
            <v>163039</v>
          </cell>
        </row>
        <row r="605">
          <cell r="A605" t="str">
            <v>Codo sanitario 45°-1/8 C x C PVC 1-1/2"</v>
          </cell>
          <cell r="B605" t="str">
            <v>und</v>
          </cell>
          <cell r="C605">
            <v>3526</v>
          </cell>
        </row>
        <row r="606">
          <cell r="A606" t="str">
            <v>Codo sanitario 45°-1/8 C x C PVC 2"</v>
          </cell>
          <cell r="B606" t="str">
            <v>und</v>
          </cell>
          <cell r="C606">
            <v>4279</v>
          </cell>
        </row>
        <row r="607">
          <cell r="A607" t="str">
            <v>Codo sanitario 45°-1/8 C x C PVC 3"</v>
          </cell>
          <cell r="B607" t="str">
            <v>und</v>
          </cell>
          <cell r="C607">
            <v>9201</v>
          </cell>
        </row>
        <row r="608">
          <cell r="A608" t="str">
            <v>Codo sanitario 45°-1/8 C x C PVC 4"</v>
          </cell>
          <cell r="B608" t="str">
            <v>und</v>
          </cell>
          <cell r="C608">
            <v>16055</v>
          </cell>
        </row>
        <row r="609">
          <cell r="A609" t="str">
            <v>Codo sanitario 45°-1/8 C x C PVC 6"</v>
          </cell>
          <cell r="B609" t="str">
            <v>und</v>
          </cell>
          <cell r="C609">
            <v>59131</v>
          </cell>
        </row>
        <row r="610">
          <cell r="A610" t="str">
            <v>Codo sanitario 90° 1/4 C x C PVC 1 1/2"</v>
          </cell>
          <cell r="B610" t="str">
            <v>und</v>
          </cell>
          <cell r="C610">
            <v>3048</v>
          </cell>
        </row>
        <row r="611">
          <cell r="A611" t="str">
            <v>Codo sanitario 90° 1/4 C x C PVC 10"</v>
          </cell>
          <cell r="B611" t="str">
            <v>und</v>
          </cell>
          <cell r="C611">
            <v>362074</v>
          </cell>
        </row>
        <row r="612">
          <cell r="A612" t="str">
            <v>Codo sanitario 90° 1/4 C x C PVC 2"</v>
          </cell>
          <cell r="B612" t="str">
            <v>und</v>
          </cell>
          <cell r="C612">
            <v>3574</v>
          </cell>
        </row>
        <row r="613">
          <cell r="A613" t="str">
            <v>Codo sanitario 90° 1/4 C x C PVC 3"</v>
          </cell>
          <cell r="B613" t="str">
            <v>und</v>
          </cell>
          <cell r="C613">
            <v>8283</v>
          </cell>
        </row>
        <row r="614">
          <cell r="A614" t="str">
            <v>Codo sanitario 90° 1/4 C x C PVC 4"</v>
          </cell>
          <cell r="B614" t="str">
            <v>und</v>
          </cell>
          <cell r="C614">
            <v>14271</v>
          </cell>
        </row>
        <row r="615">
          <cell r="A615" t="str">
            <v>Codo sanitario 90° 1/4 C x C PVC 6"</v>
          </cell>
          <cell r="B615" t="str">
            <v>und</v>
          </cell>
          <cell r="C615">
            <v>121930</v>
          </cell>
        </row>
        <row r="616">
          <cell r="A616" t="str">
            <v>Codo sanitario 90° 1/4 C x C PVC 8"</v>
          </cell>
          <cell r="B616" t="str">
            <v>und</v>
          </cell>
          <cell r="C616">
            <v>221921</v>
          </cell>
        </row>
        <row r="617">
          <cell r="A617" t="str">
            <v>Codo sanitario 90° PVC 6" 160 mm</v>
          </cell>
          <cell r="B617" t="str">
            <v>und</v>
          </cell>
          <cell r="C617">
            <v>110023</v>
          </cell>
        </row>
        <row r="618">
          <cell r="A618" t="str">
            <v>Codo sanitario 90°-1/4 C x E PVC 2"</v>
          </cell>
          <cell r="B618" t="str">
            <v>und</v>
          </cell>
          <cell r="C618">
            <v>4408</v>
          </cell>
        </row>
        <row r="619">
          <cell r="A619" t="str">
            <v>Codo sanitario 90°-1/4 C x E PVC 3"</v>
          </cell>
          <cell r="B619" t="str">
            <v>und</v>
          </cell>
          <cell r="C619">
            <v>9587</v>
          </cell>
        </row>
        <row r="620">
          <cell r="A620" t="str">
            <v>Cofre metalico y banco de relevos</v>
          </cell>
          <cell r="B620" t="str">
            <v>und</v>
          </cell>
          <cell r="C620">
            <v>498800</v>
          </cell>
        </row>
        <row r="621">
          <cell r="A621" t="str">
            <v>Collar de derivacion 2" x 1/2 " PP-R</v>
          </cell>
          <cell r="B621" t="str">
            <v>und</v>
          </cell>
          <cell r="C621">
            <v>9976</v>
          </cell>
        </row>
        <row r="622">
          <cell r="A622" t="str">
            <v>Collar de derivacion 20 mm x 1/2" PP-R</v>
          </cell>
          <cell r="B622" t="str">
            <v>und</v>
          </cell>
          <cell r="C622">
            <v>3086</v>
          </cell>
        </row>
        <row r="623">
          <cell r="A623" t="str">
            <v>Collar de derivacion 25 mm x 1/2" PP-R</v>
          </cell>
          <cell r="B623" t="str">
            <v>und</v>
          </cell>
          <cell r="C623">
            <v>3271</v>
          </cell>
        </row>
        <row r="624">
          <cell r="A624" t="str">
            <v>Collar de derivacion 3" x 3/4 " PP-R</v>
          </cell>
          <cell r="B624" t="str">
            <v>und</v>
          </cell>
          <cell r="C624">
            <v>20669</v>
          </cell>
        </row>
        <row r="625">
          <cell r="A625" t="str">
            <v>Collar de derivacion 32 mm x 1/2" PP-R</v>
          </cell>
          <cell r="B625" t="str">
            <v>und</v>
          </cell>
          <cell r="C625">
            <v>3944</v>
          </cell>
        </row>
        <row r="626">
          <cell r="A626" t="str">
            <v>Collar de derivacion 32 mm x 3/4" PP-R</v>
          </cell>
          <cell r="B626" t="str">
            <v>und</v>
          </cell>
          <cell r="C626">
            <v>3944</v>
          </cell>
        </row>
        <row r="627">
          <cell r="A627" t="str">
            <v>Collar de derivacion H.D./ PVC 12" x 1"</v>
          </cell>
          <cell r="B627" t="str">
            <v>und</v>
          </cell>
          <cell r="C627">
            <v>119119</v>
          </cell>
        </row>
        <row r="628">
          <cell r="A628" t="str">
            <v>Collar de derivacion H.D./ PVC 6" x 1/2"</v>
          </cell>
          <cell r="B628" t="str">
            <v>und</v>
          </cell>
          <cell r="C628">
            <v>43197</v>
          </cell>
        </row>
        <row r="629">
          <cell r="A629" t="str">
            <v>Collar de derivacion H.D./ PVC 6" x 2"</v>
          </cell>
          <cell r="B629" t="str">
            <v>und</v>
          </cell>
          <cell r="C629">
            <v>49880</v>
          </cell>
        </row>
        <row r="630">
          <cell r="A630" t="str">
            <v>Collar de derivacion H.D./ PVC 8" x 1/2"</v>
          </cell>
          <cell r="B630" t="str">
            <v>und</v>
          </cell>
          <cell r="C630">
            <v>56287</v>
          </cell>
        </row>
        <row r="631">
          <cell r="A631" t="str">
            <v>Collar de derivacion H.D/ PVC 2 1/2" x 1/2"</v>
          </cell>
          <cell r="B631" t="str">
            <v>und</v>
          </cell>
          <cell r="C631">
            <v>13340</v>
          </cell>
        </row>
        <row r="632">
          <cell r="A632" t="str">
            <v>Collar de derivacion H.D/ PVC 2" x 1"</v>
          </cell>
          <cell r="B632" t="str">
            <v>und</v>
          </cell>
          <cell r="C632">
            <v>34800</v>
          </cell>
        </row>
        <row r="633">
          <cell r="A633" t="str">
            <v>Collar de derivacion H.D/ PVC 3" x 1"</v>
          </cell>
          <cell r="B633" t="str">
            <v>und</v>
          </cell>
          <cell r="C633">
            <v>47124</v>
          </cell>
        </row>
        <row r="634">
          <cell r="A634" t="str">
            <v>Collar de derivacion H.D/ PVC 3" x 1/2"</v>
          </cell>
          <cell r="B634" t="str">
            <v>und</v>
          </cell>
          <cell r="C634">
            <v>24871</v>
          </cell>
        </row>
        <row r="635">
          <cell r="A635" t="str">
            <v>Collar de derivacion H.D/ PVC 4" x 1"</v>
          </cell>
          <cell r="B635" t="str">
            <v>und</v>
          </cell>
          <cell r="C635">
            <v>48433</v>
          </cell>
        </row>
        <row r="636">
          <cell r="A636" t="str">
            <v>Collar de derivacion RDE 21 PVC 2 1/2" x 1/2 "</v>
          </cell>
          <cell r="B636" t="str">
            <v>und</v>
          </cell>
          <cell r="C636">
            <v>13786</v>
          </cell>
        </row>
        <row r="637">
          <cell r="A637" t="str">
            <v>Collar de derivacion RDE 21 PVC 2 1/2" x 3/4 "</v>
          </cell>
          <cell r="B637" t="str">
            <v>und</v>
          </cell>
          <cell r="C637">
            <v>12081</v>
          </cell>
        </row>
        <row r="638">
          <cell r="A638" t="str">
            <v>Collar de derivacion RDE 21 PVC 2" x 1/2"</v>
          </cell>
          <cell r="B638" t="str">
            <v>und</v>
          </cell>
          <cell r="C638">
            <v>9962</v>
          </cell>
        </row>
        <row r="639">
          <cell r="A639" t="str">
            <v>Collar de derivacion RDE 21 PVC 2" x 3/4"</v>
          </cell>
          <cell r="B639" t="str">
            <v>und</v>
          </cell>
          <cell r="C639">
            <v>8719</v>
          </cell>
        </row>
        <row r="640">
          <cell r="A640" t="str">
            <v>Collar de derivacion RDE 21 PVC 3" x 1/2"</v>
          </cell>
          <cell r="B640" t="str">
            <v>und</v>
          </cell>
          <cell r="C640">
            <v>14630</v>
          </cell>
        </row>
        <row r="641">
          <cell r="A641" t="str">
            <v>Collar de derivacion RDE 21 PVC 3" x 3/4"</v>
          </cell>
          <cell r="B641" t="str">
            <v>und</v>
          </cell>
          <cell r="C641">
            <v>16960</v>
          </cell>
        </row>
        <row r="642">
          <cell r="A642" t="str">
            <v>Collar de derivacion RDE 21 PVC 4" x 1/2"</v>
          </cell>
          <cell r="B642" t="str">
            <v>und</v>
          </cell>
          <cell r="C642">
            <v>20631</v>
          </cell>
        </row>
        <row r="643">
          <cell r="A643" t="str">
            <v>Collar de derivacion RDE 21 PVC 4" x 3/4"</v>
          </cell>
          <cell r="B643" t="str">
            <v>und</v>
          </cell>
          <cell r="C643">
            <v>20810</v>
          </cell>
        </row>
        <row r="644">
          <cell r="A644" t="str">
            <v>Collar de derivacion RDE 21 PVC 6" x 1/2"</v>
          </cell>
          <cell r="B644" t="str">
            <v>und</v>
          </cell>
          <cell r="C644">
            <v>25333</v>
          </cell>
        </row>
        <row r="645">
          <cell r="A645" t="str">
            <v>Collar de derivacion RDE 21 PVC 6" x 3/4"</v>
          </cell>
          <cell r="B645" t="str">
            <v>und</v>
          </cell>
          <cell r="C645">
            <v>24410</v>
          </cell>
        </row>
        <row r="646">
          <cell r="A646" t="str">
            <v>Collar de derivacion RDE 21 PVC 8" x 1"</v>
          </cell>
          <cell r="B646" t="str">
            <v>und</v>
          </cell>
          <cell r="C646">
            <v>58536</v>
          </cell>
        </row>
        <row r="647">
          <cell r="A647" t="str">
            <v>Collar de derivacion RDE 21 PVC 8" x 2"</v>
          </cell>
          <cell r="B647" t="str">
            <v>und</v>
          </cell>
          <cell r="C647">
            <v>267102</v>
          </cell>
        </row>
        <row r="648">
          <cell r="A648" t="str">
            <v>Collar derivacion sencillo PN 10 de 32 mm x 20 mm</v>
          </cell>
          <cell r="B648" t="str">
            <v>und</v>
          </cell>
          <cell r="C648">
            <v>4453</v>
          </cell>
        </row>
        <row r="649">
          <cell r="A649" t="str">
            <v>Collar derivacion sencillo PN 10 de 63 mm x 20 mm</v>
          </cell>
          <cell r="B649" t="str">
            <v>und</v>
          </cell>
          <cell r="C649">
            <v>9848</v>
          </cell>
        </row>
        <row r="650">
          <cell r="A650" t="str">
            <v>Collar derivacion sencillo PN 10 de 63 mm x 32 mm</v>
          </cell>
          <cell r="B650" t="str">
            <v>und</v>
          </cell>
          <cell r="C650">
            <v>9848</v>
          </cell>
        </row>
        <row r="651">
          <cell r="A651" t="str">
            <v>Collar derivacion sencillo PN 10 de 90 mm x 20 mm</v>
          </cell>
          <cell r="B651" t="str">
            <v>und</v>
          </cell>
          <cell r="C651">
            <v>14365</v>
          </cell>
        </row>
        <row r="652">
          <cell r="A652" t="str">
            <v>Collar derivacion sencillo PN 10 de 90 mm x 32 mm</v>
          </cell>
          <cell r="B652" t="str">
            <v>und</v>
          </cell>
          <cell r="C652">
            <v>14365</v>
          </cell>
        </row>
        <row r="653">
          <cell r="A653" t="str">
            <v>Collarin para transformador</v>
          </cell>
          <cell r="B653" t="str">
            <v>und</v>
          </cell>
          <cell r="C653">
            <v>29214</v>
          </cell>
        </row>
        <row r="654">
          <cell r="A654" t="str">
            <v>Colombina no convencional (base en concreto 0.3 x 0.25 x 0.08) paral guadua 2.05 m</v>
          </cell>
          <cell r="B654" t="str">
            <v>und</v>
          </cell>
          <cell r="C654">
            <v>14216.54</v>
          </cell>
        </row>
        <row r="655">
          <cell r="A655" t="str">
            <v>Colombina o baliza de señalizacion H=1.30 m</v>
          </cell>
          <cell r="B655" t="str">
            <v>und</v>
          </cell>
          <cell r="C655">
            <v>35484</v>
          </cell>
        </row>
        <row r="656">
          <cell r="A656" t="str">
            <v>Columna de maniobra crm</v>
          </cell>
          <cell r="B656" t="str">
            <v>und</v>
          </cell>
          <cell r="C656">
            <v>524320</v>
          </cell>
        </row>
        <row r="657">
          <cell r="A657" t="str">
            <v>Columna en concreto de resistencia 3000 psi</v>
          </cell>
          <cell r="B657" t="str">
            <v>m³</v>
          </cell>
          <cell r="C657">
            <v>0</v>
          </cell>
        </row>
        <row r="658">
          <cell r="A658" t="str">
            <v>Compactador Neumatico o Llanta</v>
          </cell>
          <cell r="B658" t="str">
            <v xml:space="preserve"> HR </v>
          </cell>
          <cell r="C658">
            <v>98243</v>
          </cell>
        </row>
        <row r="659">
          <cell r="A659" t="str">
            <v>Compactador vibratorio o Benitin</v>
          </cell>
          <cell r="B659" t="str">
            <v xml:space="preserve"> HR </v>
          </cell>
          <cell r="C659">
            <v>46857</v>
          </cell>
        </row>
        <row r="660">
          <cell r="A660" t="str">
            <v>Compresor 150 Lb cpm (2 martillos Neum.)</v>
          </cell>
          <cell r="B660" t="str">
            <v xml:space="preserve"> HR </v>
          </cell>
          <cell r="C660">
            <v>39171</v>
          </cell>
        </row>
        <row r="661">
          <cell r="A661" t="str">
            <v>Compresor de capacidad 150 lb</v>
          </cell>
          <cell r="B661" t="str">
            <v xml:space="preserve"> HR </v>
          </cell>
          <cell r="C661">
            <v>29254</v>
          </cell>
        </row>
        <row r="662">
          <cell r="A662" t="str">
            <v>Compresor pintura 1 a 2 HP</v>
          </cell>
          <cell r="B662" t="str">
            <v xml:space="preserve"> HR </v>
          </cell>
          <cell r="C662">
            <v>3644</v>
          </cell>
        </row>
        <row r="663">
          <cell r="A663" t="str">
            <v>Compuerta circular Ø=2" Vastago ascendente L=1.28</v>
          </cell>
          <cell r="B663" t="str">
            <v>und</v>
          </cell>
          <cell r="C663">
            <v>1856000</v>
          </cell>
        </row>
        <row r="664">
          <cell r="A664" t="str">
            <v>Compuerta circular Ø=2" Vastago ascendente L=1.38</v>
          </cell>
          <cell r="B664" t="str">
            <v>und</v>
          </cell>
          <cell r="C664">
            <v>1914000</v>
          </cell>
        </row>
        <row r="665">
          <cell r="A665" t="str">
            <v>Compuerta circular Ø=2" Vastago ascendente L=1.7 m</v>
          </cell>
          <cell r="B665" t="str">
            <v>und</v>
          </cell>
          <cell r="C665">
            <v>1972000</v>
          </cell>
        </row>
        <row r="666">
          <cell r="A666" t="str">
            <v>Compuerta desliz. PRFV 0.25 x 0.25</v>
          </cell>
          <cell r="B666" t="str">
            <v>und</v>
          </cell>
          <cell r="C666">
            <v>1624000</v>
          </cell>
        </row>
        <row r="667">
          <cell r="A667" t="str">
            <v>Compuerta deslizable manual en PRFV 0.42 x 0.65 m</v>
          </cell>
          <cell r="B667" t="str">
            <v>und</v>
          </cell>
          <cell r="C667">
            <v>477750</v>
          </cell>
        </row>
        <row r="668">
          <cell r="A668" t="str">
            <v>Compuerta deslizable manual en PRFV 0.45 x 0.60 m</v>
          </cell>
          <cell r="B668" t="str">
            <v>und</v>
          </cell>
          <cell r="C668">
            <v>472500</v>
          </cell>
        </row>
        <row r="669">
          <cell r="A669" t="str">
            <v>Compuerta lateral deslizante s.b. circular Ø=6"</v>
          </cell>
          <cell r="B669" t="str">
            <v>und</v>
          </cell>
          <cell r="C669">
            <v>1263240</v>
          </cell>
        </row>
        <row r="670">
          <cell r="A670" t="str">
            <v>Compuerta lateral deslizante s.b. circular Ø=60"</v>
          </cell>
          <cell r="B670" t="str">
            <v>und</v>
          </cell>
          <cell r="C670">
            <v>81647760</v>
          </cell>
        </row>
        <row r="671">
          <cell r="A671" t="str">
            <v>Compuerta lateral deslizante s.b. circular Ø=8"</v>
          </cell>
          <cell r="B671" t="str">
            <v>und</v>
          </cell>
          <cell r="C671">
            <v>1748120</v>
          </cell>
        </row>
        <row r="672">
          <cell r="A672" t="str">
            <v>Compuerta lateral deslizante s.b. rectan. 88"x72"</v>
          </cell>
          <cell r="B672" t="str">
            <v>und</v>
          </cell>
          <cell r="C672">
            <v>81200000</v>
          </cell>
        </row>
        <row r="673">
          <cell r="A673" t="str">
            <v>Compuerta lateral deslizante s.b. rectan. Ø=10"</v>
          </cell>
          <cell r="B673" t="str">
            <v>und</v>
          </cell>
          <cell r="C673">
            <v>2488200</v>
          </cell>
        </row>
        <row r="674">
          <cell r="A674" t="str">
            <v>Compuerta lateral deslizante s.b. rectan. Ø=4"</v>
          </cell>
          <cell r="B674" t="str">
            <v>und</v>
          </cell>
          <cell r="C674">
            <v>1183200</v>
          </cell>
        </row>
        <row r="675">
          <cell r="A675" t="str">
            <v>Compuerta lateral deslizante s.b. rectan. Ø=56"</v>
          </cell>
          <cell r="B675" t="str">
            <v>und</v>
          </cell>
          <cell r="C675">
            <v>47096000</v>
          </cell>
        </row>
        <row r="676">
          <cell r="A676" t="str">
            <v>Compuerta lateral deslizante s.b. rectan. Ø=8"</v>
          </cell>
          <cell r="B676" t="str">
            <v>und</v>
          </cell>
          <cell r="C676">
            <v>1748120</v>
          </cell>
        </row>
        <row r="677">
          <cell r="A677" t="str">
            <v>Compuerta lateral deslizante s.b. rectan. Ø=88"</v>
          </cell>
          <cell r="B677" t="str">
            <v>und</v>
          </cell>
          <cell r="C677">
            <v>92800000</v>
          </cell>
        </row>
        <row r="678">
          <cell r="A678" t="str">
            <v>Concertina doble en acero inoxidable</v>
          </cell>
          <cell r="B678" t="str">
            <v>m</v>
          </cell>
          <cell r="C678">
            <v>18444</v>
          </cell>
        </row>
        <row r="679">
          <cell r="A679" t="str">
            <v>Concertina sencilla de 18" en acero inoxidable</v>
          </cell>
          <cell r="B679" t="str">
            <v>m</v>
          </cell>
          <cell r="C679">
            <v>10900</v>
          </cell>
        </row>
        <row r="680">
          <cell r="A680" t="str">
            <v>Concolor boquilla lista para porcelanato</v>
          </cell>
          <cell r="B680" t="str">
            <v>kg</v>
          </cell>
          <cell r="C680">
            <v>3193.33</v>
          </cell>
        </row>
        <row r="681">
          <cell r="A681" t="str">
            <v xml:space="preserve">Concreto  1:2:3 o 3000 Psi (Basico, 5% desperdicio)    </v>
          </cell>
          <cell r="B681" t="str">
            <v>m³</v>
          </cell>
          <cell r="C681">
            <v>538936</v>
          </cell>
        </row>
        <row r="682">
          <cell r="A682" t="str">
            <v>Concreto  1:2:4 o 2500 Psi (Basico, 5% desperdicio)</v>
          </cell>
          <cell r="B682" t="str">
            <v>m³</v>
          </cell>
          <cell r="C682">
            <v>514808</v>
          </cell>
        </row>
        <row r="683">
          <cell r="A683" t="str">
            <v>Concreto  1:3:3 o 2000 Psi (Basico, 5% Desperdicio)</v>
          </cell>
          <cell r="B683" t="str">
            <v>m³</v>
          </cell>
          <cell r="C683">
            <v>508861</v>
          </cell>
        </row>
        <row r="684">
          <cell r="A684" t="str">
            <v>Concreto  1:3:6 o 1500 Psi (Basico, 5% desperdicio)</v>
          </cell>
          <cell r="B684" t="str">
            <v>m³</v>
          </cell>
          <cell r="C684">
            <v>305684.71999999997</v>
          </cell>
        </row>
        <row r="685">
          <cell r="A685" t="str">
            <v>Concreto  4000 Psi (Basico, 5% desperdicio)</v>
          </cell>
          <cell r="B685" t="str">
            <v>m³</v>
          </cell>
          <cell r="C685">
            <v>607387</v>
          </cell>
        </row>
        <row r="686">
          <cell r="A686" t="str">
            <v>Concreto  5000 Psi (Basico, 5% desperdicio)</v>
          </cell>
          <cell r="B686" t="str">
            <v>m³</v>
          </cell>
          <cell r="C686">
            <v>487611.15</v>
          </cell>
        </row>
        <row r="687">
          <cell r="A687" t="str">
            <v>Concreto 1:2:2 o 3500 Psi (Basico, 5% desperdicio)</v>
          </cell>
          <cell r="B687" t="str">
            <v>m³</v>
          </cell>
          <cell r="C687">
            <v>567901</v>
          </cell>
        </row>
        <row r="688">
          <cell r="A688" t="str">
            <v>Concreto ciclopeo de  resistencia 2500 psi</v>
          </cell>
          <cell r="B688" t="str">
            <v>m³</v>
          </cell>
          <cell r="C688">
            <v>336979.85</v>
          </cell>
        </row>
        <row r="689">
          <cell r="A689" t="str">
            <v>Concreto ciclopeo de  resistencia 3000 psi</v>
          </cell>
          <cell r="B689" t="str">
            <v>m³</v>
          </cell>
          <cell r="C689">
            <v>351867.54</v>
          </cell>
        </row>
        <row r="690">
          <cell r="A690" t="str">
            <v>Concreto Ciclopeo para alcantarillas de resistencia 3000 Psi o 210 Kg/cm²</v>
          </cell>
          <cell r="B690" t="str">
            <v>m³</v>
          </cell>
          <cell r="C690">
            <v>419632.56</v>
          </cell>
        </row>
        <row r="691">
          <cell r="A691" t="str">
            <v>Concreto impermeabilizado 1:2:2 o 3500 Psi (Basico, 5% desperdicio)</v>
          </cell>
          <cell r="B691" t="str">
            <v>m³</v>
          </cell>
          <cell r="C691">
            <v>384601.54</v>
          </cell>
        </row>
        <row r="692">
          <cell r="A692" t="str">
            <v>Concreto impermeabilizado 1:2:3 o 3000 Psi (Basico, 5% desperdicio)</v>
          </cell>
          <cell r="B692" t="str">
            <v>m³</v>
          </cell>
          <cell r="C692">
            <v>352461.48</v>
          </cell>
        </row>
        <row r="693">
          <cell r="A693" t="str">
            <v>Concreto impermeabilizado 1:2:4 o 2500 Psi (Basico, 5% desperdicio)</v>
          </cell>
          <cell r="B693" t="str">
            <v>m³</v>
          </cell>
          <cell r="C693">
            <v>327994.74</v>
          </cell>
        </row>
        <row r="694">
          <cell r="A694" t="str">
            <v>Concreto impermeabilizado 4000 Psi (Basico, 5% desperdicio)</v>
          </cell>
          <cell r="B694" t="str">
            <v>m³</v>
          </cell>
          <cell r="C694">
            <v>409954.67</v>
          </cell>
        </row>
        <row r="695">
          <cell r="A695" t="str">
            <v>Concreto MR 36 kg/cm2 o 3.6 Mpa (Basico, 5% desperdicio)</v>
          </cell>
          <cell r="B695" t="str">
            <v>m³</v>
          </cell>
          <cell r="C695">
            <v>365630.9</v>
          </cell>
        </row>
        <row r="696">
          <cell r="A696" t="str">
            <v>Concreto MR 38 kg/cm2 o 3.8 Mpa (Basico, 5% desperdicio)</v>
          </cell>
          <cell r="B696" t="str">
            <v>m³</v>
          </cell>
          <cell r="C696">
            <v>365630.9</v>
          </cell>
        </row>
        <row r="697">
          <cell r="A697" t="str">
            <v>Concreto para alcantarilla, resistencia 210 kg/cm2 - 3000 psi</v>
          </cell>
          <cell r="B697" t="str">
            <v>m³</v>
          </cell>
          <cell r="C697">
            <v>452807.79</v>
          </cell>
        </row>
        <row r="698">
          <cell r="A698" t="str">
            <v>Concreto para solado resistencia 140 kg/cm2 - 2000 psi</v>
          </cell>
          <cell r="B698" t="str">
            <v>m³</v>
          </cell>
          <cell r="C698">
            <v>360999.4</v>
          </cell>
        </row>
        <row r="699">
          <cell r="A699" t="str">
            <v>Conductor</v>
          </cell>
          <cell r="B699" t="str">
            <v>h</v>
          </cell>
          <cell r="C699">
            <v>4704</v>
          </cell>
        </row>
        <row r="700">
          <cell r="A700" t="str">
            <v>Conector bimetálico 2 pernos</v>
          </cell>
          <cell r="B700" t="str">
            <v>und</v>
          </cell>
          <cell r="C700">
            <v>2258</v>
          </cell>
        </row>
        <row r="701">
          <cell r="A701" t="str">
            <v>Conector estruct 5.9 mt para lámina policarbonato</v>
          </cell>
          <cell r="B701" t="str">
            <v>und</v>
          </cell>
          <cell r="C701">
            <v>120000</v>
          </cell>
        </row>
        <row r="702">
          <cell r="A702" t="str">
            <v>Conector resorte rojo</v>
          </cell>
          <cell r="B702" t="str">
            <v>und</v>
          </cell>
          <cell r="C702">
            <v>327</v>
          </cell>
        </row>
        <row r="703">
          <cell r="A703" t="str">
            <v>Conector terminal tipo resorte No.  12</v>
          </cell>
          <cell r="B703" t="str">
            <v>und</v>
          </cell>
          <cell r="C703">
            <v>258</v>
          </cell>
        </row>
        <row r="704">
          <cell r="A704" t="str">
            <v>Conectores de aire Airlift</v>
          </cell>
          <cell r="B704" t="str">
            <v>und</v>
          </cell>
          <cell r="C704">
            <v>60000</v>
          </cell>
        </row>
        <row r="705">
          <cell r="A705" t="str">
            <v>Conexion y distribucion tanque elevado PVC de 1/2" y 1", accesorios completos</v>
          </cell>
          <cell r="B705" t="str">
            <v>und</v>
          </cell>
          <cell r="C705">
            <v>340395</v>
          </cell>
        </row>
        <row r="706">
          <cell r="A706" t="str">
            <v>Conjunto brida Ø=10"</v>
          </cell>
          <cell r="B706" t="str">
            <v>und</v>
          </cell>
          <cell r="C706">
            <v>214600</v>
          </cell>
        </row>
        <row r="707">
          <cell r="A707" t="str">
            <v>Conjunto brida Ø=16"</v>
          </cell>
          <cell r="B707" t="str">
            <v>und</v>
          </cell>
          <cell r="C707">
            <v>328860</v>
          </cell>
        </row>
        <row r="708">
          <cell r="A708" t="str">
            <v>Conjunto brida Ø=18"</v>
          </cell>
          <cell r="B708" t="str">
            <v>und</v>
          </cell>
          <cell r="C708">
            <v>527800</v>
          </cell>
        </row>
        <row r="709">
          <cell r="A709" t="str">
            <v>Conjunto brida Ø=2"</v>
          </cell>
          <cell r="B709" t="str">
            <v>und</v>
          </cell>
          <cell r="C709">
            <v>32480</v>
          </cell>
        </row>
        <row r="710">
          <cell r="A710" t="str">
            <v>Conjunto brida Ø=3"</v>
          </cell>
          <cell r="B710" t="str">
            <v>und</v>
          </cell>
          <cell r="C710">
            <v>44080</v>
          </cell>
        </row>
        <row r="711">
          <cell r="A711" t="str">
            <v>Conjunto brida Ø=4"</v>
          </cell>
          <cell r="B711" t="str">
            <v>und</v>
          </cell>
          <cell r="C711">
            <v>108750</v>
          </cell>
        </row>
        <row r="712">
          <cell r="A712" t="str">
            <v>Conjunto brida Ø=6"</v>
          </cell>
          <cell r="B712" t="str">
            <v>und</v>
          </cell>
          <cell r="C712">
            <v>78880</v>
          </cell>
        </row>
        <row r="713">
          <cell r="A713" t="str">
            <v>Conjunto brida Ø=8"</v>
          </cell>
          <cell r="B713" t="str">
            <v>und</v>
          </cell>
          <cell r="C713">
            <v>168200</v>
          </cell>
        </row>
        <row r="714">
          <cell r="A714" t="str">
            <v>Conjunto individual ducha prysma</v>
          </cell>
          <cell r="B714" t="str">
            <v>und</v>
          </cell>
          <cell r="C714">
            <v>39400</v>
          </cell>
        </row>
        <row r="715">
          <cell r="A715" t="str">
            <v>Conjunto mezclador lavam 8" prysma</v>
          </cell>
          <cell r="B715" t="str">
            <v>und</v>
          </cell>
          <cell r="C715">
            <v>78317</v>
          </cell>
        </row>
        <row r="716">
          <cell r="A716" t="str">
            <v>Conjunto mezclador lavaplatos 8" accesorios</v>
          </cell>
          <cell r="B716" t="str">
            <v>und</v>
          </cell>
          <cell r="C716">
            <v>52267</v>
          </cell>
        </row>
        <row r="717">
          <cell r="A717" t="str">
            <v>Conjunto mezclador lavaplatos 8" cromo</v>
          </cell>
          <cell r="B717" t="str">
            <v>und</v>
          </cell>
          <cell r="C717">
            <v>49900</v>
          </cell>
        </row>
        <row r="718">
          <cell r="A718" t="str">
            <v>CONMUTABLE SENCILLO</v>
          </cell>
          <cell r="B718" t="str">
            <v>und</v>
          </cell>
          <cell r="C718">
            <v>11200</v>
          </cell>
        </row>
        <row r="719">
          <cell r="A719" t="str">
            <v>Cono en teflon H=90 cm, reflectivos 15 y 10 cm AI</v>
          </cell>
          <cell r="B719" t="str">
            <v>und</v>
          </cell>
          <cell r="C719">
            <v>48720</v>
          </cell>
        </row>
        <row r="720">
          <cell r="A720" t="str">
            <v>Control de nivel para pozo profundo</v>
          </cell>
          <cell r="B720" t="str">
            <v>und</v>
          </cell>
          <cell r="C720">
            <v>432448</v>
          </cell>
        </row>
        <row r="721">
          <cell r="A721" t="str">
            <v>Controlador de riego</v>
          </cell>
          <cell r="B721" t="str">
            <v>und</v>
          </cell>
          <cell r="C721">
            <v>812000</v>
          </cell>
        </row>
        <row r="722">
          <cell r="A722" t="str">
            <v>Coralito h=0.50 m</v>
          </cell>
          <cell r="B722" t="str">
            <v>und</v>
          </cell>
          <cell r="C722">
            <v>5500</v>
          </cell>
        </row>
        <row r="723">
          <cell r="A723" t="str">
            <v>Cordon de respaldo Sika road 10  mm</v>
          </cell>
          <cell r="B723" t="str">
            <v>m</v>
          </cell>
          <cell r="C723">
            <v>714</v>
          </cell>
        </row>
        <row r="724">
          <cell r="A724" t="str">
            <v>Cordon de respaldo Sika road 16  mm</v>
          </cell>
          <cell r="B724" t="str">
            <v>m</v>
          </cell>
          <cell r="C724">
            <v>1535</v>
          </cell>
        </row>
        <row r="725">
          <cell r="A725" t="str">
            <v>Cordon de respaldo Sika road 32  mm</v>
          </cell>
          <cell r="B725" t="str">
            <v>m</v>
          </cell>
          <cell r="C725">
            <v>4164</v>
          </cell>
        </row>
        <row r="726">
          <cell r="A726" t="str">
            <v>Cordon detonante 6 gr. * mt.</v>
          </cell>
          <cell r="B726" t="str">
            <v>m</v>
          </cell>
          <cell r="C726">
            <v>1400</v>
          </cell>
        </row>
        <row r="727">
          <cell r="A727" t="str">
            <v>Corian traslucido 0.02 m</v>
          </cell>
          <cell r="B727" t="str">
            <v>m²</v>
          </cell>
          <cell r="C727">
            <v>455483</v>
          </cell>
        </row>
        <row r="728">
          <cell r="A728" t="str">
            <v>Cornisa de yeso</v>
          </cell>
          <cell r="B728" t="str">
            <v>m</v>
          </cell>
          <cell r="C728">
            <v>5900</v>
          </cell>
        </row>
        <row r="729">
          <cell r="A729" t="str">
            <v>Corpalosa 1.5" cal. 22</v>
          </cell>
          <cell r="B729" t="str">
            <v>m²</v>
          </cell>
          <cell r="C729">
            <v>30906.880000000001</v>
          </cell>
        </row>
        <row r="730">
          <cell r="A730" t="str">
            <v>Cortacircuito de 15 KV, 10 A</v>
          </cell>
          <cell r="B730" t="str">
            <v>und</v>
          </cell>
          <cell r="C730">
            <v>154067</v>
          </cell>
        </row>
        <row r="731">
          <cell r="A731" t="str">
            <v>Cortacircuito termomagnetico 10-60A 120/240 V, 10K</v>
          </cell>
          <cell r="B731" t="str">
            <v>und</v>
          </cell>
          <cell r="C731">
            <v>12950</v>
          </cell>
        </row>
        <row r="732">
          <cell r="A732" t="str">
            <v>Cortadora concreto sin disco</v>
          </cell>
          <cell r="B732" t="str">
            <v xml:space="preserve"> HR </v>
          </cell>
          <cell r="C732">
            <v>7862</v>
          </cell>
        </row>
        <row r="733">
          <cell r="A733" t="str">
            <v>Cortadora ladrillo sin disco</v>
          </cell>
          <cell r="B733" t="str">
            <v xml:space="preserve"> HR </v>
          </cell>
          <cell r="C733">
            <v>5921</v>
          </cell>
        </row>
        <row r="734">
          <cell r="A734" t="str">
            <v>Cortasol 84R estructura SL5 liso</v>
          </cell>
          <cell r="B734" t="str">
            <v>m²</v>
          </cell>
          <cell r="C734">
            <v>168581</v>
          </cell>
        </row>
        <row r="735">
          <cell r="A735" t="str">
            <v>Cortasol celoscreen paso 150 perf 4 mm 100-M1</v>
          </cell>
          <cell r="B735" t="str">
            <v>m²</v>
          </cell>
          <cell r="C735">
            <v>151960</v>
          </cell>
        </row>
        <row r="736">
          <cell r="A736" t="str">
            <v>Corte en lámina HR 1/2"</v>
          </cell>
          <cell r="B736" t="str">
            <v>m</v>
          </cell>
          <cell r="C736">
            <v>45000</v>
          </cell>
        </row>
        <row r="737">
          <cell r="A737" t="str">
            <v>Corte en lámina HR 1/4"</v>
          </cell>
          <cell r="B737" t="str">
            <v>m</v>
          </cell>
          <cell r="C737">
            <v>20000</v>
          </cell>
        </row>
        <row r="738">
          <cell r="A738" t="str">
            <v>Croto h=0.50 m</v>
          </cell>
          <cell r="B738" t="str">
            <v>und</v>
          </cell>
          <cell r="C738">
            <v>6000</v>
          </cell>
        </row>
        <row r="739">
          <cell r="A739" t="str">
            <v>Cruceta metálica de 2 1/2" x 3/16" x 2 m</v>
          </cell>
          <cell r="B739" t="str">
            <v>und</v>
          </cell>
          <cell r="C739">
            <v>61437</v>
          </cell>
        </row>
        <row r="740">
          <cell r="A740" t="str">
            <v>Crudo de Castilla</v>
          </cell>
          <cell r="B740" t="str">
            <v>gal</v>
          </cell>
          <cell r="C740">
            <v>4840</v>
          </cell>
        </row>
        <row r="741">
          <cell r="A741" t="str">
            <v>Crudo de rio clasificado T.m. 3"</v>
          </cell>
          <cell r="B741" t="str">
            <v>m³</v>
          </cell>
          <cell r="C741">
            <v>25471</v>
          </cell>
        </row>
        <row r="742">
          <cell r="A742" t="str">
            <v>Crudo de rio clasificado T.m. 4"</v>
          </cell>
          <cell r="B742" t="str">
            <v>m³</v>
          </cell>
          <cell r="C742">
            <v>24895</v>
          </cell>
        </row>
        <row r="743">
          <cell r="A743" t="str">
            <v>Crudo de rio clasificado T.m. 6"</v>
          </cell>
          <cell r="B743" t="str">
            <v>m³</v>
          </cell>
          <cell r="C743">
            <v>24318</v>
          </cell>
        </row>
        <row r="744">
          <cell r="A744" t="str">
            <v>Crudo de rio sin clasificar</v>
          </cell>
          <cell r="B744" t="str">
            <v>m³</v>
          </cell>
          <cell r="C744">
            <v>18231</v>
          </cell>
        </row>
        <row r="745">
          <cell r="A745" t="str">
            <v>Cruz  H.D. 2" x  2" jh</v>
          </cell>
          <cell r="B745" t="str">
            <v>und</v>
          </cell>
          <cell r="C745">
            <v>102080</v>
          </cell>
        </row>
        <row r="746">
          <cell r="A746" t="str">
            <v>Cruz  H.D. 3" x  3" el</v>
          </cell>
          <cell r="B746" t="str">
            <v>und</v>
          </cell>
          <cell r="C746">
            <v>135720</v>
          </cell>
        </row>
        <row r="747">
          <cell r="A747" t="str">
            <v>Cruz  H.D. 4" x  4" jh</v>
          </cell>
          <cell r="B747" t="str">
            <v>und</v>
          </cell>
          <cell r="C747">
            <v>215760</v>
          </cell>
        </row>
        <row r="748">
          <cell r="A748" t="str">
            <v>Cruz  H.D. 4" x  4" x 3" x 2" jh</v>
          </cell>
          <cell r="B748" t="str">
            <v>und</v>
          </cell>
          <cell r="C748">
            <v>225910</v>
          </cell>
        </row>
        <row r="749">
          <cell r="A749" t="str">
            <v>Cruz  H.D. 6" x 6" E.L.</v>
          </cell>
          <cell r="B749" t="str">
            <v>und</v>
          </cell>
          <cell r="C749">
            <v>421080</v>
          </cell>
        </row>
        <row r="750">
          <cell r="A750" t="str">
            <v>Cruz  H.D. 8" x  8" E.L.</v>
          </cell>
          <cell r="B750" t="str">
            <v>und</v>
          </cell>
          <cell r="C750">
            <v>779520</v>
          </cell>
        </row>
        <row r="751">
          <cell r="A751" t="str">
            <v>Cruz en H.D. 2" x 2" J.H. Suministro e Instal.</v>
          </cell>
          <cell r="B751" t="str">
            <v>und</v>
          </cell>
          <cell r="C751">
            <v>128102.1</v>
          </cell>
        </row>
        <row r="752">
          <cell r="A752" t="str">
            <v>Cruz PE 100 RDE 17 PN 10 110 mm Ø 4"</v>
          </cell>
          <cell r="B752" t="str">
            <v>und</v>
          </cell>
          <cell r="C752">
            <v>263610</v>
          </cell>
        </row>
        <row r="753">
          <cell r="A753" t="str">
            <v>Cruz PE 100 RDE 17 PN 10 160 mm Ø 6"</v>
          </cell>
          <cell r="B753" t="str">
            <v>und</v>
          </cell>
          <cell r="C753">
            <v>415814</v>
          </cell>
        </row>
        <row r="754">
          <cell r="A754" t="str">
            <v>Cruz PE 100 RDE 17 PN 10 90 mm Ø 3"</v>
          </cell>
          <cell r="B754" t="str">
            <v>und</v>
          </cell>
          <cell r="C754">
            <v>195000</v>
          </cell>
        </row>
        <row r="755">
          <cell r="A755" t="str">
            <v>Cuadrilla  AA (Albañileria)</v>
          </cell>
          <cell r="B755" t="str">
            <v>h</v>
          </cell>
          <cell r="C755">
            <v>16375</v>
          </cell>
        </row>
        <row r="756">
          <cell r="A756" t="str">
            <v>Cuadrilla  AA (Electrica)</v>
          </cell>
          <cell r="B756" t="str">
            <v>h</v>
          </cell>
          <cell r="C756">
            <v>19125</v>
          </cell>
        </row>
        <row r="757">
          <cell r="A757" t="str">
            <v>Cuadrilla  Ac-4</v>
          </cell>
          <cell r="B757" t="str">
            <v>h</v>
          </cell>
          <cell r="C757">
            <v>28936</v>
          </cell>
        </row>
        <row r="758">
          <cell r="A758" t="str">
            <v>Cuadrilla  EE (Cableado estruct.)</v>
          </cell>
          <cell r="B758" t="str">
            <v>h</v>
          </cell>
          <cell r="C758">
            <v>24862</v>
          </cell>
        </row>
        <row r="759">
          <cell r="A759" t="str">
            <v>Cuadrilla AA-2</v>
          </cell>
          <cell r="B759" t="str">
            <v>h</v>
          </cell>
          <cell r="C759">
            <v>23097</v>
          </cell>
        </row>
        <row r="760">
          <cell r="A760" t="str">
            <v>Cuadrilla AA-2 (Electrica)</v>
          </cell>
          <cell r="B760" t="str">
            <v>h</v>
          </cell>
          <cell r="C760">
            <v>26359</v>
          </cell>
        </row>
        <row r="761">
          <cell r="A761" t="str">
            <v>Cuadrilla AA-3</v>
          </cell>
          <cell r="B761" t="str">
            <v>h</v>
          </cell>
          <cell r="C761">
            <v>29820</v>
          </cell>
        </row>
        <row r="762">
          <cell r="A762" t="str">
            <v>Cuadrilla AA-4</v>
          </cell>
          <cell r="B762" t="str">
            <v>h</v>
          </cell>
          <cell r="C762">
            <v>36542</v>
          </cell>
        </row>
        <row r="763">
          <cell r="A763" t="str">
            <v>Cuadrilla AA-5</v>
          </cell>
          <cell r="B763" t="str">
            <v>h</v>
          </cell>
          <cell r="C763">
            <v>43265</v>
          </cell>
        </row>
        <row r="764">
          <cell r="A764" t="str">
            <v>Cuadrilla AA-9 (Asfalto)</v>
          </cell>
          <cell r="B764" t="str">
            <v>h</v>
          </cell>
          <cell r="C764">
            <v>70155</v>
          </cell>
        </row>
        <row r="765">
          <cell r="A765" t="str">
            <v>Cuadrilla ASA-3 (Puentes Tuberia Petrolera)</v>
          </cell>
          <cell r="B765" t="str">
            <v>h</v>
          </cell>
          <cell r="C765">
            <v>45484</v>
          </cell>
        </row>
        <row r="766">
          <cell r="A766" t="str">
            <v>Cuadrilla ASA-4(Puentes metalicos)</v>
          </cell>
          <cell r="B766" t="str">
            <v>h</v>
          </cell>
          <cell r="C766">
            <v>64609</v>
          </cell>
        </row>
        <row r="767">
          <cell r="A767" t="str">
            <v>Cuadrilla BB  (Instalaciones)</v>
          </cell>
          <cell r="B767" t="str">
            <v>h</v>
          </cell>
          <cell r="C767">
            <v>19304</v>
          </cell>
        </row>
        <row r="768">
          <cell r="A768" t="str">
            <v>Cuadrilla CC -1 (Pintura)</v>
          </cell>
          <cell r="B768" t="str">
            <v>h</v>
          </cell>
          <cell r="C768">
            <v>22719</v>
          </cell>
        </row>
        <row r="769">
          <cell r="A769" t="str">
            <v>Cuadrilla DD (Carpinteria)</v>
          </cell>
          <cell r="B769" t="str">
            <v>h</v>
          </cell>
          <cell r="C769">
            <v>25095</v>
          </cell>
        </row>
        <row r="770">
          <cell r="A770" t="str">
            <v>Cuadrilla HH (Metalicas)</v>
          </cell>
          <cell r="B770" t="str">
            <v>h</v>
          </cell>
          <cell r="C770">
            <v>31200</v>
          </cell>
        </row>
        <row r="771">
          <cell r="A771" t="str">
            <v>Cuadrilla IMOPA-13 (Piloteadora)</v>
          </cell>
          <cell r="B771" t="str">
            <v>h</v>
          </cell>
          <cell r="C771">
            <v>114740</v>
          </cell>
        </row>
        <row r="772">
          <cell r="A772" t="str">
            <v>Cuadrilla PAm-3 (Pozos profundos)</v>
          </cell>
          <cell r="B772" t="str">
            <v>h</v>
          </cell>
          <cell r="C772">
            <v>34993</v>
          </cell>
        </row>
        <row r="773">
          <cell r="A773" t="str">
            <v>Cuadrilla PhAcA-2 (Perforacion horizontal)</v>
          </cell>
          <cell r="B773" t="str">
            <v>h</v>
          </cell>
          <cell r="C773">
            <v>45763</v>
          </cell>
        </row>
        <row r="774">
          <cell r="A774" t="str">
            <v>Cuadrilla SA-1 (Metalisteria)</v>
          </cell>
          <cell r="B774" t="str">
            <v>h</v>
          </cell>
          <cell r="C774">
            <v>17958</v>
          </cell>
        </row>
        <row r="775">
          <cell r="A775" t="str">
            <v>Cuadrilla TgAc-4 (Limpieza ambiental)</v>
          </cell>
          <cell r="B775" t="str">
            <v>h</v>
          </cell>
          <cell r="C775">
            <v>38519</v>
          </cell>
        </row>
        <row r="776">
          <cell r="A776" t="str">
            <v>Cubierta arquitectónica TZA pintada e=0.30 mm</v>
          </cell>
          <cell r="B776" t="str">
            <v>t</v>
          </cell>
          <cell r="C776">
            <v>24969</v>
          </cell>
        </row>
        <row r="777">
          <cell r="A777" t="str">
            <v>Cubierta tipo HUNTER DOUGLAS Ref:333C aluzinc 26</v>
          </cell>
          <cell r="B777" t="str">
            <v>m</v>
          </cell>
          <cell r="C777">
            <v>26844</v>
          </cell>
        </row>
        <row r="778">
          <cell r="A778" t="str">
            <v>Cuchilla en pizarra  3 x 60</v>
          </cell>
          <cell r="B778" t="str">
            <v>und</v>
          </cell>
          <cell r="C778">
            <v>21600</v>
          </cell>
        </row>
        <row r="779">
          <cell r="A779" t="str">
            <v>Cuerda de nylon</v>
          </cell>
          <cell r="B779" t="str">
            <v>m</v>
          </cell>
          <cell r="C779">
            <v>119</v>
          </cell>
        </row>
        <row r="780">
          <cell r="A780" t="str">
            <v>Cuña metalica de 0.06 m (0.06 x 0.13)</v>
          </cell>
          <cell r="B780" t="str">
            <v>und</v>
          </cell>
          <cell r="C780">
            <v>3758</v>
          </cell>
        </row>
        <row r="781">
          <cell r="A781" t="str">
            <v>Cupula tragante 6" x 4" sin sosco</v>
          </cell>
          <cell r="B781" t="str">
            <v>und</v>
          </cell>
          <cell r="C781">
            <v>12800</v>
          </cell>
        </row>
        <row r="782">
          <cell r="A782" t="str">
            <v>Curva 90° C x E 1" conduit</v>
          </cell>
          <cell r="B782" t="str">
            <v>und</v>
          </cell>
          <cell r="C782">
            <v>2047</v>
          </cell>
        </row>
        <row r="783">
          <cell r="A783" t="str">
            <v>Curva 90° C x E 1/2" conduit</v>
          </cell>
          <cell r="B783" t="str">
            <v>und</v>
          </cell>
          <cell r="C783">
            <v>677</v>
          </cell>
        </row>
        <row r="784">
          <cell r="A784" t="str">
            <v>Dado de anclaje Acero SAE 1045 e=0.15 m (0.37x0.16)</v>
          </cell>
          <cell r="B784" t="str">
            <v>und</v>
          </cell>
          <cell r="C784">
            <v>140000</v>
          </cell>
        </row>
        <row r="785">
          <cell r="A785" t="str">
            <v>Dap (fertilizantes)</v>
          </cell>
          <cell r="B785" t="str">
            <v>bt</v>
          </cell>
          <cell r="C785">
            <v>83000</v>
          </cell>
        </row>
        <row r="786">
          <cell r="A786" t="str">
            <v>Deck o plataforma en madera tratada para exterior</v>
          </cell>
          <cell r="B786" t="str">
            <v>m²</v>
          </cell>
          <cell r="C786">
            <v>149690</v>
          </cell>
        </row>
        <row r="787">
          <cell r="A787" t="str">
            <v>Delineador de curva Horizontal</v>
          </cell>
          <cell r="B787" t="str">
            <v>und</v>
          </cell>
          <cell r="C787" t="str">
            <v>144015.00</v>
          </cell>
        </row>
        <row r="788">
          <cell r="A788" t="str">
            <v>Desdoblado y corte de tuberia petrolera 2"</v>
          </cell>
          <cell r="B788" t="str">
            <v>m</v>
          </cell>
          <cell r="C788" t="str">
            <v xml:space="preserve">3540.00 </v>
          </cell>
        </row>
        <row r="789">
          <cell r="A789" t="str">
            <v>Detonadores</v>
          </cell>
          <cell r="B789" t="str">
            <v>cj</v>
          </cell>
          <cell r="C789">
            <v>120000</v>
          </cell>
        </row>
        <row r="790">
          <cell r="A790" t="str">
            <v>Diagonal angulo tipo recta 1 1/2"x 1 1/2" x 3/16"</v>
          </cell>
          <cell r="B790" t="str">
            <v>und</v>
          </cell>
          <cell r="C790">
            <v>16555</v>
          </cell>
        </row>
        <row r="791">
          <cell r="A791" t="str">
            <v>Diferencial 3 Tn con cadena crosby 10 m</v>
          </cell>
          <cell r="B791" t="str">
            <v xml:space="preserve"> HR </v>
          </cell>
          <cell r="C791">
            <v>1941</v>
          </cell>
        </row>
        <row r="792">
          <cell r="A792" t="str">
            <v>Difusores Airlift</v>
          </cell>
          <cell r="B792" t="str">
            <v>und</v>
          </cell>
          <cell r="C792">
            <v>702150</v>
          </cell>
        </row>
        <row r="793">
          <cell r="A793" t="str">
            <v>Dilatación en bronce  PC 09</v>
          </cell>
          <cell r="B793" t="str">
            <v>m</v>
          </cell>
          <cell r="C793">
            <v>8322</v>
          </cell>
        </row>
        <row r="794">
          <cell r="A794" t="str">
            <v>Dilatacion en ladrillo tipo rejilla vitrificado A=0.07 m</v>
          </cell>
          <cell r="B794" t="str">
            <v>m</v>
          </cell>
          <cell r="C794">
            <v>16113</v>
          </cell>
        </row>
        <row r="795">
          <cell r="A795" t="str">
            <v>Dilatacion plastica (canchas deportivas)</v>
          </cell>
          <cell r="B795" t="str">
            <v>m</v>
          </cell>
          <cell r="C795">
            <v>2500</v>
          </cell>
        </row>
        <row r="796">
          <cell r="A796" t="str">
            <v>Dilatacion plástica blanca x 2 mts</v>
          </cell>
          <cell r="B796" t="str">
            <v>m</v>
          </cell>
          <cell r="C796">
            <v>1000</v>
          </cell>
        </row>
        <row r="797">
          <cell r="A797" t="str">
            <v>Dinamitero</v>
          </cell>
          <cell r="B797" t="str">
            <v>h</v>
          </cell>
          <cell r="C797">
            <v>17680</v>
          </cell>
        </row>
        <row r="798">
          <cell r="A798" t="str">
            <v>Disco de corte 14"x 3/32"x1"</v>
          </cell>
          <cell r="B798" t="str">
            <v>und</v>
          </cell>
          <cell r="C798">
            <v>12334</v>
          </cell>
        </row>
        <row r="799">
          <cell r="A799" t="str">
            <v>Disco Diamantado  7"</v>
          </cell>
          <cell r="B799" t="str">
            <v>und</v>
          </cell>
          <cell r="C799">
            <v>37774.480000000003</v>
          </cell>
        </row>
        <row r="800">
          <cell r="A800" t="str">
            <v>Disco Diamantado 14" corte concreto</v>
          </cell>
          <cell r="B800" t="str">
            <v>und</v>
          </cell>
          <cell r="C800">
            <v>515907</v>
          </cell>
        </row>
        <row r="801">
          <cell r="A801" t="str">
            <v>Disco Diamantado 14" corte ladrillo o baldosa</v>
          </cell>
          <cell r="B801" t="str">
            <v>und</v>
          </cell>
          <cell r="C801">
            <v>515907</v>
          </cell>
        </row>
        <row r="802">
          <cell r="A802" t="str">
            <v>Disco diamantado segmentado 9" corte ladrillo</v>
          </cell>
          <cell r="B802" t="str">
            <v>und</v>
          </cell>
          <cell r="C802">
            <v>123000</v>
          </cell>
        </row>
        <row r="803">
          <cell r="A803" t="str">
            <v>Disco pulidora LT W 7 x 1/4"</v>
          </cell>
          <cell r="B803" t="str">
            <v>und</v>
          </cell>
          <cell r="C803">
            <v>8180</v>
          </cell>
        </row>
        <row r="804">
          <cell r="A804" t="str">
            <v>Distribuidor superior con moto reductor y tanque</v>
          </cell>
          <cell r="B804" t="str">
            <v>und</v>
          </cell>
          <cell r="C804">
            <v>8907422</v>
          </cell>
        </row>
        <row r="805">
          <cell r="A805" t="str">
            <v>División aluminio y lámina acrílica para baño</v>
          </cell>
          <cell r="B805" t="str">
            <v>m²</v>
          </cell>
          <cell r="C805">
            <v>145000</v>
          </cell>
        </row>
        <row r="806">
          <cell r="A806" t="str">
            <v>División para ducha en acrílico y aluminio</v>
          </cell>
          <cell r="B806" t="str">
            <v>m²</v>
          </cell>
          <cell r="C806">
            <v>135000</v>
          </cell>
        </row>
        <row r="807">
          <cell r="A807" t="str">
            <v>Doble manifold 3 campanas x 1 espigo 40" en PEAD</v>
          </cell>
          <cell r="B807" t="str">
            <v>und</v>
          </cell>
          <cell r="C807">
            <v>35253618</v>
          </cell>
        </row>
        <row r="808">
          <cell r="A808" t="str">
            <v>Doble manifold 3 campanas x 1 espigo 48" en PEAD</v>
          </cell>
          <cell r="B808" t="str">
            <v>und</v>
          </cell>
          <cell r="C808">
            <v>38475228</v>
          </cell>
        </row>
        <row r="809">
          <cell r="A809" t="str">
            <v>Domo en PRFV tipo Tas 0.85 x 5.0 m</v>
          </cell>
          <cell r="B809" t="str">
            <v>und</v>
          </cell>
          <cell r="C809">
            <v>1356250</v>
          </cell>
        </row>
        <row r="810">
          <cell r="A810" t="str">
            <v>Domo individual en acrílico 3 mm opal</v>
          </cell>
          <cell r="B810" t="str">
            <v>m²</v>
          </cell>
          <cell r="C810">
            <v>224000</v>
          </cell>
        </row>
        <row r="811">
          <cell r="A811" t="str">
            <v>Dosificador  blue &amp;white q:150 l/h</v>
          </cell>
          <cell r="B811" t="str">
            <v>und</v>
          </cell>
          <cell r="C811">
            <v>5630000</v>
          </cell>
        </row>
        <row r="812">
          <cell r="A812" t="str">
            <v>Ducha 8"conjunto mezclador galaxia de corona</v>
          </cell>
          <cell r="B812" t="str">
            <v>und</v>
          </cell>
          <cell r="C812">
            <v>76266.67</v>
          </cell>
        </row>
        <row r="813">
          <cell r="A813" t="str">
            <v>Ducto Electrico liviano EB  4"</v>
          </cell>
          <cell r="B813" t="str">
            <v>m</v>
          </cell>
          <cell r="C813">
            <v>14012</v>
          </cell>
        </row>
        <row r="814">
          <cell r="A814" t="str">
            <v>Ducto lámina galvanizada cal. 18</v>
          </cell>
          <cell r="B814" t="str">
            <v>m</v>
          </cell>
          <cell r="C814">
            <v>81200</v>
          </cell>
        </row>
        <row r="815">
          <cell r="A815" t="str">
            <v>Ducto metalico sin división .30</v>
          </cell>
          <cell r="B815" t="str">
            <v>und</v>
          </cell>
          <cell r="C815">
            <v>25533</v>
          </cell>
        </row>
        <row r="816">
          <cell r="A816" t="str">
            <v>Ducto para tensionamiento</v>
          </cell>
          <cell r="B816" t="str">
            <v>m</v>
          </cell>
          <cell r="C816">
            <v>8120</v>
          </cell>
        </row>
        <row r="817">
          <cell r="A817" t="str">
            <v>Ducto vertical  80" para manejo de cables</v>
          </cell>
          <cell r="B817" t="str">
            <v>und</v>
          </cell>
          <cell r="C817">
            <v>28400</v>
          </cell>
        </row>
        <row r="818">
          <cell r="A818" t="str">
            <v>Durmiente - abarco 4 x 4</v>
          </cell>
          <cell r="B818" t="str">
            <v>m</v>
          </cell>
          <cell r="C818">
            <v>2468</v>
          </cell>
        </row>
        <row r="819">
          <cell r="A819" t="str">
            <v>Durmiente - ordinario 5 x 5</v>
          </cell>
          <cell r="B819" t="str">
            <v>m</v>
          </cell>
          <cell r="C819">
            <v>1981</v>
          </cell>
        </row>
        <row r="820">
          <cell r="A820" t="str">
            <v>Durmiente ordinario 4 x 4 x 3.0 m</v>
          </cell>
          <cell r="B820" t="str">
            <v>m</v>
          </cell>
          <cell r="C820">
            <v>1727</v>
          </cell>
        </row>
        <row r="821">
          <cell r="A821" t="str">
            <v>Eje 3/4" 1045 (SAE 1020) 400 mm</v>
          </cell>
          <cell r="B821" t="str">
            <v>cm</v>
          </cell>
          <cell r="C821">
            <v>180</v>
          </cell>
        </row>
        <row r="822">
          <cell r="A822" t="str">
            <v>Eje 4" 1045 (SAE 1020)</v>
          </cell>
          <cell r="B822" t="str">
            <v>cm</v>
          </cell>
          <cell r="C822">
            <v>8000</v>
          </cell>
        </row>
        <row r="823">
          <cell r="A823" t="str">
            <v>Eje cabeza y rosca 1" 1045 (SAE 1020) 1000 mm</v>
          </cell>
          <cell r="B823" t="str">
            <v>cm</v>
          </cell>
          <cell r="C823">
            <v>250</v>
          </cell>
        </row>
        <row r="824">
          <cell r="A824" t="str">
            <v>Electrobomba 1 HP 110 v descarga 1"</v>
          </cell>
          <cell r="B824" t="str">
            <v>und</v>
          </cell>
          <cell r="C824">
            <v>348680</v>
          </cell>
        </row>
        <row r="825">
          <cell r="A825" t="str">
            <v>Electrobomba 10 HP, 220 V, 2" de salida</v>
          </cell>
          <cell r="B825" t="str">
            <v>und</v>
          </cell>
          <cell r="C825">
            <v>3966000</v>
          </cell>
        </row>
        <row r="826">
          <cell r="A826" t="str">
            <v>Electrobomba doble diafragma 2.0 hp</v>
          </cell>
          <cell r="B826" t="str">
            <v>und</v>
          </cell>
          <cell r="C826">
            <v>3329200</v>
          </cell>
        </row>
        <row r="827">
          <cell r="A827" t="str">
            <v>Electrobomba multietapas 7.5 H.P.220/440 V.Q=60gpm</v>
          </cell>
          <cell r="B827" t="str">
            <v>und</v>
          </cell>
          <cell r="C827">
            <v>5046000</v>
          </cell>
        </row>
        <row r="828">
          <cell r="A828" t="str">
            <v>Electrobomba sumerg. 10 HP, 220 V, Ø=3", Q=80 gpm</v>
          </cell>
          <cell r="B828" t="str">
            <v>und</v>
          </cell>
          <cell r="C828">
            <v>8126700</v>
          </cell>
        </row>
        <row r="829">
          <cell r="A829" t="str">
            <v>Electrobomba sumerg. 5 HP, 220 V Ø=2", Q=75 gpm</v>
          </cell>
          <cell r="B829" t="str">
            <v>und</v>
          </cell>
          <cell r="C829">
            <v>4145889</v>
          </cell>
        </row>
        <row r="830">
          <cell r="A830" t="str">
            <v>Electrobomba sumerg. 5 HP. 220V. Q=90 gpm</v>
          </cell>
          <cell r="B830" t="str">
            <v>und</v>
          </cell>
          <cell r="C830">
            <v>5200000</v>
          </cell>
        </row>
        <row r="831">
          <cell r="A831" t="str">
            <v>Electrobomba sumerg. 7.5 HP tipo lapicero Ø=2"</v>
          </cell>
          <cell r="B831" t="str">
            <v>und</v>
          </cell>
          <cell r="C831">
            <v>5417333</v>
          </cell>
        </row>
        <row r="832">
          <cell r="A832" t="str">
            <v>Electrodos control de nivel</v>
          </cell>
          <cell r="B832" t="str">
            <v>und</v>
          </cell>
          <cell r="C832">
            <v>25000</v>
          </cell>
        </row>
        <row r="833">
          <cell r="A833" t="str">
            <v>Elemento filtrante en Y de Ø 12" E.B x E.B.</v>
          </cell>
          <cell r="B833" t="str">
            <v>und</v>
          </cell>
          <cell r="C833">
            <v>432800</v>
          </cell>
        </row>
        <row r="834">
          <cell r="A834" t="str">
            <v>Elevador para gas de 1/2"</v>
          </cell>
          <cell r="B834" t="str">
            <v>und</v>
          </cell>
          <cell r="C834">
            <v>13650</v>
          </cell>
        </row>
        <row r="835">
          <cell r="A835" t="str">
            <v>Empaque para zócalo de aluminio</v>
          </cell>
          <cell r="B835" t="str">
            <v>m</v>
          </cell>
          <cell r="C835">
            <v>5000</v>
          </cell>
        </row>
        <row r="836">
          <cell r="A836" t="str">
            <v>Empaquetadura para brida Ø=10"</v>
          </cell>
          <cell r="B836" t="str">
            <v>und</v>
          </cell>
          <cell r="C836">
            <v>50266</v>
          </cell>
        </row>
        <row r="837">
          <cell r="A837" t="str">
            <v>Empaquetadura para brida Ø=3"</v>
          </cell>
          <cell r="B837" t="str">
            <v>und</v>
          </cell>
          <cell r="C837">
            <v>18560</v>
          </cell>
        </row>
        <row r="838">
          <cell r="A838" t="str">
            <v>Empaquetadura para brida Ø=4"</v>
          </cell>
          <cell r="B838" t="str">
            <v>und</v>
          </cell>
          <cell r="C838">
            <v>27066</v>
          </cell>
        </row>
        <row r="839">
          <cell r="A839" t="str">
            <v>Empaquetadura para brida Ø=6"</v>
          </cell>
          <cell r="B839" t="str">
            <v>und</v>
          </cell>
          <cell r="C839">
            <v>34800</v>
          </cell>
        </row>
        <row r="840">
          <cell r="A840" t="str">
            <v>Empaquetadura para brida Ø=8"</v>
          </cell>
          <cell r="B840" t="str">
            <v>und</v>
          </cell>
          <cell r="C840">
            <v>42533</v>
          </cell>
        </row>
        <row r="841">
          <cell r="A841" t="str">
            <v>Empaquetadura para valvula Ø=22"</v>
          </cell>
          <cell r="B841" t="str">
            <v>und</v>
          </cell>
          <cell r="C841">
            <v>130000</v>
          </cell>
        </row>
        <row r="842">
          <cell r="A842" t="str">
            <v>Emulsion asfaltica CRL-1 o CRR-1</v>
          </cell>
          <cell r="B842" t="str">
            <v>gal</v>
          </cell>
          <cell r="C842">
            <v>7593</v>
          </cell>
        </row>
        <row r="843">
          <cell r="A843" t="str">
            <v>Emulsion asfaltica CRL-1HM</v>
          </cell>
          <cell r="B843" t="str">
            <v>l</v>
          </cell>
          <cell r="C843">
            <v>1940</v>
          </cell>
        </row>
        <row r="844">
          <cell r="A844" t="str">
            <v>Emulsion CRR-2</v>
          </cell>
          <cell r="B844" t="str">
            <v>l</v>
          </cell>
          <cell r="C844">
            <v>1524</v>
          </cell>
        </row>
        <row r="845">
          <cell r="A845" t="str">
            <v>Encastre en aleacion saman para cable Ø 1 1/2"</v>
          </cell>
          <cell r="B845" t="str">
            <v>und</v>
          </cell>
          <cell r="C845">
            <v>160000</v>
          </cell>
        </row>
        <row r="846">
          <cell r="A846" t="str">
            <v>Encastre en aleacion saman para cable Ø 1 1/4"</v>
          </cell>
          <cell r="B846" t="str">
            <v>und</v>
          </cell>
          <cell r="C846">
            <v>160000</v>
          </cell>
        </row>
        <row r="847">
          <cell r="A847" t="str">
            <v>Encastre en aleacion saman para cable Ø 1 1/8"</v>
          </cell>
          <cell r="B847" t="str">
            <v>und</v>
          </cell>
          <cell r="C847">
            <v>160000</v>
          </cell>
        </row>
        <row r="848">
          <cell r="A848" t="str">
            <v>Encastre en aleacion saman para cable Ø 1 3/8"</v>
          </cell>
          <cell r="B848" t="str">
            <v>und</v>
          </cell>
          <cell r="C848">
            <v>160000</v>
          </cell>
        </row>
        <row r="849">
          <cell r="A849" t="str">
            <v>Enchape bordillo ducha en ceramica lisa h=20</v>
          </cell>
          <cell r="B849" t="str">
            <v>m</v>
          </cell>
          <cell r="C849">
            <v>7803.71</v>
          </cell>
        </row>
        <row r="850">
          <cell r="A850" t="str">
            <v>Endurecedor silíceo para pisos ref. gris claro</v>
          </cell>
          <cell r="B850" t="str">
            <v>kg</v>
          </cell>
          <cell r="C850">
            <v>1516</v>
          </cell>
        </row>
        <row r="851">
          <cell r="A851" t="str">
            <v>Epotoc 1 - 1</v>
          </cell>
          <cell r="B851" t="str">
            <v>kg</v>
          </cell>
          <cell r="C851">
            <v>55448</v>
          </cell>
        </row>
        <row r="852">
          <cell r="A852" t="str">
            <v>Equipo compacto Bomba y Tanque 1J2366</v>
          </cell>
          <cell r="B852" t="str">
            <v>und</v>
          </cell>
          <cell r="C852">
            <v>2603040</v>
          </cell>
        </row>
        <row r="853">
          <cell r="A853" t="str">
            <v>Equipo de Bentonita</v>
          </cell>
          <cell r="B853" t="str">
            <v xml:space="preserve"> HR </v>
          </cell>
          <cell r="C853">
            <v>60494</v>
          </cell>
        </row>
        <row r="854">
          <cell r="A854" t="str">
            <v>Equipo de laboratorio para Mezcla</v>
          </cell>
          <cell r="B854" t="str">
            <v xml:space="preserve"> HR </v>
          </cell>
          <cell r="C854">
            <v>7014</v>
          </cell>
        </row>
        <row r="855">
          <cell r="A855" t="str">
            <v>Equipo de medida elec trif  3x208/120 5(10) A</v>
          </cell>
          <cell r="B855" t="str">
            <v>und</v>
          </cell>
          <cell r="C855">
            <v>850000</v>
          </cell>
        </row>
        <row r="856">
          <cell r="A856" t="str">
            <v>Equipo de Oxicorte</v>
          </cell>
          <cell r="B856" t="str">
            <v xml:space="preserve"> HR </v>
          </cell>
          <cell r="C856">
            <v>5300</v>
          </cell>
        </row>
        <row r="857">
          <cell r="A857" t="str">
            <v>Equipo de perforacion horizontal</v>
          </cell>
          <cell r="B857" t="str">
            <v xml:space="preserve"> HR </v>
          </cell>
          <cell r="C857">
            <v>43750</v>
          </cell>
        </row>
        <row r="858">
          <cell r="A858" t="str">
            <v>Equipo de perforacion y rotacion</v>
          </cell>
          <cell r="B858" t="str">
            <v xml:space="preserve"> HR </v>
          </cell>
          <cell r="C858">
            <v>245370</v>
          </cell>
        </row>
        <row r="859">
          <cell r="A859" t="str">
            <v>Equipo de resistividad</v>
          </cell>
          <cell r="B859" t="str">
            <v xml:space="preserve"> HR </v>
          </cell>
          <cell r="C859">
            <v>213075</v>
          </cell>
        </row>
        <row r="860">
          <cell r="A860" t="str">
            <v>Equipo de soldadura Marca Linconl 250 A</v>
          </cell>
          <cell r="B860" t="str">
            <v xml:space="preserve"> HR </v>
          </cell>
          <cell r="C860">
            <v>4862</v>
          </cell>
        </row>
        <row r="861">
          <cell r="A861" t="str">
            <v>Equipo de soldadura Marca Linconl 400 A</v>
          </cell>
          <cell r="B861" t="str">
            <v xml:space="preserve"> HR </v>
          </cell>
          <cell r="C861">
            <v>4880</v>
          </cell>
        </row>
        <row r="862">
          <cell r="A862" t="str">
            <v>Equipo de soldadura Marca Linconl 600 A</v>
          </cell>
          <cell r="B862" t="str">
            <v xml:space="preserve"> HR </v>
          </cell>
          <cell r="C862">
            <v>5162</v>
          </cell>
        </row>
        <row r="863">
          <cell r="A863" t="str">
            <v>Equipo de Termofusion Ø &lt; 110 mm</v>
          </cell>
          <cell r="B863" t="str">
            <v xml:space="preserve"> HR </v>
          </cell>
          <cell r="C863">
            <v>10300</v>
          </cell>
        </row>
        <row r="864">
          <cell r="A864" t="str">
            <v>Equipo de Termofusion Ø &gt; 110 mm</v>
          </cell>
          <cell r="B864" t="str">
            <v xml:space="preserve"> HR </v>
          </cell>
          <cell r="C864">
            <v>17200</v>
          </cell>
        </row>
        <row r="865">
          <cell r="A865" t="str">
            <v>Equipo Delineador de Pintura</v>
          </cell>
          <cell r="B865" t="str">
            <v xml:space="preserve"> HR </v>
          </cell>
          <cell r="C865">
            <v>57099</v>
          </cell>
        </row>
        <row r="866">
          <cell r="A866" t="str">
            <v>Equipo manual aplicador de bandas</v>
          </cell>
          <cell r="B866" t="str">
            <v xml:space="preserve"> HR </v>
          </cell>
          <cell r="C866">
            <v>22500</v>
          </cell>
        </row>
        <row r="867">
          <cell r="A867" t="str">
            <v>Equipo para sistema contra incendio, dos motobomba</v>
          </cell>
          <cell r="B867" t="str">
            <v>und</v>
          </cell>
          <cell r="C867">
            <v>13016360</v>
          </cell>
        </row>
        <row r="868">
          <cell r="A868" t="str">
            <v>Equipo Pintura con compresor</v>
          </cell>
          <cell r="B868" t="str">
            <v xml:space="preserve"> HR </v>
          </cell>
          <cell r="C868">
            <v>5114</v>
          </cell>
        </row>
        <row r="869">
          <cell r="A869" t="str">
            <v>Equipo presion 5 hp 50-70 psi, 90 gpm</v>
          </cell>
          <cell r="B869" t="str">
            <v>und</v>
          </cell>
          <cell r="C869">
            <v>5897440</v>
          </cell>
        </row>
        <row r="870">
          <cell r="A870" t="str">
            <v>Equipo Rotativo</v>
          </cell>
          <cell r="B870" t="str">
            <v xml:space="preserve"> HR </v>
          </cell>
          <cell r="C870">
            <v>159914</v>
          </cell>
        </row>
        <row r="871">
          <cell r="A871" t="str">
            <v>Escalera aluminio plegable articulada pasaman</v>
          </cell>
          <cell r="B871" t="str">
            <v>und</v>
          </cell>
          <cell r="C871">
            <v>3800000</v>
          </cell>
        </row>
        <row r="872">
          <cell r="A872" t="str">
            <v>Escalgres 30*30 alfa</v>
          </cell>
          <cell r="B872" t="str">
            <v>m²</v>
          </cell>
          <cell r="C872">
            <v>28464.080000000002</v>
          </cell>
        </row>
        <row r="873">
          <cell r="A873" t="str">
            <v>Escultura Doble en hierro-cubito concreto h=1.70 m</v>
          </cell>
          <cell r="B873" t="str">
            <v>und</v>
          </cell>
          <cell r="C873">
            <v>93000000</v>
          </cell>
        </row>
        <row r="874">
          <cell r="A874" t="str">
            <v>Escultura enhierro-cubito concreto h=1.70m 1 Figur</v>
          </cell>
          <cell r="B874" t="str">
            <v>und</v>
          </cell>
          <cell r="C874">
            <v>46666666</v>
          </cell>
        </row>
        <row r="875">
          <cell r="A875" t="str">
            <v>Esgrafiado graniplast fachadas</v>
          </cell>
          <cell r="B875" t="str">
            <v>kg</v>
          </cell>
          <cell r="C875">
            <v>2033.5</v>
          </cell>
        </row>
        <row r="876">
          <cell r="A876" t="str">
            <v>Esmalte  mate supersintético</v>
          </cell>
          <cell r="B876" t="str">
            <v>gal</v>
          </cell>
          <cell r="C876">
            <v>45582</v>
          </cell>
        </row>
        <row r="877">
          <cell r="A877" t="str">
            <v>Esmalte Sintetico tipo pintulux Pintuco</v>
          </cell>
          <cell r="B877" t="str">
            <v>gal</v>
          </cell>
          <cell r="C877">
            <v>58597</v>
          </cell>
        </row>
        <row r="878">
          <cell r="A878" t="str">
            <v>Esmalte sobre lamina lineal</v>
          </cell>
          <cell r="B878" t="str">
            <v>m</v>
          </cell>
          <cell r="C878">
            <v>6380</v>
          </cell>
        </row>
        <row r="879">
          <cell r="A879" t="str">
            <v>Esmalte sobre lamina llena (incluye anticorrosivo)</v>
          </cell>
          <cell r="B879" t="str">
            <v>m²</v>
          </cell>
          <cell r="C879">
            <v>12401.62</v>
          </cell>
        </row>
        <row r="880">
          <cell r="A880" t="str">
            <v>Esmalte sobre ventanas en lamina (incluye anticorrosivo)</v>
          </cell>
          <cell r="B880" t="str">
            <v>m²</v>
          </cell>
          <cell r="C880">
            <v>6652</v>
          </cell>
        </row>
        <row r="881">
          <cell r="A881" t="str">
            <v>Esparcidora de agregado</v>
          </cell>
          <cell r="B881" t="str">
            <v xml:space="preserve"> HR </v>
          </cell>
          <cell r="C881">
            <v>51700</v>
          </cell>
        </row>
        <row r="882">
          <cell r="A882" t="str">
            <v>Esparrago galvanizado de 5/8" x 10"</v>
          </cell>
          <cell r="B882" t="str">
            <v>und</v>
          </cell>
          <cell r="C882">
            <v>5574</v>
          </cell>
        </row>
        <row r="883">
          <cell r="A883" t="str">
            <v>Espejo cristal  4 mm instalado</v>
          </cell>
          <cell r="B883" t="str">
            <v>m²</v>
          </cell>
          <cell r="C883">
            <v>65000</v>
          </cell>
        </row>
        <row r="884">
          <cell r="A884" t="str">
            <v>Espejo cristal  5 mm</v>
          </cell>
          <cell r="B884" t="str">
            <v>m²</v>
          </cell>
          <cell r="C884">
            <v>45000</v>
          </cell>
        </row>
        <row r="885">
          <cell r="A885" t="str">
            <v>Espejo cristal flotado 3 mm</v>
          </cell>
          <cell r="B885" t="str">
            <v>m²</v>
          </cell>
          <cell r="C885">
            <v>40000</v>
          </cell>
        </row>
        <row r="886">
          <cell r="A886" t="str">
            <v>Espigo bridado en PRFV de 8"</v>
          </cell>
          <cell r="B886" t="str">
            <v>und</v>
          </cell>
          <cell r="C886">
            <v>300900</v>
          </cell>
        </row>
        <row r="887">
          <cell r="A887" t="str">
            <v>Esquinero plastico</v>
          </cell>
          <cell r="B887" t="str">
            <v>und</v>
          </cell>
          <cell r="C887">
            <v>18000</v>
          </cell>
        </row>
        <row r="888">
          <cell r="A888" t="str">
            <v>Estacas de Madera Ø=0.05 L=0.60 m</v>
          </cell>
          <cell r="B888" t="str">
            <v>und</v>
          </cell>
          <cell r="C888">
            <v>1033</v>
          </cell>
        </row>
        <row r="889">
          <cell r="A889" t="str">
            <v>Estacion Total</v>
          </cell>
          <cell r="B889" t="str">
            <v xml:space="preserve"> HR </v>
          </cell>
          <cell r="C889">
            <v>7500</v>
          </cell>
        </row>
        <row r="890">
          <cell r="A890" t="str">
            <v>Esterilla de guadua</v>
          </cell>
          <cell r="B890" t="str">
            <v>m²</v>
          </cell>
          <cell r="C890">
            <v>6000</v>
          </cell>
        </row>
        <row r="891">
          <cell r="A891" t="str">
            <v>Estocon de Madera Ø=4" o Vara rolliza</v>
          </cell>
          <cell r="B891" t="str">
            <v>m</v>
          </cell>
          <cell r="C891">
            <v>5600</v>
          </cell>
        </row>
        <row r="892">
          <cell r="A892" t="str">
            <v>Estolon</v>
          </cell>
          <cell r="B892" t="str">
            <v>und</v>
          </cell>
          <cell r="C892">
            <v>50</v>
          </cell>
        </row>
        <row r="893">
          <cell r="A893" t="str">
            <v>Estoperol metalico 14 x 4 cm</v>
          </cell>
          <cell r="B893" t="str">
            <v>und</v>
          </cell>
          <cell r="C893">
            <v>11252</v>
          </cell>
        </row>
        <row r="894">
          <cell r="A894" t="str">
            <v>Estructura aluminio para marquesina</v>
          </cell>
          <cell r="B894" t="str">
            <v>m²</v>
          </cell>
          <cell r="C894">
            <v>36800</v>
          </cell>
        </row>
        <row r="895">
          <cell r="A895" t="str">
            <v>Estructura metalica en Acero ASTM A-1011 (incluye: suministro - fabricacion - pintura - montaje)</v>
          </cell>
          <cell r="B895" t="str">
            <v>kg</v>
          </cell>
          <cell r="C895">
            <v>9011.58</v>
          </cell>
        </row>
        <row r="896">
          <cell r="A896" t="str">
            <v>Estuco plastico</v>
          </cell>
          <cell r="B896" t="str">
            <v>gal</v>
          </cell>
          <cell r="C896">
            <v>17088</v>
          </cell>
        </row>
        <row r="897">
          <cell r="A897" t="str">
            <v>Estufa industrial 4 puestos en A.I.</v>
          </cell>
          <cell r="B897" t="str">
            <v>und</v>
          </cell>
          <cell r="C897">
            <v>1325000</v>
          </cell>
        </row>
        <row r="898">
          <cell r="A898" t="str">
            <v>Excavacion a mano en material comun</v>
          </cell>
          <cell r="B898" t="str">
            <v>m³</v>
          </cell>
          <cell r="C898">
            <v>25447</v>
          </cell>
        </row>
        <row r="899">
          <cell r="A899" t="str">
            <v xml:space="preserve">Excavacion a mano en material comun, con transporte.  </v>
          </cell>
          <cell r="B899" t="str">
            <v>m³</v>
          </cell>
          <cell r="C899">
            <v>34792</v>
          </cell>
        </row>
        <row r="900">
          <cell r="A900" t="str">
            <v>Excavacion manual en conglomerado</v>
          </cell>
          <cell r="B900" t="str">
            <v>m³</v>
          </cell>
          <cell r="C900">
            <v>39086</v>
          </cell>
        </row>
        <row r="901">
          <cell r="A901" t="str">
            <v>Exor 1</v>
          </cell>
          <cell r="B901" t="str">
            <v>gal</v>
          </cell>
          <cell r="C901">
            <v>600000</v>
          </cell>
        </row>
        <row r="902">
          <cell r="A902" t="str">
            <v>Extractor de aire 12"</v>
          </cell>
          <cell r="B902" t="str">
            <v>und</v>
          </cell>
          <cell r="C902">
            <v>169400</v>
          </cell>
        </row>
        <row r="903">
          <cell r="A903" t="str">
            <v>Farol colonial 70 W. sodio  208 V</v>
          </cell>
          <cell r="B903" t="str">
            <v>und</v>
          </cell>
          <cell r="C903">
            <v>265000</v>
          </cell>
        </row>
        <row r="904">
          <cell r="A904" t="str">
            <v>Farol de pedestal  70 W  208 V sodio</v>
          </cell>
          <cell r="B904" t="str">
            <v>und</v>
          </cell>
          <cell r="C904">
            <v>352000</v>
          </cell>
        </row>
        <row r="905">
          <cell r="A905" t="str">
            <v>Favigel. Suelo artificial</v>
          </cell>
          <cell r="B905" t="str">
            <v>und</v>
          </cell>
          <cell r="C905">
            <v>169000</v>
          </cell>
        </row>
        <row r="906">
          <cell r="A906" t="str">
            <v>Fibra de vidrio Mat  atv</v>
          </cell>
          <cell r="B906" t="str">
            <v>kg</v>
          </cell>
          <cell r="C906">
            <v>10057</v>
          </cell>
        </row>
        <row r="907">
          <cell r="A907" t="str">
            <v>Fibra de vidrio PRFV. Preparacion e instalacion</v>
          </cell>
          <cell r="B907" t="str">
            <v>m²</v>
          </cell>
          <cell r="C907">
            <v>538956.30000000005</v>
          </cell>
        </row>
        <row r="908">
          <cell r="A908" t="str">
            <v>Filos y dilataciones 1:4</v>
          </cell>
          <cell r="B908" t="str">
            <v>m</v>
          </cell>
          <cell r="C908">
            <v>4847</v>
          </cell>
        </row>
        <row r="909">
          <cell r="A909" t="str">
            <v>Filos y dilataciones Mortero 1:3</v>
          </cell>
          <cell r="B909" t="str">
            <v>m</v>
          </cell>
          <cell r="C909">
            <v>4955</v>
          </cell>
        </row>
        <row r="910">
          <cell r="A910" t="str">
            <v>Filtro 1 1/2" anillo</v>
          </cell>
          <cell r="B910" t="str">
            <v>und</v>
          </cell>
          <cell r="C910">
            <v>162400</v>
          </cell>
        </row>
        <row r="911">
          <cell r="A911" t="str">
            <v>Filtro acampanado Tuberia PVC RDE 17 Ø=6" 0.125"</v>
          </cell>
          <cell r="B911" t="str">
            <v>m</v>
          </cell>
          <cell r="C911">
            <v>172221</v>
          </cell>
        </row>
        <row r="912">
          <cell r="A912" t="str">
            <v>Filtro acampanado tuberia PVC RDE 21 Ø=4" 0.030"</v>
          </cell>
          <cell r="B912" t="str">
            <v>m</v>
          </cell>
          <cell r="C912">
            <v>165583</v>
          </cell>
        </row>
        <row r="913">
          <cell r="A913" t="str">
            <v>Filtro acampanado Tuberia PVC RDE 21 Ø=6" 0.030"</v>
          </cell>
          <cell r="B913" t="str">
            <v>m</v>
          </cell>
          <cell r="C913">
            <v>233260</v>
          </cell>
        </row>
        <row r="914">
          <cell r="A914" t="str">
            <v>Filtro con rosca Tuberia PVC RDE 21 Ø=4" 0.030"</v>
          </cell>
          <cell r="B914" t="str">
            <v>m</v>
          </cell>
          <cell r="C914">
            <v>143450</v>
          </cell>
        </row>
        <row r="915">
          <cell r="A915" t="str">
            <v>Filtro en A.C. Inoxidable SCH 40 Ø 6" Ran 20 mm</v>
          </cell>
          <cell r="B915" t="str">
            <v>m</v>
          </cell>
          <cell r="C915">
            <v>931775</v>
          </cell>
        </row>
        <row r="916">
          <cell r="A916" t="str">
            <v>Filtro en Y de Ø=12". E.B. x E.B.</v>
          </cell>
          <cell r="B916" t="str">
            <v>und</v>
          </cell>
          <cell r="C916">
            <v>2807200</v>
          </cell>
        </row>
        <row r="917">
          <cell r="A917" t="str">
            <v>Filtro en Y de Ø=3". E.B. x E.B.</v>
          </cell>
          <cell r="B917" t="str">
            <v>und</v>
          </cell>
          <cell r="C917">
            <v>448800</v>
          </cell>
        </row>
        <row r="918">
          <cell r="A918" t="str">
            <v>Filtro en Y de Ø=4". E.B. x E.B.</v>
          </cell>
          <cell r="B918" t="str">
            <v>und</v>
          </cell>
          <cell r="C918">
            <v>700434</v>
          </cell>
        </row>
        <row r="919">
          <cell r="A919" t="str">
            <v>Filtro en Y de Ø=6". E.B. x E.B.</v>
          </cell>
          <cell r="B919" t="str">
            <v>und</v>
          </cell>
          <cell r="C919">
            <v>1169280</v>
          </cell>
        </row>
        <row r="920">
          <cell r="A920" t="str">
            <v>Filtro en Y de Ø=8". E.B. x E.B.</v>
          </cell>
          <cell r="B920" t="str">
            <v>und</v>
          </cell>
          <cell r="C920">
            <v>1704040</v>
          </cell>
        </row>
        <row r="921">
          <cell r="A921" t="str">
            <v>Filtro en Yee flanchado Ø=2"</v>
          </cell>
          <cell r="B921" t="str">
            <v>und</v>
          </cell>
          <cell r="C921">
            <v>362848</v>
          </cell>
        </row>
        <row r="922">
          <cell r="A922" t="str">
            <v>Filtro en Yee flanchado Ø=3"</v>
          </cell>
          <cell r="B922" t="str">
            <v>und</v>
          </cell>
          <cell r="C922">
            <v>469800</v>
          </cell>
        </row>
        <row r="923">
          <cell r="A923" t="str">
            <v>Flexocreto pavco 6000  h = 0.10 m</v>
          </cell>
          <cell r="B923" t="str">
            <v>m²</v>
          </cell>
          <cell r="C923">
            <v>13640</v>
          </cell>
        </row>
        <row r="924">
          <cell r="A924" t="str">
            <v>Flor metálica de 5 puntas</v>
          </cell>
          <cell r="B924" t="str">
            <v>und</v>
          </cell>
          <cell r="C924">
            <v>1700</v>
          </cell>
        </row>
        <row r="925">
          <cell r="A925" t="str">
            <v>Flotador automático de mercurio</v>
          </cell>
          <cell r="B925" t="str">
            <v>und</v>
          </cell>
          <cell r="C925">
            <v>85000</v>
          </cell>
        </row>
        <row r="926">
          <cell r="A926" t="str">
            <v>Flotador completo (bola de cobre) 1 1/2"</v>
          </cell>
          <cell r="B926" t="str">
            <v>und</v>
          </cell>
          <cell r="C926">
            <v>201724</v>
          </cell>
        </row>
        <row r="927">
          <cell r="A927" t="str">
            <v>Flotador completo (bola de cobre) 2"</v>
          </cell>
          <cell r="B927" t="str">
            <v>und</v>
          </cell>
          <cell r="C927">
            <v>263552</v>
          </cell>
        </row>
        <row r="928">
          <cell r="A928" t="str">
            <v>Flotador completo (bola plastica) 1/2"</v>
          </cell>
          <cell r="B928" t="str">
            <v>und</v>
          </cell>
          <cell r="C928">
            <v>33396</v>
          </cell>
        </row>
        <row r="929">
          <cell r="A929" t="str">
            <v>Fluxometro sanit/orinal de flujo ajustable grival</v>
          </cell>
          <cell r="B929" t="str">
            <v>und</v>
          </cell>
          <cell r="C929">
            <v>312900</v>
          </cell>
        </row>
        <row r="930">
          <cell r="A930" t="str">
            <v>Formaleta (1 uso)</v>
          </cell>
          <cell r="B930" t="str">
            <v>m²</v>
          </cell>
          <cell r="C930">
            <v>43143</v>
          </cell>
        </row>
        <row r="931">
          <cell r="A931" t="str">
            <v>Formaleta entrepiso (incluye: camilla, parales, cerchas y cruzetas)</v>
          </cell>
          <cell r="B931" t="str">
            <v>m²</v>
          </cell>
          <cell r="C931">
            <v>15213</v>
          </cell>
        </row>
        <row r="932">
          <cell r="A932" t="str">
            <v>Formaleta malla screen 5 mm</v>
          </cell>
          <cell r="B932" t="str">
            <v>und</v>
          </cell>
          <cell r="C932">
            <v>37352</v>
          </cell>
        </row>
        <row r="933">
          <cell r="A933" t="str">
            <v>Formaleta metalica panel monoportable</v>
          </cell>
          <cell r="B933" t="str">
            <v>m²/d</v>
          </cell>
          <cell r="C933">
            <v>1792</v>
          </cell>
        </row>
        <row r="934">
          <cell r="A934" t="str">
            <v>Formaleta metalica Para Vigas Postensadas Hp=1.3 - 3.00</v>
          </cell>
          <cell r="B934" t="str">
            <v>m²</v>
          </cell>
          <cell r="C934">
            <v>345298.2</v>
          </cell>
        </row>
        <row r="935">
          <cell r="A935" t="str">
            <v>Formaleta metalica Tipo Caisson H=1.00 M  DI=1.00 M, DE=1.10 M (para 20 usos)</v>
          </cell>
          <cell r="B935" t="str">
            <v>und</v>
          </cell>
          <cell r="C935">
            <v>724625.3</v>
          </cell>
        </row>
        <row r="936">
          <cell r="A936" t="str">
            <v>Formaleta para Poste de referencia</v>
          </cell>
          <cell r="B936" t="str">
            <v>und</v>
          </cell>
          <cell r="C936">
            <v>29766</v>
          </cell>
        </row>
        <row r="937">
          <cell r="A937" t="str">
            <v>Formaleta sardinel</v>
          </cell>
          <cell r="B937" t="str">
            <v>m</v>
          </cell>
          <cell r="C937">
            <v>497</v>
          </cell>
        </row>
        <row r="938">
          <cell r="A938" t="str">
            <v>Fresadora y recicladora de Pavimento</v>
          </cell>
          <cell r="B938" t="str">
            <v xml:space="preserve"> HR </v>
          </cell>
          <cell r="C938">
            <v>350000</v>
          </cell>
        </row>
        <row r="939">
          <cell r="A939" t="str">
            <v>Frescasa 3 1/2"  de 1.22 x 15.24 m</v>
          </cell>
          <cell r="B939" t="str">
            <v>und</v>
          </cell>
          <cell r="C939">
            <v>179503.67</v>
          </cell>
        </row>
        <row r="940">
          <cell r="A940" t="str">
            <v>Fusible de 15 KV, 1 - 5 A, tipo H</v>
          </cell>
          <cell r="B940" t="str">
            <v>und</v>
          </cell>
          <cell r="C940">
            <v>2775</v>
          </cell>
        </row>
        <row r="941">
          <cell r="A941" t="str">
            <v>Fusible HH 25 Amp</v>
          </cell>
          <cell r="B941" t="str">
            <v>und</v>
          </cell>
          <cell r="C941">
            <v>228000</v>
          </cell>
        </row>
        <row r="942">
          <cell r="A942" t="str">
            <v>Gabinete contra incendios (0.99 x 0.77 x 0.24)</v>
          </cell>
          <cell r="B942" t="str">
            <v>und</v>
          </cell>
          <cell r="C942">
            <v>892000</v>
          </cell>
        </row>
        <row r="943">
          <cell r="A943" t="str">
            <v>Gabinete pared 19" 5 rms</v>
          </cell>
          <cell r="B943" t="str">
            <v>und</v>
          </cell>
          <cell r="C943">
            <v>140000</v>
          </cell>
        </row>
        <row r="944">
          <cell r="A944" t="str">
            <v>Gabinete tablero metálico 70x40x2 mts</v>
          </cell>
          <cell r="B944" t="str">
            <v>und</v>
          </cell>
          <cell r="C944">
            <v>2298215</v>
          </cell>
        </row>
        <row r="945">
          <cell r="A945" t="str">
            <v>Gancho blanco</v>
          </cell>
          <cell r="B945" t="str">
            <v>und</v>
          </cell>
          <cell r="C945">
            <v>8500</v>
          </cell>
        </row>
        <row r="946">
          <cell r="A946" t="str">
            <v>Gárgola prefabricada en concreto 3000 psi reforzad</v>
          </cell>
          <cell r="B946" t="str">
            <v>und</v>
          </cell>
          <cell r="C946">
            <v>16333.33</v>
          </cell>
        </row>
        <row r="947">
          <cell r="A947" t="str">
            <v>Gas natural 40 lb</v>
          </cell>
          <cell r="B947" t="str">
            <v>und</v>
          </cell>
          <cell r="C947">
            <v>45000</v>
          </cell>
        </row>
        <row r="948">
          <cell r="A948" t="str">
            <v>Gasolina</v>
          </cell>
          <cell r="B948" t="str">
            <v>gal</v>
          </cell>
          <cell r="C948">
            <v>8758</v>
          </cell>
        </row>
        <row r="949">
          <cell r="A949" t="str">
            <v>Gato para tensionamiento</v>
          </cell>
          <cell r="B949" t="str">
            <v xml:space="preserve"> HR </v>
          </cell>
          <cell r="C949">
            <v>115000</v>
          </cell>
        </row>
        <row r="950">
          <cell r="A950" t="str">
            <v>Geodren Planar A=2.00 m</v>
          </cell>
          <cell r="B950" t="str">
            <v>m</v>
          </cell>
          <cell r="C950">
            <v>63570</v>
          </cell>
        </row>
        <row r="951">
          <cell r="A951" t="str">
            <v>Geodren vial Ø 100 mm h=0.5 m</v>
          </cell>
          <cell r="B951" t="str">
            <v>m</v>
          </cell>
          <cell r="C951">
            <v>20410</v>
          </cell>
        </row>
        <row r="952">
          <cell r="A952" t="str">
            <v>Geodren vial Ø 100 mm h=1.00 m</v>
          </cell>
          <cell r="B952" t="str">
            <v>m</v>
          </cell>
          <cell r="C952">
            <v>34016</v>
          </cell>
        </row>
        <row r="953">
          <cell r="A953" t="str">
            <v>Geodren vial Ø 100 mm h=2.00 m</v>
          </cell>
          <cell r="B953" t="str">
            <v>m</v>
          </cell>
          <cell r="C953">
            <v>68032</v>
          </cell>
        </row>
        <row r="954">
          <cell r="A954" t="str">
            <v>Geodren vial Ø 65 mm h=1.05 m</v>
          </cell>
          <cell r="B954" t="str">
            <v>m</v>
          </cell>
          <cell r="C954">
            <v>62464</v>
          </cell>
        </row>
        <row r="955">
          <cell r="A955" t="str">
            <v>Geo-estructura H=1.25 m W=3.07m</v>
          </cell>
          <cell r="B955" t="str">
            <v>m</v>
          </cell>
          <cell r="C955">
            <v>149640</v>
          </cell>
        </row>
        <row r="956">
          <cell r="A956" t="str">
            <v>Geo-estructura H=1.4 m W=3.90m</v>
          </cell>
          <cell r="B956" t="str">
            <v>m</v>
          </cell>
          <cell r="C956">
            <v>175624</v>
          </cell>
        </row>
        <row r="957">
          <cell r="A957" t="str">
            <v>Geomalla de refuerzo</v>
          </cell>
          <cell r="B957" t="str">
            <v>m²</v>
          </cell>
          <cell r="C957">
            <v>8000</v>
          </cell>
        </row>
        <row r="958">
          <cell r="A958" t="str">
            <v>Geomalla LBO 302</v>
          </cell>
          <cell r="B958" t="str">
            <v>m²</v>
          </cell>
          <cell r="C958">
            <v>10933</v>
          </cell>
        </row>
        <row r="959">
          <cell r="A959" t="str">
            <v>Geomembrana 20 mil 0.5 mm HDPE</v>
          </cell>
          <cell r="B959" t="str">
            <v>m²</v>
          </cell>
          <cell r="C959">
            <v>8867</v>
          </cell>
        </row>
        <row r="960">
          <cell r="A960" t="str">
            <v>Geomembrana 30 mil 0.75 mm HDPE</v>
          </cell>
          <cell r="B960" t="str">
            <v>m²</v>
          </cell>
          <cell r="C960">
            <v>12826</v>
          </cell>
        </row>
        <row r="961">
          <cell r="A961" t="str">
            <v>Geomembrana 40 mil 1.00 mm HDPE</v>
          </cell>
          <cell r="B961" t="str">
            <v>m²</v>
          </cell>
          <cell r="C961">
            <v>17217</v>
          </cell>
        </row>
        <row r="962">
          <cell r="A962" t="str">
            <v>Geostab</v>
          </cell>
          <cell r="B962" t="str">
            <v>l</v>
          </cell>
          <cell r="C962">
            <v>63800</v>
          </cell>
        </row>
        <row r="963">
          <cell r="A963" t="str">
            <v>Geotextil No Tejido 1600</v>
          </cell>
          <cell r="B963" t="str">
            <v>m²</v>
          </cell>
          <cell r="C963">
            <v>3238</v>
          </cell>
        </row>
        <row r="964">
          <cell r="A964" t="str">
            <v>Geotextil No Tejido 2000</v>
          </cell>
          <cell r="B964" t="str">
            <v>m²</v>
          </cell>
          <cell r="C964">
            <v>4574</v>
          </cell>
        </row>
        <row r="965">
          <cell r="A965" t="str">
            <v>Geotextil No Tejido 2500</v>
          </cell>
          <cell r="B965" t="str">
            <v>m²</v>
          </cell>
          <cell r="C965">
            <v>4952</v>
          </cell>
        </row>
        <row r="966">
          <cell r="A966" t="str">
            <v>Geotextil No Tejido 4000</v>
          </cell>
          <cell r="B966" t="str">
            <v>m²</v>
          </cell>
          <cell r="C966">
            <v>8488</v>
          </cell>
        </row>
        <row r="967">
          <cell r="A967" t="str">
            <v>Geotextil No Tejido 7000</v>
          </cell>
          <cell r="B967" t="str">
            <v>m²</v>
          </cell>
          <cell r="C967">
            <v>15047</v>
          </cell>
        </row>
        <row r="968">
          <cell r="A968" t="str">
            <v>Geotextil Tejido 1700</v>
          </cell>
          <cell r="B968" t="str">
            <v>m²</v>
          </cell>
          <cell r="C968">
            <v>3927</v>
          </cell>
        </row>
        <row r="969">
          <cell r="A969" t="str">
            <v>Geotextil Tejido 2100</v>
          </cell>
          <cell r="B969" t="str">
            <v>m²</v>
          </cell>
          <cell r="C969">
            <v>4912</v>
          </cell>
        </row>
        <row r="970">
          <cell r="A970" t="str">
            <v>Geotextil Tejido 2400</v>
          </cell>
          <cell r="B970" t="str">
            <v>m²</v>
          </cell>
          <cell r="C970">
            <v>5361</v>
          </cell>
        </row>
        <row r="971">
          <cell r="A971" t="str">
            <v>Grama  (Semilla)</v>
          </cell>
          <cell r="B971" t="str">
            <v>kg</v>
          </cell>
          <cell r="C971">
            <v>40000</v>
          </cell>
        </row>
        <row r="972">
          <cell r="A972" t="str">
            <v>Graniplast color</v>
          </cell>
          <cell r="B972" t="str">
            <v>m²</v>
          </cell>
          <cell r="C972">
            <v>15622.4</v>
          </cell>
        </row>
        <row r="973">
          <cell r="A973" t="str">
            <v>Granito natural e = 0.02 m</v>
          </cell>
          <cell r="B973" t="str">
            <v>m²</v>
          </cell>
          <cell r="C973">
            <v>131529</v>
          </cell>
        </row>
        <row r="974">
          <cell r="A974" t="str">
            <v>Granito No.2</v>
          </cell>
          <cell r="B974" t="str">
            <v>bt</v>
          </cell>
          <cell r="C974">
            <v>20865</v>
          </cell>
        </row>
        <row r="975">
          <cell r="A975" t="str">
            <v>Granito pulido travertino peruano No 2, para enchape mesón</v>
          </cell>
          <cell r="B975" t="str">
            <v>m</v>
          </cell>
          <cell r="C975">
            <v>67419</v>
          </cell>
        </row>
        <row r="976">
          <cell r="A976" t="str">
            <v>Granito travertino peruano No.2</v>
          </cell>
          <cell r="B976" t="str">
            <v>bt</v>
          </cell>
          <cell r="C976">
            <v>17342</v>
          </cell>
        </row>
        <row r="977">
          <cell r="A977" t="str">
            <v>Granito travertino peruano No.2 y 3</v>
          </cell>
          <cell r="B977" t="str">
            <v>bt</v>
          </cell>
          <cell r="C977">
            <v>23367</v>
          </cell>
        </row>
        <row r="978">
          <cell r="A978" t="str">
            <v>Grapa  3/8"</v>
          </cell>
          <cell r="B978" t="str">
            <v>und</v>
          </cell>
          <cell r="C978">
            <v>5240</v>
          </cell>
        </row>
        <row r="979">
          <cell r="A979" t="str">
            <v>Grapa  de 1/2"  roscada  a=0.13 m l=0.25 m</v>
          </cell>
          <cell r="B979" t="str">
            <v>und</v>
          </cell>
          <cell r="C979">
            <v>15000</v>
          </cell>
        </row>
        <row r="980">
          <cell r="A980" t="str">
            <v>Grapa 1/4"</v>
          </cell>
          <cell r="B980" t="str">
            <v>und</v>
          </cell>
          <cell r="C980">
            <v>4580</v>
          </cell>
        </row>
        <row r="981">
          <cell r="A981" t="str">
            <v>Grapa externa 3/8 pulg</v>
          </cell>
          <cell r="B981" t="str">
            <v>und</v>
          </cell>
          <cell r="C981">
            <v>7250</v>
          </cell>
        </row>
        <row r="982">
          <cell r="A982" t="str">
            <v>Grapa galvanizada para Cerca 1 x 9</v>
          </cell>
          <cell r="B982" t="str">
            <v>und</v>
          </cell>
          <cell r="C982">
            <v>76</v>
          </cell>
        </row>
        <row r="983">
          <cell r="A983" t="str">
            <v>Grapa industrial</v>
          </cell>
          <cell r="B983" t="str">
            <v>lb</v>
          </cell>
          <cell r="C983">
            <v>4500</v>
          </cell>
        </row>
        <row r="984">
          <cell r="A984" t="str">
            <v>Grapa Ø=1"  372 mm x 103 mm</v>
          </cell>
          <cell r="B984" t="str">
            <v>und</v>
          </cell>
          <cell r="C984">
            <v>88250</v>
          </cell>
        </row>
        <row r="985">
          <cell r="A985" t="str">
            <v>Grapa Ø=1"  440 mm x 103 mm</v>
          </cell>
          <cell r="B985" t="str">
            <v>und</v>
          </cell>
          <cell r="C985">
            <v>40000</v>
          </cell>
        </row>
        <row r="986">
          <cell r="A986" t="str">
            <v>Grapa Ø=1"  565 mm x 103 mm</v>
          </cell>
          <cell r="B986" t="str">
            <v>und</v>
          </cell>
          <cell r="C986">
            <v>40000</v>
          </cell>
        </row>
        <row r="987">
          <cell r="A987" t="str">
            <v>Grapa Ø=1"  565 mm x 128 mm</v>
          </cell>
          <cell r="B987" t="str">
            <v>und</v>
          </cell>
          <cell r="C987">
            <v>125125</v>
          </cell>
        </row>
        <row r="988">
          <cell r="A988" t="str">
            <v>Grava 1/2" - 1/4"</v>
          </cell>
          <cell r="B988" t="str">
            <v>m³</v>
          </cell>
          <cell r="C988">
            <v>535920</v>
          </cell>
        </row>
        <row r="989">
          <cell r="A989" t="str">
            <v>Grava fina libre de calcareos Ø 1/32" a 1"</v>
          </cell>
          <cell r="B989" t="str">
            <v>bt</v>
          </cell>
          <cell r="C989">
            <v>21563</v>
          </cell>
        </row>
        <row r="990">
          <cell r="A990" t="str">
            <v>Gravilla para piso</v>
          </cell>
          <cell r="B990" t="str">
            <v>bt</v>
          </cell>
          <cell r="C990">
            <v>17342</v>
          </cell>
        </row>
        <row r="991">
          <cell r="A991" t="str">
            <v>Grifería lavamanos mezclador 4" conjunto</v>
          </cell>
          <cell r="B991" t="str">
            <v>und</v>
          </cell>
          <cell r="C991">
            <v>42900</v>
          </cell>
        </row>
        <row r="992">
          <cell r="A992" t="str">
            <v>Grifería lavamanos mezclador 8" cromada tipo palanca</v>
          </cell>
          <cell r="B992" t="str">
            <v>und</v>
          </cell>
          <cell r="C992">
            <v>53567</v>
          </cell>
        </row>
        <row r="993">
          <cell r="A993" t="str">
            <v>Grifería orinal de pared tipo push cromo</v>
          </cell>
          <cell r="B993" t="str">
            <v>und</v>
          </cell>
          <cell r="C993">
            <v>151567</v>
          </cell>
        </row>
        <row r="994">
          <cell r="A994" t="str">
            <v>Grifería para tanque de sanitario</v>
          </cell>
          <cell r="B994" t="str">
            <v>und</v>
          </cell>
          <cell r="C994">
            <v>17250</v>
          </cell>
        </row>
        <row r="995">
          <cell r="A995" t="str">
            <v>Grua 5.0 Tn</v>
          </cell>
          <cell r="B995" t="str">
            <v xml:space="preserve"> HR </v>
          </cell>
          <cell r="C995">
            <v>44772</v>
          </cell>
        </row>
        <row r="996">
          <cell r="A996" t="str">
            <v>Grua Telescopica 40 Tn</v>
          </cell>
          <cell r="B996" t="str">
            <v xml:space="preserve"> HR </v>
          </cell>
          <cell r="C996">
            <v>287999</v>
          </cell>
        </row>
        <row r="997">
          <cell r="A997" t="str">
            <v>Guadañadora</v>
          </cell>
          <cell r="B997" t="str">
            <v xml:space="preserve"> HR </v>
          </cell>
          <cell r="C997">
            <v>4127</v>
          </cell>
        </row>
        <row r="998">
          <cell r="A998" t="str">
            <v>Guadua 6 m</v>
          </cell>
          <cell r="B998" t="str">
            <v>und</v>
          </cell>
          <cell r="C998">
            <v>5000</v>
          </cell>
        </row>
        <row r="999">
          <cell r="A999" t="str">
            <v>Guardacable de 1 1/2" o Portacable T.P.</v>
          </cell>
          <cell r="B999" t="str">
            <v>und</v>
          </cell>
          <cell r="C999">
            <v>210296</v>
          </cell>
        </row>
        <row r="1000">
          <cell r="A1000" t="str">
            <v>Guardacable de 1 1/4" o Portacable T.P.</v>
          </cell>
          <cell r="B1000" t="str">
            <v>und</v>
          </cell>
          <cell r="C1000">
            <v>87696</v>
          </cell>
        </row>
        <row r="1001">
          <cell r="A1001" t="str">
            <v>Guardacable de 1 5/8" o Portacable T.P.</v>
          </cell>
          <cell r="B1001" t="str">
            <v>und</v>
          </cell>
          <cell r="C1001">
            <v>205088</v>
          </cell>
        </row>
        <row r="1002">
          <cell r="A1002" t="str">
            <v>Guardacable de 1" o Portacable T.P.</v>
          </cell>
          <cell r="B1002" t="str">
            <v>und</v>
          </cell>
          <cell r="C1002">
            <v>29900</v>
          </cell>
        </row>
        <row r="1003">
          <cell r="A1003" t="str">
            <v>Guardacable de 1/2" o Portacable T.P.</v>
          </cell>
          <cell r="B1003" t="str">
            <v>und</v>
          </cell>
          <cell r="C1003">
            <v>12000</v>
          </cell>
        </row>
        <row r="1004">
          <cell r="A1004" t="str">
            <v>Guardacable de 1/4" o Portacable T.P.</v>
          </cell>
          <cell r="B1004" t="str">
            <v>und</v>
          </cell>
          <cell r="C1004">
            <v>2378</v>
          </cell>
        </row>
        <row r="1005">
          <cell r="A1005" t="str">
            <v>Guardacable de 3/4" o Portacable T.P.</v>
          </cell>
          <cell r="B1005" t="str">
            <v>und</v>
          </cell>
          <cell r="C1005">
            <v>17539</v>
          </cell>
        </row>
        <row r="1006">
          <cell r="A1006" t="str">
            <v>Guardacable de 3/8" o Portacable T.P.</v>
          </cell>
          <cell r="B1006" t="str">
            <v>und</v>
          </cell>
          <cell r="C1006">
            <v>6500</v>
          </cell>
        </row>
        <row r="1007">
          <cell r="A1007" t="str">
            <v>Guardacable de 5/16" o Portacable T.P.</v>
          </cell>
          <cell r="B1007" t="str">
            <v>und</v>
          </cell>
          <cell r="C1007">
            <v>3712</v>
          </cell>
        </row>
        <row r="1008">
          <cell r="A1008" t="str">
            <v>Guardacable de 5/8" o Portacable T.P.</v>
          </cell>
          <cell r="B1008" t="str">
            <v>und</v>
          </cell>
          <cell r="C1008">
            <v>14000</v>
          </cell>
        </row>
        <row r="1009">
          <cell r="A1009" t="str">
            <v>Guardacable de 7/8" o Portacable T.P.</v>
          </cell>
          <cell r="B1009" t="str">
            <v>und</v>
          </cell>
          <cell r="C1009">
            <v>28420</v>
          </cell>
        </row>
        <row r="1010">
          <cell r="A1010" t="str">
            <v>Guardacamilla, sistema clip alto impacto 0.15 m</v>
          </cell>
          <cell r="B1010" t="str">
            <v>m</v>
          </cell>
          <cell r="C1010">
            <v>45000</v>
          </cell>
        </row>
        <row r="1011">
          <cell r="A1011" t="str">
            <v>Guardaescoba grano de marmol 7.2 x 30</v>
          </cell>
          <cell r="B1011" t="str">
            <v>m</v>
          </cell>
          <cell r="C1011">
            <v>12981</v>
          </cell>
        </row>
        <row r="1012">
          <cell r="A1012" t="str">
            <v>Guardaescoba grano de marmol 7.2 x 30 cm</v>
          </cell>
          <cell r="B1012" t="str">
            <v>m</v>
          </cell>
          <cell r="C1012">
            <v>11022</v>
          </cell>
        </row>
        <row r="1013">
          <cell r="A1013" t="str">
            <v>Guardavia o tramo curvo de 4.13 m (0.08 x 0.31)</v>
          </cell>
          <cell r="B1013" t="str">
            <v>und</v>
          </cell>
          <cell r="C1013">
            <v>337801</v>
          </cell>
        </row>
        <row r="1014">
          <cell r="A1014" t="str">
            <v>Guardavia o tramo recto de 4.13 m (0.08 x 0.31)</v>
          </cell>
          <cell r="B1014" t="str">
            <v>und</v>
          </cell>
          <cell r="C1014">
            <v>282767</v>
          </cell>
        </row>
        <row r="1015">
          <cell r="A1015" t="str">
            <v>Guaya galvanizada 5/16"</v>
          </cell>
          <cell r="B1015" t="str">
            <v>und</v>
          </cell>
          <cell r="C1015">
            <v>3132</v>
          </cell>
        </row>
        <row r="1016">
          <cell r="A1016" t="str">
            <v>Guia No 1</v>
          </cell>
          <cell r="B1016" t="str">
            <v>und</v>
          </cell>
          <cell r="C1016">
            <v>62640</v>
          </cell>
        </row>
        <row r="1017">
          <cell r="A1017" t="str">
            <v>Hebilla cinta bandit 5/8"</v>
          </cell>
          <cell r="B1017" t="str">
            <v>und</v>
          </cell>
          <cell r="C1017">
            <v>1122</v>
          </cell>
        </row>
        <row r="1018">
          <cell r="A1018" t="str">
            <v>Herramienta Menor</v>
          </cell>
          <cell r="B1018" t="str">
            <v xml:space="preserve">  % </v>
          </cell>
          <cell r="C1018">
            <v>31179.4</v>
          </cell>
        </row>
        <row r="1019">
          <cell r="A1019" t="str">
            <v>Herramienta Menor</v>
          </cell>
          <cell r="B1019" t="str">
            <v xml:space="preserve">  % </v>
          </cell>
          <cell r="C1019">
            <v>68941.2</v>
          </cell>
        </row>
        <row r="1020">
          <cell r="A1020" t="str">
            <v>Herramienta Menor</v>
          </cell>
          <cell r="B1020" t="str">
            <v xml:space="preserve">  % </v>
          </cell>
          <cell r="C1020">
            <v>33005.42</v>
          </cell>
        </row>
        <row r="1021">
          <cell r="A1021" t="str">
            <v>Herramienta Menor</v>
          </cell>
          <cell r="B1021" t="str">
            <v xml:space="preserve">  % </v>
          </cell>
          <cell r="C1021">
            <v>27754.799999999999</v>
          </cell>
        </row>
        <row r="1022">
          <cell r="A1022" t="str">
            <v>Herramienta Menor</v>
          </cell>
          <cell r="B1022" t="str">
            <v xml:space="preserve">  % </v>
          </cell>
          <cell r="C1022">
            <v>260674</v>
          </cell>
        </row>
        <row r="1023">
          <cell r="A1023" t="str">
            <v>Herramienta Menor</v>
          </cell>
          <cell r="B1023" t="str">
            <v xml:space="preserve">  % </v>
          </cell>
          <cell r="C1023">
            <v>476775.01</v>
          </cell>
        </row>
        <row r="1024">
          <cell r="A1024" t="str">
            <v>Herramienta Menor</v>
          </cell>
          <cell r="B1024" t="str">
            <v xml:space="preserve">  % </v>
          </cell>
          <cell r="C1024">
            <v>530549.01</v>
          </cell>
        </row>
        <row r="1025">
          <cell r="A1025" t="str">
            <v>Herramienta Menor</v>
          </cell>
          <cell r="B1025" t="str">
            <v xml:space="preserve">  % </v>
          </cell>
          <cell r="C1025">
            <v>423074</v>
          </cell>
        </row>
        <row r="1026">
          <cell r="A1026" t="str">
            <v>Herramienta Menor 10% M.O. AA</v>
          </cell>
          <cell r="B1026" t="str">
            <v>hr</v>
          </cell>
          <cell r="C1026">
            <v>1637.5</v>
          </cell>
        </row>
        <row r="1027">
          <cell r="A1027" t="str">
            <v>Herramienta Menor 10% M.O. AA</v>
          </cell>
          <cell r="B1027" t="str">
            <v>hr</v>
          </cell>
          <cell r="C1027">
            <v>1637.5</v>
          </cell>
        </row>
        <row r="1028">
          <cell r="A1028" t="str">
            <v>Herramienta menor 10% M.O P-L-O-2T-8T3</v>
          </cell>
          <cell r="B1028" t="str">
            <v xml:space="preserve"> HR </v>
          </cell>
          <cell r="C1028">
            <v>12217</v>
          </cell>
        </row>
        <row r="1029">
          <cell r="A1029" t="str">
            <v>Herramienta Menor 10% M.O. AA</v>
          </cell>
          <cell r="B1029" t="str">
            <v xml:space="preserve"> HR </v>
          </cell>
          <cell r="C1029">
            <v>1913</v>
          </cell>
        </row>
        <row r="1030">
          <cell r="A1030" t="str">
            <v>Herramienta Menor 10% M.O. AA Elec</v>
          </cell>
          <cell r="B1030" t="str">
            <v xml:space="preserve"> HR </v>
          </cell>
          <cell r="C1030">
            <v>1637.5</v>
          </cell>
        </row>
        <row r="1031">
          <cell r="A1031" t="str">
            <v>Herramienta Menor 10% M.O. AA-2</v>
          </cell>
          <cell r="B1031" t="str">
            <v xml:space="preserve"> HR </v>
          </cell>
          <cell r="C1031">
            <v>2309.7000000000003</v>
          </cell>
        </row>
        <row r="1032">
          <cell r="A1032" t="str">
            <v>Herramienta Menor 10% M.O. AA-2 Elc</v>
          </cell>
          <cell r="B1032" t="str">
            <v xml:space="preserve"> HR </v>
          </cell>
          <cell r="C1032">
            <v>2635.9</v>
          </cell>
        </row>
        <row r="1033">
          <cell r="A1033" t="str">
            <v>Herramienta menor 10% M.O. AA-3</v>
          </cell>
          <cell r="B1033" t="str">
            <v xml:space="preserve"> HR </v>
          </cell>
          <cell r="C1033">
            <v>2982</v>
          </cell>
        </row>
        <row r="1034">
          <cell r="A1034" t="str">
            <v>Herramienta menor 10% M.O. AA-4</v>
          </cell>
          <cell r="B1034" t="str">
            <v xml:space="preserve"> HR </v>
          </cell>
          <cell r="C1034">
            <v>3654.2000000000003</v>
          </cell>
        </row>
        <row r="1035">
          <cell r="A1035" t="str">
            <v>Herramienta menor 10% M.O. AA-5</v>
          </cell>
          <cell r="B1035" t="str">
            <v xml:space="preserve"> HR </v>
          </cell>
          <cell r="C1035">
            <v>4326.5</v>
          </cell>
        </row>
        <row r="1036">
          <cell r="A1036" t="str">
            <v>Herramienta menor 10% M.O. AA-9</v>
          </cell>
          <cell r="B1036" t="str">
            <v xml:space="preserve"> HR </v>
          </cell>
          <cell r="C1036">
            <v>7015.5</v>
          </cell>
        </row>
        <row r="1037">
          <cell r="A1037" t="str">
            <v>Herramienta Menor 10% M.O. Ac-2</v>
          </cell>
          <cell r="B1037" t="str">
            <v xml:space="preserve"> HR </v>
          </cell>
          <cell r="C1037">
            <v>1447</v>
          </cell>
        </row>
        <row r="1038">
          <cell r="A1038" t="str">
            <v>Herramienta menor 10% M.O. Ac-4</v>
          </cell>
          <cell r="B1038" t="str">
            <v xml:space="preserve"> HR </v>
          </cell>
          <cell r="C1038">
            <v>2894</v>
          </cell>
        </row>
        <row r="1039">
          <cell r="A1039" t="str">
            <v>Herramienta menor 10% M.O. ASA-3</v>
          </cell>
          <cell r="B1039" t="str">
            <v xml:space="preserve"> HR </v>
          </cell>
          <cell r="C1039">
            <v>4548.4000000000005</v>
          </cell>
        </row>
        <row r="1040">
          <cell r="A1040" t="str">
            <v>Herramienta Menor 10% M.O. ASA-4</v>
          </cell>
          <cell r="B1040" t="str">
            <v xml:space="preserve"> HR </v>
          </cell>
          <cell r="C1040">
            <v>6460.9000000000005</v>
          </cell>
        </row>
        <row r="1041">
          <cell r="A1041" t="str">
            <v>Herramienta menor 10% M.O. Ayud. const</v>
          </cell>
          <cell r="B1041" t="str">
            <v xml:space="preserve"> HR </v>
          </cell>
          <cell r="C1041">
            <v>631.70000000000005</v>
          </cell>
        </row>
        <row r="1042">
          <cell r="A1042" t="str">
            <v>Herramienta menor 10% M.O. Ayudante (A)</v>
          </cell>
          <cell r="B1042" t="str">
            <v xml:space="preserve"> HR </v>
          </cell>
          <cell r="C1042">
            <v>789.40000000000009</v>
          </cell>
        </row>
        <row r="1043">
          <cell r="A1043" t="str">
            <v>Herramienta Menor 10% M.O. BB</v>
          </cell>
          <cell r="B1043" t="str">
            <v xml:space="preserve"> HR </v>
          </cell>
          <cell r="C1043">
            <v>1930.4</v>
          </cell>
        </row>
        <row r="1044">
          <cell r="A1044" t="str">
            <v>Herramienta menor 10% M.O. CC</v>
          </cell>
          <cell r="B1044" t="str">
            <v xml:space="preserve"> HR </v>
          </cell>
          <cell r="C1044">
            <v>2271.9</v>
          </cell>
        </row>
        <row r="1045">
          <cell r="A1045" t="str">
            <v>Herramienta Menor 10% M.O. DD</v>
          </cell>
          <cell r="B1045" t="str">
            <v xml:space="preserve"> HR </v>
          </cell>
          <cell r="C1045">
            <v>2509.5</v>
          </cell>
        </row>
        <row r="1046">
          <cell r="A1046" t="str">
            <v>Herramienta Menor 10% M.O. IMOPA-13</v>
          </cell>
          <cell r="B1046" t="str">
            <v xml:space="preserve"> HR </v>
          </cell>
          <cell r="C1046">
            <v>11474</v>
          </cell>
        </row>
        <row r="1047">
          <cell r="A1047" t="str">
            <v>Herramienta Menor 10% M.O. PAm-3</v>
          </cell>
          <cell r="B1047" t="str">
            <v xml:space="preserve"> HR </v>
          </cell>
          <cell r="C1047">
            <v>3499.3</v>
          </cell>
        </row>
        <row r="1048">
          <cell r="A1048" t="str">
            <v>Herramienta Menor 10% M.O. PhAcA-2</v>
          </cell>
          <cell r="B1048" t="str">
            <v xml:space="preserve"> HR </v>
          </cell>
          <cell r="C1048">
            <v>4576.3</v>
          </cell>
        </row>
        <row r="1049">
          <cell r="A1049" t="str">
            <v>Herramienta Menor 10% M.O. SA-1</v>
          </cell>
          <cell r="B1049" t="str">
            <v xml:space="preserve"> HR </v>
          </cell>
          <cell r="C1049">
            <v>1795.8000000000002</v>
          </cell>
        </row>
        <row r="1050">
          <cell r="A1050" t="str">
            <v>Herramienta Menor 10% M.O. TgAc-4</v>
          </cell>
          <cell r="B1050" t="str">
            <v xml:space="preserve"> HR </v>
          </cell>
          <cell r="C1050">
            <v>3851.9</v>
          </cell>
        </row>
        <row r="1051">
          <cell r="A1051" t="str">
            <v>Herramienta menor 5% M.O. AA</v>
          </cell>
          <cell r="B1051" t="str">
            <v xml:space="preserve"> HR </v>
          </cell>
          <cell r="C1051">
            <v>818.75</v>
          </cell>
        </row>
        <row r="1052">
          <cell r="A1052" t="str">
            <v>Herramienta menor 5% M.O. AA-2</v>
          </cell>
          <cell r="B1052" t="str">
            <v xml:space="preserve"> HR </v>
          </cell>
          <cell r="C1052">
            <v>1154.8500000000001</v>
          </cell>
        </row>
        <row r="1053">
          <cell r="A1053" t="str">
            <v>Herramienta menor 5% M.O. Ayudante (A)</v>
          </cell>
          <cell r="B1053" t="str">
            <v xml:space="preserve"> HR </v>
          </cell>
          <cell r="C1053">
            <v>315.85000000000002</v>
          </cell>
        </row>
        <row r="1054">
          <cell r="A1054" t="str">
            <v>Herramienta Menor 5% M.O. BB</v>
          </cell>
          <cell r="B1054" t="str">
            <v xml:space="preserve"> HR </v>
          </cell>
          <cell r="C1054">
            <v>965.2</v>
          </cell>
        </row>
        <row r="1055">
          <cell r="A1055" t="str">
            <v>Herramienta menor 5% M.O. DD</v>
          </cell>
          <cell r="B1055" t="str">
            <v xml:space="preserve"> HR </v>
          </cell>
          <cell r="C1055">
            <v>250.95000000000002</v>
          </cell>
        </row>
        <row r="1056">
          <cell r="A1056" t="str">
            <v>Herramienta menor linieros</v>
          </cell>
          <cell r="B1056" t="str">
            <v xml:space="preserve"> HR </v>
          </cell>
          <cell r="C1056">
            <v>1820</v>
          </cell>
        </row>
        <row r="1057">
          <cell r="A1057" t="str">
            <v>Herramientas Electricas</v>
          </cell>
          <cell r="B1057" t="str">
            <v xml:space="preserve">  % </v>
          </cell>
          <cell r="C1057">
            <v>31179.4</v>
          </cell>
        </row>
        <row r="1058">
          <cell r="A1058" t="str">
            <v>Herramientas Electricas</v>
          </cell>
          <cell r="B1058" t="str">
            <v xml:space="preserve">  % </v>
          </cell>
          <cell r="C1058">
            <v>68941.2</v>
          </cell>
        </row>
        <row r="1059">
          <cell r="A1059" t="str">
            <v>Herramientas Electricas</v>
          </cell>
          <cell r="B1059" t="str">
            <v xml:space="preserve">  % </v>
          </cell>
          <cell r="C1059">
            <v>260674</v>
          </cell>
        </row>
        <row r="1060">
          <cell r="A1060" t="str">
            <v>Herramientas Electricas</v>
          </cell>
          <cell r="B1060" t="str">
            <v xml:space="preserve">  % </v>
          </cell>
          <cell r="C1060">
            <v>476775.01</v>
          </cell>
        </row>
        <row r="1061">
          <cell r="A1061" t="str">
            <v>Herramientas Electricas</v>
          </cell>
          <cell r="B1061" t="str">
            <v xml:space="preserve">  % </v>
          </cell>
          <cell r="C1061">
            <v>530549.01</v>
          </cell>
        </row>
        <row r="1062">
          <cell r="A1062" t="str">
            <v>Herramientas Electricas</v>
          </cell>
          <cell r="B1062" t="str">
            <v xml:space="preserve">  % </v>
          </cell>
          <cell r="C1062">
            <v>423074</v>
          </cell>
        </row>
        <row r="1063">
          <cell r="A1063" t="str">
            <v>Hidrante tipo Milan Ø=3" en ext. liso</v>
          </cell>
          <cell r="B1063" t="str">
            <v>und</v>
          </cell>
          <cell r="C1063">
            <v>1829506</v>
          </cell>
        </row>
        <row r="1064">
          <cell r="A1064" t="str">
            <v>Hidrante tipo Milan Ø=4" en ext. liso</v>
          </cell>
          <cell r="B1064" t="str">
            <v>und</v>
          </cell>
          <cell r="C1064">
            <v>2398921</v>
          </cell>
        </row>
        <row r="1065">
          <cell r="A1065" t="str">
            <v>Hidrante tipo Milan Ø=6" en ext. liso</v>
          </cell>
          <cell r="B1065" t="str">
            <v>und</v>
          </cell>
          <cell r="C1065">
            <v>3867500</v>
          </cell>
        </row>
        <row r="1066">
          <cell r="A1066" t="str">
            <v>Hidrosello 6" (152 - 160 mm)</v>
          </cell>
          <cell r="B1066" t="str">
            <v>und</v>
          </cell>
          <cell r="C1066">
            <v>2544</v>
          </cell>
        </row>
        <row r="1067">
          <cell r="A1067" t="str">
            <v>Hidrosello 8" (200 mm)</v>
          </cell>
          <cell r="B1067" t="str">
            <v>und</v>
          </cell>
          <cell r="C1067">
            <v>3660</v>
          </cell>
        </row>
        <row r="1068">
          <cell r="A1068" t="str">
            <v>Hidrosolta</v>
          </cell>
          <cell r="B1068" t="str">
            <v>kg</v>
          </cell>
          <cell r="C1068">
            <v>5522</v>
          </cell>
        </row>
        <row r="1069">
          <cell r="A1069" t="str">
            <v>Hipoclorito de Calcio x 45 Kg</v>
          </cell>
          <cell r="B1069" t="str">
            <v>bt</v>
          </cell>
          <cell r="C1069">
            <v>10500</v>
          </cell>
        </row>
        <row r="1070">
          <cell r="A1070" t="str">
            <v>Hoja puerta  F2 Triplex 1.01</v>
          </cell>
          <cell r="B1070" t="str">
            <v>und</v>
          </cell>
          <cell r="C1070">
            <v>106801</v>
          </cell>
        </row>
        <row r="1071">
          <cell r="A1071" t="str">
            <v>Hoja puerta de paso entamborada en triplex 0.80</v>
          </cell>
          <cell r="B1071" t="str">
            <v>und</v>
          </cell>
          <cell r="C1071">
            <v>154642</v>
          </cell>
        </row>
        <row r="1072">
          <cell r="A1072" t="str">
            <v>Hoja puerta fortec providenza 0.71 - 0.80</v>
          </cell>
          <cell r="B1072" t="str">
            <v>und</v>
          </cell>
          <cell r="C1072">
            <v>148466</v>
          </cell>
        </row>
        <row r="1073">
          <cell r="A1073" t="str">
            <v>Hoja puerta fortec providenza 0.81 - 0.90</v>
          </cell>
          <cell r="B1073" t="str">
            <v>und</v>
          </cell>
          <cell r="C1073">
            <v>198622</v>
          </cell>
        </row>
        <row r="1074">
          <cell r="A1074" t="str">
            <v>HOJA PUERTA TABLEX  0.30 - 0.50</v>
          </cell>
          <cell r="B1074" t="str">
            <v>und</v>
          </cell>
          <cell r="C1074">
            <v>52125</v>
          </cell>
        </row>
        <row r="1075">
          <cell r="A1075" t="str">
            <v>Hoja puerta tablex  0.51 - 0.75</v>
          </cell>
          <cell r="B1075" t="str">
            <v>und</v>
          </cell>
          <cell r="C1075">
            <v>62779</v>
          </cell>
        </row>
        <row r="1076">
          <cell r="A1076" t="str">
            <v>HOJA PUERTA TABLEX  0.76 - 1.00</v>
          </cell>
          <cell r="B1076" t="str">
            <v>und</v>
          </cell>
          <cell r="C1076">
            <v>74560</v>
          </cell>
        </row>
        <row r="1077">
          <cell r="A1077" t="str">
            <v>Igas gris - masilla plástica 30 kg</v>
          </cell>
          <cell r="B1077" t="str">
            <v>kg</v>
          </cell>
          <cell r="C1077">
            <v>15200</v>
          </cell>
        </row>
        <row r="1078">
          <cell r="A1078" t="str">
            <v>Igasol cubierta * 3.5 kg</v>
          </cell>
          <cell r="B1078" t="str">
            <v>und</v>
          </cell>
          <cell r="C1078">
            <v>24604</v>
          </cell>
        </row>
        <row r="1079">
          <cell r="A1079" t="str">
            <v>Igol denso sika</v>
          </cell>
          <cell r="B1079" t="str">
            <v>kg</v>
          </cell>
          <cell r="C1079">
            <v>13630</v>
          </cell>
        </row>
        <row r="1080">
          <cell r="A1080" t="str">
            <v>Imprimacion con Emulsion Asfaltica</v>
          </cell>
          <cell r="B1080" t="str">
            <v>m²</v>
          </cell>
          <cell r="C1080">
            <v>3164</v>
          </cell>
        </row>
        <row r="1081">
          <cell r="A1081" t="str">
            <v>Impuesto IDURY corte Pavimento flexible</v>
          </cell>
          <cell r="B1081" t="str">
            <v>m²</v>
          </cell>
          <cell r="C1081">
            <v>18794</v>
          </cell>
        </row>
        <row r="1082">
          <cell r="A1082" t="str">
            <v>Impuesto IDURY corte Pavimento Rigido</v>
          </cell>
          <cell r="B1082" t="str">
            <v>m²</v>
          </cell>
          <cell r="C1082">
            <v>21686</v>
          </cell>
        </row>
        <row r="1083">
          <cell r="A1083" t="str">
            <v>Indugel caja d=25 kg</v>
          </cell>
          <cell r="B1083" t="str">
            <v>cj</v>
          </cell>
          <cell r="C1083">
            <v>350000</v>
          </cell>
        </row>
        <row r="1084">
          <cell r="A1084" t="str">
            <v>Insecticida tipio roxión</v>
          </cell>
          <cell r="B1084" t="str">
            <v>l</v>
          </cell>
          <cell r="C1084">
            <v>40000</v>
          </cell>
        </row>
        <row r="1085">
          <cell r="A1085" t="str">
            <v>Instalacion carpinteria metalica con mortero 1:3</v>
          </cell>
          <cell r="B1085" t="str">
            <v>m²</v>
          </cell>
          <cell r="C1085">
            <v>20063</v>
          </cell>
        </row>
        <row r="1086">
          <cell r="A1086" t="str">
            <v>Instalacion carpinteria metalica ventanas</v>
          </cell>
          <cell r="B1086" t="str">
            <v>m²</v>
          </cell>
          <cell r="C1086">
            <v>13996</v>
          </cell>
        </row>
        <row r="1087">
          <cell r="A1087" t="str">
            <v>Instalacion de aparatos sanitarios</v>
          </cell>
          <cell r="B1087" t="str">
            <v>und</v>
          </cell>
          <cell r="C1087">
            <v>34560</v>
          </cell>
        </row>
        <row r="1088">
          <cell r="A1088" t="str">
            <v>Instalación eléctrica Aula Tipo 25 alumnos</v>
          </cell>
          <cell r="B1088" t="str">
            <v>glb</v>
          </cell>
          <cell r="C1088">
            <v>4760825.9000000004</v>
          </cell>
        </row>
        <row r="1089">
          <cell r="A1089" t="str">
            <v>Instalación eléctrica unidad sanitaria tipo</v>
          </cell>
          <cell r="B1089" t="str">
            <v>glb</v>
          </cell>
          <cell r="C1089">
            <v>4342973.9000000004</v>
          </cell>
        </row>
        <row r="1090">
          <cell r="A1090" t="str">
            <v>Instalacion hoja puerta</v>
          </cell>
          <cell r="B1090" t="str">
            <v>m²</v>
          </cell>
          <cell r="C1090">
            <v>23260.5</v>
          </cell>
        </row>
        <row r="1091">
          <cell r="A1091" t="str">
            <v>Instalación piso vinilo con pegante</v>
          </cell>
          <cell r="B1091" t="str">
            <v>m²</v>
          </cell>
          <cell r="C1091">
            <v>3500</v>
          </cell>
        </row>
        <row r="1092">
          <cell r="A1092" t="str">
            <v>Interruptor conmutable doble</v>
          </cell>
          <cell r="B1092" t="str">
            <v>und</v>
          </cell>
          <cell r="C1092">
            <v>5500</v>
          </cell>
        </row>
        <row r="1093">
          <cell r="A1093" t="str">
            <v>Interruptor doble de incrustar galica luminex</v>
          </cell>
          <cell r="B1093" t="str">
            <v>und</v>
          </cell>
          <cell r="C1093">
            <v>5100</v>
          </cell>
        </row>
        <row r="1094">
          <cell r="A1094" t="str">
            <v>Interruptor doble línea decorativa</v>
          </cell>
          <cell r="B1094" t="str">
            <v>und</v>
          </cell>
          <cell r="C1094">
            <v>14500</v>
          </cell>
        </row>
        <row r="1095">
          <cell r="A1095" t="str">
            <v>Interruptor sencillo ave 601</v>
          </cell>
          <cell r="B1095" t="str">
            <v>und</v>
          </cell>
          <cell r="C1095">
            <v>5500</v>
          </cell>
        </row>
        <row r="1096">
          <cell r="A1096" t="str">
            <v>Interruptor sencillo línea decorativa</v>
          </cell>
          <cell r="B1096" t="str">
            <v>und</v>
          </cell>
          <cell r="C1096">
            <v>14500</v>
          </cell>
        </row>
        <row r="1097">
          <cell r="A1097" t="str">
            <v>Intervinil</v>
          </cell>
          <cell r="B1097" t="str">
            <v>gal</v>
          </cell>
          <cell r="C1097">
            <v>38105</v>
          </cell>
        </row>
        <row r="1098">
          <cell r="A1098" t="str">
            <v>Inyector para pozo Ø=4"</v>
          </cell>
          <cell r="B1098" t="str">
            <v>und</v>
          </cell>
          <cell r="C1098">
            <v>104000</v>
          </cell>
        </row>
        <row r="1099">
          <cell r="A1099" t="str">
            <v>Ixora de 0.50 m</v>
          </cell>
          <cell r="B1099" t="str">
            <v>und</v>
          </cell>
          <cell r="C1099">
            <v>1740</v>
          </cell>
        </row>
        <row r="1100">
          <cell r="A1100" t="str">
            <v>Jabonera blanca</v>
          </cell>
          <cell r="B1100" t="str">
            <v>und</v>
          </cell>
          <cell r="C1100">
            <v>12000</v>
          </cell>
        </row>
        <row r="1101">
          <cell r="A1101" t="str">
            <v>Jamba 3831</v>
          </cell>
          <cell r="B1101" t="str">
            <v>m</v>
          </cell>
          <cell r="C1101">
            <v>16000</v>
          </cell>
        </row>
        <row r="1102">
          <cell r="A1102" t="str">
            <v>Juego accesorios baño porcelana blanca</v>
          </cell>
          <cell r="B1102" t="str">
            <v>und</v>
          </cell>
          <cell r="C1102">
            <v>31623</v>
          </cell>
        </row>
        <row r="1103">
          <cell r="A1103" t="str">
            <v>Juego accesorios baño porcelana tipo royal</v>
          </cell>
          <cell r="B1103" t="str">
            <v>und</v>
          </cell>
          <cell r="C1103">
            <v>55000</v>
          </cell>
        </row>
        <row r="1104">
          <cell r="A1104" t="str">
            <v>Juego Bisagra tipo muñeca para tubo galvanizado 2"</v>
          </cell>
          <cell r="B1104" t="str">
            <v>und</v>
          </cell>
          <cell r="C1104">
            <v>15000</v>
          </cell>
        </row>
        <row r="1105">
          <cell r="A1105" t="str">
            <v>Juego bisagras tipo muñeca para tubo galv 1 1/2"</v>
          </cell>
          <cell r="B1105" t="str">
            <v>und</v>
          </cell>
          <cell r="C1105">
            <v>12500</v>
          </cell>
        </row>
        <row r="1106">
          <cell r="A1106" t="str">
            <v>Juego de Incrustaciones economico</v>
          </cell>
          <cell r="B1106" t="str">
            <v>und</v>
          </cell>
          <cell r="C1106">
            <v>27000</v>
          </cell>
        </row>
        <row r="1107">
          <cell r="A1107" t="str">
            <v>Junta de dilatacion de 10 mm x 10 mm (Cortada, inducida y sellada)</v>
          </cell>
          <cell r="B1107" t="str">
            <v>m</v>
          </cell>
          <cell r="C1107">
            <v>23012</v>
          </cell>
        </row>
        <row r="1108">
          <cell r="A1108" t="str">
            <v>Kit de accesorios con instalacion de reja Q:2400</v>
          </cell>
          <cell r="B1108" t="str">
            <v>und</v>
          </cell>
          <cell r="C1108">
            <v>2800000</v>
          </cell>
        </row>
        <row r="1109">
          <cell r="A1109" t="str">
            <v>Kit Silla Tee 8*6 (200 x 160)</v>
          </cell>
          <cell r="B1109" t="str">
            <v>und</v>
          </cell>
          <cell r="C1109">
            <v>122063</v>
          </cell>
        </row>
        <row r="1110">
          <cell r="A1110" t="str">
            <v>Kit Silla Yee 10*6 (Incl. Hidros. y Abrazaderas)</v>
          </cell>
          <cell r="B1110" t="str">
            <v>und</v>
          </cell>
          <cell r="C1110">
            <v>171231</v>
          </cell>
        </row>
        <row r="1111">
          <cell r="A1111" t="str">
            <v>Kit Silla Yee 12*6 (Inc Hidrosello y abrazaderas)</v>
          </cell>
          <cell r="B1111" t="str">
            <v>und</v>
          </cell>
          <cell r="C1111">
            <v>207487</v>
          </cell>
        </row>
        <row r="1112">
          <cell r="A1112" t="str">
            <v>Kit Silla Yee 8*6 (Incl. Hidros. y Abrazaderas)</v>
          </cell>
          <cell r="B1112" t="str">
            <v>und</v>
          </cell>
          <cell r="C1112">
            <v>151467</v>
          </cell>
        </row>
        <row r="1113">
          <cell r="A1113" t="str">
            <v>Koraza Vinilo exterior</v>
          </cell>
          <cell r="B1113" t="str">
            <v>gal</v>
          </cell>
          <cell r="C1113">
            <v>66823</v>
          </cell>
        </row>
        <row r="1114">
          <cell r="A1114" t="str">
            <v>Laca brillante para madera</v>
          </cell>
          <cell r="B1114" t="str">
            <v>gal</v>
          </cell>
          <cell r="C1114">
            <v>48900</v>
          </cell>
        </row>
        <row r="1115">
          <cell r="A1115" t="str">
            <v>Ladrillo  10 x 10</v>
          </cell>
          <cell r="B1115" t="str">
            <v>und</v>
          </cell>
          <cell r="C1115">
            <v>206</v>
          </cell>
        </row>
        <row r="1116">
          <cell r="A1116" t="str">
            <v>Ladrillo estructural</v>
          </cell>
          <cell r="B1116" t="str">
            <v>und</v>
          </cell>
          <cell r="C1116">
            <v>750</v>
          </cell>
        </row>
        <row r="1117">
          <cell r="A1117" t="str">
            <v>Ladrillo prensado macizo</v>
          </cell>
          <cell r="B1117" t="str">
            <v>und</v>
          </cell>
          <cell r="C1117">
            <v>958</v>
          </cell>
        </row>
        <row r="1118">
          <cell r="A1118" t="str">
            <v>Ladrillo rejilla vitrificado</v>
          </cell>
          <cell r="B1118" t="str">
            <v>und</v>
          </cell>
          <cell r="C1118">
            <v>683.33</v>
          </cell>
        </row>
        <row r="1119">
          <cell r="A1119" t="str">
            <v>Ladrillo tolete comun</v>
          </cell>
          <cell r="B1119" t="str">
            <v>und</v>
          </cell>
          <cell r="C1119">
            <v>500</v>
          </cell>
        </row>
        <row r="1120">
          <cell r="A1120" t="str">
            <v>Ladrillo tolete recocido</v>
          </cell>
          <cell r="B1120" t="str">
            <v>und</v>
          </cell>
          <cell r="C1120">
            <v>500</v>
          </cell>
        </row>
        <row r="1121">
          <cell r="A1121" t="str">
            <v>Lamina 3/16" 24*24 cm 4 perforaciones 1/2"</v>
          </cell>
          <cell r="B1121" t="str">
            <v>und</v>
          </cell>
          <cell r="C1121">
            <v>20000</v>
          </cell>
        </row>
        <row r="1122">
          <cell r="A1122" t="str">
            <v>Lamina alfajor 1/4" (6 mm)</v>
          </cell>
          <cell r="B1122" t="str">
            <v>m²</v>
          </cell>
          <cell r="C1122">
            <v>121557</v>
          </cell>
        </row>
        <row r="1123">
          <cell r="A1123" t="str">
            <v>Lamina alfajor 1/8" (3 mm)</v>
          </cell>
          <cell r="B1123" t="str">
            <v>m²</v>
          </cell>
          <cell r="C1123">
            <v>72893</v>
          </cell>
        </row>
        <row r="1124">
          <cell r="A1124" t="str">
            <v>Lamina cielo raso supercel de eternit 1.22*0.61*4</v>
          </cell>
          <cell r="B1124" t="str">
            <v>und</v>
          </cell>
          <cell r="C1124">
            <v>11172</v>
          </cell>
        </row>
        <row r="1125">
          <cell r="A1125" t="str">
            <v>Lamina cold rolled cal 16  (2.40 mt  x 1.20 mt)</v>
          </cell>
          <cell r="B1125" t="str">
            <v>und</v>
          </cell>
          <cell r="C1125">
            <v>95726</v>
          </cell>
        </row>
        <row r="1126">
          <cell r="A1126" t="str">
            <v>Lamina cold rolled cal 18  (2.40 mt  x 1.20 mt)</v>
          </cell>
          <cell r="B1126" t="str">
            <v>und</v>
          </cell>
          <cell r="C1126">
            <v>67965</v>
          </cell>
        </row>
        <row r="1127">
          <cell r="A1127" t="str">
            <v>Lamina cold rolled cal 20 (2.40 mt x 1.20 mt)</v>
          </cell>
          <cell r="B1127" t="str">
            <v>und</v>
          </cell>
          <cell r="C1127">
            <v>54237</v>
          </cell>
        </row>
        <row r="1128">
          <cell r="A1128" t="str">
            <v>Lamina de cobre (25 x 2 mm)</v>
          </cell>
          <cell r="B1128" t="str">
            <v>m</v>
          </cell>
          <cell r="C1128">
            <v>29232</v>
          </cell>
        </row>
        <row r="1129">
          <cell r="A1129" t="str">
            <v>Lamina de triplex 4mm</v>
          </cell>
          <cell r="B1129" t="str">
            <v>und</v>
          </cell>
          <cell r="C1129">
            <v>35000</v>
          </cell>
        </row>
        <row r="1130">
          <cell r="A1130" t="str">
            <v>Lamina de triplex estructural 7mm</v>
          </cell>
          <cell r="B1130" t="str">
            <v>und</v>
          </cell>
          <cell r="C1130">
            <v>51108</v>
          </cell>
        </row>
        <row r="1131">
          <cell r="A1131" t="str">
            <v>Lamina duracústic  5/8</v>
          </cell>
          <cell r="B1131" t="str">
            <v>m²</v>
          </cell>
          <cell r="C1131">
            <v>15015</v>
          </cell>
        </row>
        <row r="1132">
          <cell r="A1132" t="str">
            <v>Lamina en acero inoxidable C-18</v>
          </cell>
          <cell r="B1132" t="str">
            <v>m²</v>
          </cell>
          <cell r="C1132">
            <v>191146</v>
          </cell>
        </row>
        <row r="1133">
          <cell r="A1133" t="str">
            <v>Lamina en fibra mineral 60*60 para cielo raso</v>
          </cell>
          <cell r="B1133" t="str">
            <v>und</v>
          </cell>
          <cell r="C1133">
            <v>8511</v>
          </cell>
        </row>
        <row r="1134">
          <cell r="A1134" t="str">
            <v>Lamina en PRFV e= 5 mm</v>
          </cell>
          <cell r="B1134" t="str">
            <v>m²</v>
          </cell>
          <cell r="C1134">
            <v>341583</v>
          </cell>
        </row>
        <row r="1135">
          <cell r="A1135" t="str">
            <v>Lamina galvanizada cal 18 de 1.2*2.4 m</v>
          </cell>
          <cell r="B1135" t="str">
            <v>und</v>
          </cell>
          <cell r="C1135">
            <v>90425</v>
          </cell>
        </row>
        <row r="1136">
          <cell r="A1136" t="str">
            <v>Lamina galvanizada cal 20 de 1.2*2.4 m</v>
          </cell>
          <cell r="B1136" t="str">
            <v>und</v>
          </cell>
          <cell r="C1136">
            <v>68213</v>
          </cell>
        </row>
        <row r="1137">
          <cell r="A1137" t="str">
            <v>Lamina galvanizada cal 22 de 1.2m*2.4m</v>
          </cell>
          <cell r="B1137" t="str">
            <v>und</v>
          </cell>
          <cell r="C1137">
            <v>39956</v>
          </cell>
        </row>
        <row r="1138">
          <cell r="A1138" t="str">
            <v>Lamina HR 1 1/2"</v>
          </cell>
          <cell r="B1138" t="str">
            <v>m²</v>
          </cell>
          <cell r="C1138">
            <v>818418</v>
          </cell>
        </row>
        <row r="1139">
          <cell r="A1139" t="str">
            <v>Lamina HR 1 1/4"</v>
          </cell>
          <cell r="B1139" t="str">
            <v>m²</v>
          </cell>
          <cell r="C1139">
            <v>681119</v>
          </cell>
        </row>
        <row r="1140">
          <cell r="A1140" t="str">
            <v>Lamina HR 1"</v>
          </cell>
          <cell r="B1140" t="str">
            <v>m²</v>
          </cell>
          <cell r="C1140">
            <v>541374</v>
          </cell>
        </row>
        <row r="1141">
          <cell r="A1141" t="str">
            <v>Lamina HR 1/2"</v>
          </cell>
          <cell r="B1141" t="str">
            <v>m²</v>
          </cell>
          <cell r="C1141">
            <v>280029</v>
          </cell>
        </row>
        <row r="1142">
          <cell r="A1142" t="str">
            <v>Lamina HR 1/4"</v>
          </cell>
          <cell r="B1142" t="str">
            <v>m²</v>
          </cell>
          <cell r="C1142">
            <v>111389</v>
          </cell>
        </row>
        <row r="1143">
          <cell r="A1143" t="str">
            <v>Lamina HR 1/8"</v>
          </cell>
          <cell r="B1143" t="str">
            <v>m²</v>
          </cell>
          <cell r="C1143">
            <v>60619</v>
          </cell>
        </row>
        <row r="1144">
          <cell r="A1144" t="str">
            <v>Lamina HR 3/16"</v>
          </cell>
          <cell r="B1144" t="str">
            <v>m²</v>
          </cell>
          <cell r="C1144">
            <v>88404</v>
          </cell>
        </row>
        <row r="1145">
          <cell r="A1145" t="str">
            <v>Lamina HR 3/4"</v>
          </cell>
          <cell r="B1145" t="str">
            <v>m²</v>
          </cell>
          <cell r="C1145">
            <v>409534</v>
          </cell>
        </row>
        <row r="1146">
          <cell r="A1146" t="str">
            <v>Lamina HR 3/8"</v>
          </cell>
          <cell r="B1146" t="str">
            <v>m²</v>
          </cell>
          <cell r="C1146">
            <v>169975</v>
          </cell>
        </row>
        <row r="1147">
          <cell r="A1147" t="str">
            <v>Lamina HR 5/16"</v>
          </cell>
          <cell r="B1147" t="str">
            <v>m²</v>
          </cell>
          <cell r="C1147">
            <v>187889</v>
          </cell>
        </row>
        <row r="1148">
          <cell r="A1148" t="str">
            <v>Lamina HR 5/8"</v>
          </cell>
          <cell r="B1148" t="str">
            <v>m²</v>
          </cell>
          <cell r="C1148">
            <v>299613</v>
          </cell>
        </row>
        <row r="1149">
          <cell r="A1149" t="str">
            <v>Lamina HR de 1/2". Suministro e Instal.</v>
          </cell>
          <cell r="B1149" t="str">
            <v>m²</v>
          </cell>
          <cell r="C1149">
            <v>394120.32</v>
          </cell>
        </row>
        <row r="1150">
          <cell r="A1150" t="str">
            <v>Lamina HR de 5/8". Suministro e Instal.</v>
          </cell>
          <cell r="B1150" t="str">
            <v>m²</v>
          </cell>
          <cell r="C1150">
            <v>461566.4</v>
          </cell>
        </row>
        <row r="1151">
          <cell r="A1151" t="str">
            <v>Lamina icopor texturizado 18mm</v>
          </cell>
          <cell r="B1151" t="str">
            <v>und</v>
          </cell>
          <cell r="C1151">
            <v>3300</v>
          </cell>
        </row>
        <row r="1152">
          <cell r="A1152" t="str">
            <v>Lamina metaldeck 2" Cal. 16 1.5 mm</v>
          </cell>
          <cell r="B1152" t="str">
            <v>m²</v>
          </cell>
          <cell r="C1152">
            <v>59181</v>
          </cell>
        </row>
        <row r="1153">
          <cell r="A1153" t="str">
            <v>Lamina policarbonato alveolar 6 mm azul 5.9*2.1 mt</v>
          </cell>
          <cell r="B1153" t="str">
            <v>und</v>
          </cell>
          <cell r="C1153">
            <v>520445</v>
          </cell>
        </row>
        <row r="1154">
          <cell r="A1154" t="str">
            <v>Lamina policarbonato alveolar 6 mm humo o bronce</v>
          </cell>
          <cell r="B1154" t="str">
            <v>m²</v>
          </cell>
          <cell r="C1154">
            <v>49932.27</v>
          </cell>
        </row>
        <row r="1155">
          <cell r="A1155" t="str">
            <v>Lamina sonocor</v>
          </cell>
          <cell r="B1155" t="str">
            <v>m²</v>
          </cell>
          <cell r="C1155">
            <v>15500</v>
          </cell>
        </row>
        <row r="1156">
          <cell r="A1156" t="str">
            <v>Lámina superboard de 6 mm 1.22*2.44m</v>
          </cell>
          <cell r="B1156" t="str">
            <v>und</v>
          </cell>
          <cell r="C1156">
            <v>37992</v>
          </cell>
        </row>
        <row r="1157">
          <cell r="A1157" t="str">
            <v>Lamina yeso-carton 1/2" dry wall nacional gyplac</v>
          </cell>
          <cell r="B1157" t="str">
            <v>und</v>
          </cell>
          <cell r="C1157">
            <v>17780</v>
          </cell>
        </row>
        <row r="1158">
          <cell r="A1158" t="str">
            <v>Lampara de incrustar 2 x 32 T8</v>
          </cell>
          <cell r="B1158" t="str">
            <v>und</v>
          </cell>
          <cell r="C1158">
            <v>72000</v>
          </cell>
        </row>
        <row r="1159">
          <cell r="A1159" t="str">
            <v>Lampara fluorescente 2 x 48" de incrustar</v>
          </cell>
          <cell r="B1159" t="str">
            <v>und</v>
          </cell>
          <cell r="C1159">
            <v>67000</v>
          </cell>
        </row>
        <row r="1160">
          <cell r="A1160" t="str">
            <v>Lampara Hayward 6" anillo en A.I. con 3 led 400 W</v>
          </cell>
          <cell r="B1160" t="str">
            <v>und</v>
          </cell>
          <cell r="C1160">
            <v>789000</v>
          </cell>
        </row>
        <row r="1161">
          <cell r="A1161" t="str">
            <v>Lampara Slim 2 x 96 x-20 KM</v>
          </cell>
          <cell r="B1161" t="str">
            <v>und</v>
          </cell>
          <cell r="C1161">
            <v>125000</v>
          </cell>
        </row>
        <row r="1162">
          <cell r="A1162" t="str">
            <v>Lampara tipo aplique  100 W</v>
          </cell>
          <cell r="B1162" t="str">
            <v>und</v>
          </cell>
          <cell r="C1162">
            <v>32000</v>
          </cell>
        </row>
        <row r="1163">
          <cell r="A1163" t="str">
            <v>LAVADERO POLIESTER L= 47 x 60</v>
          </cell>
          <cell r="B1163" t="str">
            <v>und</v>
          </cell>
          <cell r="C1163">
            <v>113000</v>
          </cell>
        </row>
        <row r="1164">
          <cell r="A1164" t="str">
            <v>Lavadero prefabricado 60 x 80</v>
          </cell>
          <cell r="B1164" t="str">
            <v>und</v>
          </cell>
          <cell r="C1164">
            <v>155505</v>
          </cell>
        </row>
        <row r="1165">
          <cell r="A1165" t="str">
            <v>Lavamanos avanti blanco pedestal</v>
          </cell>
          <cell r="B1165" t="str">
            <v>und</v>
          </cell>
          <cell r="C1165">
            <v>105300</v>
          </cell>
        </row>
        <row r="1166">
          <cell r="A1166" t="str">
            <v>Lavamanos blanco acuacer de corona</v>
          </cell>
          <cell r="B1166" t="str">
            <v>und</v>
          </cell>
          <cell r="C1166">
            <v>40566.67</v>
          </cell>
        </row>
        <row r="1167">
          <cell r="A1167" t="str">
            <v>Lavamanos de incrustar Ref San Lorenzo de corona</v>
          </cell>
          <cell r="B1167" t="str">
            <v>und</v>
          </cell>
          <cell r="C1167">
            <v>141433</v>
          </cell>
        </row>
        <row r="1168">
          <cell r="A1168" t="str">
            <v>Lavamanos milenium S.P. blanco</v>
          </cell>
          <cell r="B1168" t="str">
            <v>und</v>
          </cell>
          <cell r="C1168">
            <v>212597</v>
          </cell>
        </row>
        <row r="1169">
          <cell r="A1169" t="str">
            <v>Lavamanos pedestal porcelana</v>
          </cell>
          <cell r="B1169" t="str">
            <v>und</v>
          </cell>
          <cell r="C1169">
            <v>114502</v>
          </cell>
        </row>
        <row r="1170">
          <cell r="A1170" t="str">
            <v>Lavamanos sobreponer blanco marsella</v>
          </cell>
          <cell r="B1170" t="str">
            <v>und</v>
          </cell>
          <cell r="C1170">
            <v>134250</v>
          </cell>
        </row>
        <row r="1171">
          <cell r="A1171" t="str">
            <v>Lavamanos sobreponer mezc. línea media</v>
          </cell>
          <cell r="B1171" t="str">
            <v>und</v>
          </cell>
          <cell r="C1171">
            <v>190000</v>
          </cell>
        </row>
        <row r="1172">
          <cell r="A1172" t="str">
            <v>Lavaplatos  acero inoxidable 1.4 mts</v>
          </cell>
          <cell r="B1172" t="str">
            <v>und</v>
          </cell>
          <cell r="C1172">
            <v>233053</v>
          </cell>
        </row>
        <row r="1173">
          <cell r="A1173" t="str">
            <v>Lavaplatos  acero inoxidable doble poceta</v>
          </cell>
          <cell r="B1173" t="str">
            <v>und</v>
          </cell>
          <cell r="C1173">
            <v>165900</v>
          </cell>
        </row>
        <row r="1174">
          <cell r="A1174" t="str">
            <v>Lavaplatos sencilla acero inoxidable 80 x 50</v>
          </cell>
          <cell r="B1174" t="str">
            <v>und</v>
          </cell>
          <cell r="C1174">
            <v>68263</v>
          </cell>
        </row>
        <row r="1175">
          <cell r="A1175" t="str">
            <v>Lechada de Inyeccion Mortero 1:2 (desperdicio 5%)</v>
          </cell>
          <cell r="B1175" t="str">
            <v>m³</v>
          </cell>
          <cell r="C1175">
            <v>416796</v>
          </cell>
        </row>
        <row r="1176">
          <cell r="A1176" t="str">
            <v>Libro etiquet .190 datos</v>
          </cell>
          <cell r="B1176" t="str">
            <v>und</v>
          </cell>
          <cell r="C1176">
            <v>26250</v>
          </cell>
        </row>
        <row r="1177">
          <cell r="A1177" t="str">
            <v>Lija para madera x pliego</v>
          </cell>
          <cell r="B1177" t="str">
            <v>und</v>
          </cell>
          <cell r="C1177">
            <v>1250</v>
          </cell>
        </row>
        <row r="1178">
          <cell r="A1178" t="str">
            <v>Limpiador 7070</v>
          </cell>
          <cell r="B1178" t="str">
            <v>und</v>
          </cell>
          <cell r="C1178">
            <v>21000</v>
          </cell>
        </row>
        <row r="1179">
          <cell r="A1179" t="str">
            <v>Limpiador liquido PVC 1/4 gl  o 760 gr</v>
          </cell>
          <cell r="B1179" t="str">
            <v>und</v>
          </cell>
          <cell r="C1179">
            <v>53163</v>
          </cell>
        </row>
        <row r="1180">
          <cell r="A1180" t="str">
            <v>Liston de piso 0.03 x 0.07</v>
          </cell>
          <cell r="B1180" t="str">
            <v>m</v>
          </cell>
          <cell r="C1180">
            <v>3000</v>
          </cell>
        </row>
        <row r="1181">
          <cell r="A1181" t="str">
            <v>Liston m.h pino cipres</v>
          </cell>
          <cell r="B1181" t="str">
            <v>m</v>
          </cell>
          <cell r="C1181">
            <v>8580</v>
          </cell>
        </row>
        <row r="1182">
          <cell r="A1182" t="str">
            <v>Liston m.h zapán 0.08 cm</v>
          </cell>
          <cell r="B1182" t="str">
            <v>m²</v>
          </cell>
          <cell r="C1182">
            <v>55000</v>
          </cell>
        </row>
        <row r="1183">
          <cell r="A1183" t="str">
            <v>Liston ordinario 0.05 x 0.05</v>
          </cell>
          <cell r="B1183" t="str">
            <v>m</v>
          </cell>
          <cell r="C1183">
            <v>1900</v>
          </cell>
        </row>
        <row r="1184">
          <cell r="A1184" t="str">
            <v>Liston piso ordinario</v>
          </cell>
          <cell r="B1184" t="str">
            <v>m</v>
          </cell>
          <cell r="C1184">
            <v>3500</v>
          </cell>
        </row>
        <row r="1185">
          <cell r="A1185" t="str">
            <v>LLantas en desuso</v>
          </cell>
          <cell r="B1185" t="str">
            <v>und</v>
          </cell>
          <cell r="C1185">
            <v>5000</v>
          </cell>
        </row>
        <row r="1186">
          <cell r="A1186" t="str">
            <v>Llave individual cruceta Balta de corona</v>
          </cell>
          <cell r="B1186" t="str">
            <v>und</v>
          </cell>
          <cell r="C1186">
            <v>28900</v>
          </cell>
        </row>
        <row r="1187">
          <cell r="A1187" t="str">
            <v>Llave jardin liviana 1/2" cobre</v>
          </cell>
          <cell r="B1187" t="str">
            <v>und</v>
          </cell>
          <cell r="C1187">
            <v>9900</v>
          </cell>
        </row>
        <row r="1188">
          <cell r="A1188" t="str">
            <v>Llave lavamanos individual cromada incl manguera</v>
          </cell>
          <cell r="B1188" t="str">
            <v>und</v>
          </cell>
          <cell r="C1188">
            <v>18500</v>
          </cell>
        </row>
        <row r="1189">
          <cell r="A1189" t="str">
            <v>Llave manguera metal cromo 1/2"</v>
          </cell>
          <cell r="B1189" t="str">
            <v>und</v>
          </cell>
          <cell r="C1189">
            <v>17900</v>
          </cell>
        </row>
        <row r="1190">
          <cell r="A1190" t="str">
            <v>Locker en lamina metalica calibre 16, prof 30 cm</v>
          </cell>
          <cell r="B1190" t="str">
            <v>und</v>
          </cell>
          <cell r="C1190">
            <v>198413</v>
          </cell>
        </row>
        <row r="1191">
          <cell r="A1191" t="str">
            <v>Loctigas F/media 36 ml</v>
          </cell>
          <cell r="B1191" t="str">
            <v>und</v>
          </cell>
          <cell r="C1191">
            <v>9650</v>
          </cell>
        </row>
        <row r="1192">
          <cell r="A1192" t="str">
            <v>Lona plastica para caseton</v>
          </cell>
          <cell r="B1192" t="str">
            <v>m²</v>
          </cell>
          <cell r="C1192">
            <v>4500</v>
          </cell>
        </row>
        <row r="1193">
          <cell r="A1193" t="str">
            <v xml:space="preserve">Losa maciza elevada en concreto de 3000 psi, e= 0.15 m.   </v>
          </cell>
          <cell r="B1193" t="str">
            <v>m²</v>
          </cell>
          <cell r="C1193">
            <v>89345.24</v>
          </cell>
        </row>
        <row r="1194">
          <cell r="A1194" t="str">
            <v>Loseta prefabricada  40 x 40 x 6</v>
          </cell>
          <cell r="B1194" t="str">
            <v>m²</v>
          </cell>
          <cell r="C1194">
            <v>52860</v>
          </cell>
        </row>
        <row r="1195">
          <cell r="A1195" t="str">
            <v>Loseta prefabricada  A-50 (40x40x6)</v>
          </cell>
          <cell r="B1195" t="str">
            <v>m²</v>
          </cell>
          <cell r="C1195">
            <v>44810</v>
          </cell>
        </row>
        <row r="1196">
          <cell r="A1196" t="str">
            <v>Loseta prefabricada  A-60 (40x20x6)</v>
          </cell>
          <cell r="B1196" t="str">
            <v>m²</v>
          </cell>
          <cell r="C1196">
            <v>39658</v>
          </cell>
        </row>
        <row r="1197">
          <cell r="A1197" t="str">
            <v>Loseta prepulida 0.30 m x 0.30 m</v>
          </cell>
          <cell r="B1197" t="str">
            <v>m²</v>
          </cell>
          <cell r="C1197">
            <v>47376</v>
          </cell>
        </row>
        <row r="1198">
          <cell r="A1198" t="str">
            <v>Lubricante 500 gr</v>
          </cell>
          <cell r="B1198" t="str">
            <v>und</v>
          </cell>
          <cell r="C1198">
            <v>22557</v>
          </cell>
        </row>
        <row r="1199">
          <cell r="A1199" t="str">
            <v>Luminaria de 70 W, 208 V</v>
          </cell>
          <cell r="B1199" t="str">
            <v>und</v>
          </cell>
          <cell r="C1199">
            <v>135000</v>
          </cell>
        </row>
        <row r="1200">
          <cell r="A1200" t="str">
            <v>Macromedidor Helix E.B. Ø 8"</v>
          </cell>
          <cell r="B1200" t="str">
            <v>und</v>
          </cell>
          <cell r="C1200">
            <v>8239480</v>
          </cell>
        </row>
        <row r="1201">
          <cell r="A1201" t="str">
            <v>Macromedidor mecanico de turbina 3"</v>
          </cell>
          <cell r="B1201" t="str">
            <v>und</v>
          </cell>
          <cell r="C1201">
            <v>1750440</v>
          </cell>
        </row>
        <row r="1202">
          <cell r="A1202" t="str">
            <v>Macromedidor Ø=2"</v>
          </cell>
          <cell r="B1202" t="str">
            <v>und</v>
          </cell>
          <cell r="C1202">
            <v>875800</v>
          </cell>
        </row>
        <row r="1203">
          <cell r="A1203" t="str">
            <v>Macromedidor Ø=3"</v>
          </cell>
          <cell r="B1203" t="str">
            <v>und</v>
          </cell>
          <cell r="C1203">
            <v>1155360</v>
          </cell>
        </row>
        <row r="1204">
          <cell r="A1204" t="str">
            <v>Macromedidor Ø=4"</v>
          </cell>
          <cell r="B1204" t="str">
            <v>und</v>
          </cell>
          <cell r="C1204">
            <v>1400000</v>
          </cell>
        </row>
        <row r="1205">
          <cell r="A1205" t="str">
            <v>Madera de 0.03 x 0.20 x 1</v>
          </cell>
          <cell r="B1205" t="str">
            <v>m</v>
          </cell>
          <cell r="C1205">
            <v>5873</v>
          </cell>
        </row>
        <row r="1206">
          <cell r="A1206" t="str">
            <v>Madera de 0.04 x 0.07 x 1</v>
          </cell>
          <cell r="B1206" t="str">
            <v>m</v>
          </cell>
          <cell r="C1206">
            <v>2741</v>
          </cell>
        </row>
        <row r="1207">
          <cell r="A1207" t="str">
            <v>Madera de 0.04 x 0.20 x 1</v>
          </cell>
          <cell r="B1207" t="str">
            <v>m</v>
          </cell>
          <cell r="C1207">
            <v>7475</v>
          </cell>
        </row>
        <row r="1208">
          <cell r="A1208" t="str">
            <v>Madera de 0.05 x 0.10 x 1</v>
          </cell>
          <cell r="B1208" t="str">
            <v>m</v>
          </cell>
          <cell r="C1208">
            <v>5500</v>
          </cell>
        </row>
        <row r="1209">
          <cell r="A1209" t="str">
            <v>Madera de 0.06 x 0.10 x 1</v>
          </cell>
          <cell r="B1209" t="str">
            <v>m</v>
          </cell>
          <cell r="C1209">
            <v>5873</v>
          </cell>
        </row>
        <row r="1210">
          <cell r="A1210" t="str">
            <v>Madera de 0.10 x 0.08 x 1</v>
          </cell>
          <cell r="B1210" t="str">
            <v>m</v>
          </cell>
          <cell r="C1210">
            <v>7830</v>
          </cell>
        </row>
        <row r="1211">
          <cell r="A1211" t="str">
            <v>Madera de 0.10 x 0.10 x 1 Polin</v>
          </cell>
          <cell r="B1211" t="str">
            <v>m</v>
          </cell>
          <cell r="C1211">
            <v>12000</v>
          </cell>
        </row>
        <row r="1212">
          <cell r="A1212" t="str">
            <v>Madera de 0.10 x 0.15 x 1</v>
          </cell>
          <cell r="B1212" t="str">
            <v>m</v>
          </cell>
          <cell r="C1212">
            <v>7500</v>
          </cell>
        </row>
        <row r="1213">
          <cell r="A1213" t="str">
            <v>Madera de 0.10 x 0.20 x 1 Polin</v>
          </cell>
          <cell r="B1213" t="str">
            <v>m</v>
          </cell>
          <cell r="C1213">
            <v>19575</v>
          </cell>
        </row>
        <row r="1214">
          <cell r="A1214" t="str">
            <v>Madera de 0.12 x 0.15 x 1 Polin</v>
          </cell>
          <cell r="B1214" t="str">
            <v>m</v>
          </cell>
          <cell r="C1214">
            <v>17618</v>
          </cell>
        </row>
        <row r="1215">
          <cell r="A1215" t="str">
            <v>Madera de 0.20 x 0.30 x 1</v>
          </cell>
          <cell r="B1215" t="str">
            <v>m</v>
          </cell>
          <cell r="C1215">
            <v>56520</v>
          </cell>
        </row>
        <row r="1216">
          <cell r="A1216" t="str">
            <v>Madera flormorado pieza</v>
          </cell>
          <cell r="B1216" t="str">
            <v>und</v>
          </cell>
          <cell r="C1216">
            <v>37120</v>
          </cell>
        </row>
        <row r="1217">
          <cell r="A1217" t="str">
            <v>Madera o Cuarton  de 0.05 x 0.10 x 1.0</v>
          </cell>
          <cell r="B1217" t="str">
            <v>m</v>
          </cell>
          <cell r="C1217">
            <v>7500</v>
          </cell>
        </row>
        <row r="1218">
          <cell r="A1218" t="str">
            <v>Madera o cuarton de 0.05 x 0.12 x 1.0</v>
          </cell>
          <cell r="B1218" t="str">
            <v>m</v>
          </cell>
          <cell r="C1218">
            <v>8750</v>
          </cell>
        </row>
        <row r="1219">
          <cell r="A1219" t="str">
            <v>Madera tipo pardillo 0.04 x 0.08 x 3.00</v>
          </cell>
          <cell r="B1219" t="str">
            <v>und</v>
          </cell>
          <cell r="C1219">
            <v>45000</v>
          </cell>
        </row>
        <row r="1220">
          <cell r="A1220" t="str">
            <v>Malla baloncesto</v>
          </cell>
          <cell r="B1220" t="str">
            <v>und</v>
          </cell>
          <cell r="C1220">
            <v>10000</v>
          </cell>
        </row>
        <row r="1221">
          <cell r="A1221" t="str">
            <v>Malla con vena 0.60 x 2.00</v>
          </cell>
          <cell r="B1221" t="str">
            <v>und</v>
          </cell>
          <cell r="C1221">
            <v>3717</v>
          </cell>
        </row>
        <row r="1222">
          <cell r="A1222" t="str">
            <v>Malla de cribado en lamina PRFV de 3/4"</v>
          </cell>
          <cell r="B1222" t="str">
            <v>und</v>
          </cell>
          <cell r="C1222">
            <v>278600</v>
          </cell>
        </row>
        <row r="1223">
          <cell r="A1223" t="str">
            <v>Malla doble torsion 6 x 8 (C. reno)</v>
          </cell>
          <cell r="B1223" t="str">
            <v>m²</v>
          </cell>
          <cell r="C1223">
            <v>5286</v>
          </cell>
        </row>
        <row r="1224">
          <cell r="A1224" t="str">
            <v>Malla electrosoldada Q-10 o M-567 (2.35 x 6 m)</v>
          </cell>
          <cell r="B1224" t="str">
            <v>und</v>
          </cell>
          <cell r="C1224">
            <v>342122</v>
          </cell>
        </row>
        <row r="1225">
          <cell r="A1225" t="str">
            <v>Malla electrosoldada Q-2 o M-084 (2.35 x 6m)</v>
          </cell>
          <cell r="B1225" t="str">
            <v>m²</v>
          </cell>
          <cell r="C1225">
            <v>3805</v>
          </cell>
        </row>
        <row r="1226">
          <cell r="A1226" t="str">
            <v>Malla electrosoldada Q-3 o M-106 (2.35 x 6m)</v>
          </cell>
          <cell r="B1226" t="str">
            <v>m²</v>
          </cell>
          <cell r="C1226">
            <v>5929</v>
          </cell>
        </row>
        <row r="1227">
          <cell r="A1227" t="str">
            <v>Malla electrosoldada Q-3 o M-131(2.35 x 6 m )</v>
          </cell>
          <cell r="B1227" t="str">
            <v>und</v>
          </cell>
          <cell r="C1227">
            <v>62642</v>
          </cell>
        </row>
        <row r="1228">
          <cell r="A1228" t="str">
            <v>Malla electrosoldada Q-4 o M-159 (2.35 x 6m)</v>
          </cell>
          <cell r="B1228" t="str">
            <v>m²</v>
          </cell>
          <cell r="C1228">
            <v>7187</v>
          </cell>
        </row>
        <row r="1229">
          <cell r="A1229" t="str">
            <v>Malla electrosoldada Q-5 o M-188 (2.35 x 6m)</v>
          </cell>
          <cell r="B1229" t="str">
            <v>m²</v>
          </cell>
          <cell r="C1229">
            <v>8537</v>
          </cell>
        </row>
        <row r="1230">
          <cell r="A1230" t="str">
            <v>Malla electrosoldada Q-6 o M-221 (2.35 x 6 m)</v>
          </cell>
          <cell r="B1230" t="str">
            <v>und</v>
          </cell>
          <cell r="C1230">
            <v>141220</v>
          </cell>
        </row>
        <row r="1231">
          <cell r="A1231" t="str">
            <v>Malla electrosoldada Q-7 o M-295 (2.35 x 6 m)</v>
          </cell>
          <cell r="B1231" t="str">
            <v>m²</v>
          </cell>
          <cell r="C1231">
            <v>13338</v>
          </cell>
        </row>
        <row r="1232">
          <cell r="A1232" t="str">
            <v>Malla electrosoldada Q-8 o M-378 (2.35 x 6 m)</v>
          </cell>
          <cell r="B1232" t="str">
            <v>und</v>
          </cell>
          <cell r="C1232">
            <v>234381</v>
          </cell>
        </row>
        <row r="1233">
          <cell r="A1233" t="str">
            <v>Malla eslabonada Cal. 10 de 2"</v>
          </cell>
          <cell r="B1233" t="str">
            <v>m²</v>
          </cell>
          <cell r="C1233">
            <v>10450</v>
          </cell>
        </row>
        <row r="1234">
          <cell r="A1234" t="str">
            <v>Malla eslabonada Cal. 10.5 de 2 1/4"</v>
          </cell>
          <cell r="B1234" t="str">
            <v>m²</v>
          </cell>
          <cell r="C1234">
            <v>10185</v>
          </cell>
        </row>
        <row r="1235">
          <cell r="A1235" t="str">
            <v>Malla IMT 40 c/12</v>
          </cell>
          <cell r="B1235" t="str">
            <v>m²</v>
          </cell>
          <cell r="C1235">
            <v>27805</v>
          </cell>
        </row>
        <row r="1236">
          <cell r="A1236" t="str">
            <v>Malla microfutbol</v>
          </cell>
          <cell r="B1236" t="str">
            <v>und</v>
          </cell>
          <cell r="C1236">
            <v>50000</v>
          </cell>
        </row>
        <row r="1237">
          <cell r="A1237" t="str">
            <v>Malla para Gavion t. torsion 2 x 1 x 1</v>
          </cell>
          <cell r="B1237" t="str">
            <v>und</v>
          </cell>
          <cell r="C1237">
            <v>62818</v>
          </cell>
        </row>
        <row r="1238">
          <cell r="A1238" t="str">
            <v>Malla sin vena  0.53 x 2.40</v>
          </cell>
          <cell r="B1238" t="str">
            <v>und</v>
          </cell>
          <cell r="C1238">
            <v>3900</v>
          </cell>
        </row>
        <row r="1239">
          <cell r="A1239" t="str">
            <v>Malla t. tor. Cal. 12 7.5 x 7.5 rec. PVC 2 x 1 x 1</v>
          </cell>
          <cell r="B1239" t="str">
            <v>und</v>
          </cell>
          <cell r="C1239">
            <v>117882</v>
          </cell>
        </row>
        <row r="1240">
          <cell r="A1240" t="str">
            <v>Malla trip. tor. Cal. 12 7.5 x 7.5 rec. PVC e=0.3</v>
          </cell>
          <cell r="B1240" t="str">
            <v>m²</v>
          </cell>
          <cell r="C1240">
            <v>49222</v>
          </cell>
        </row>
        <row r="1241">
          <cell r="A1241" t="str">
            <v>Manguera de politileno 1 1/2"</v>
          </cell>
          <cell r="B1241" t="str">
            <v>und</v>
          </cell>
          <cell r="C1241">
            <v>74375</v>
          </cell>
        </row>
        <row r="1242">
          <cell r="A1242" t="str">
            <v>Manguera en polipropileno Ø=1"</v>
          </cell>
          <cell r="B1242" t="str">
            <v>und</v>
          </cell>
          <cell r="C1242">
            <v>8908</v>
          </cell>
        </row>
        <row r="1243">
          <cell r="A1243" t="str">
            <v>Manguera plástica 3/4"</v>
          </cell>
          <cell r="B1243" t="str">
            <v>m</v>
          </cell>
          <cell r="C1243">
            <v>3000</v>
          </cell>
        </row>
        <row r="1244">
          <cell r="A1244" t="str">
            <v>Manguera plástica conexión 1/2"</v>
          </cell>
          <cell r="B1244" t="str">
            <v>und</v>
          </cell>
          <cell r="C1244">
            <v>3250</v>
          </cell>
        </row>
        <row r="1245">
          <cell r="A1245" t="str">
            <v>Manhole para inspeccion Ø=24" en PRFV</v>
          </cell>
          <cell r="B1245" t="str">
            <v>und</v>
          </cell>
          <cell r="C1245">
            <v>1312550</v>
          </cell>
        </row>
        <row r="1246">
          <cell r="A1246" t="str">
            <v>Mani forrajero</v>
          </cell>
          <cell r="B1246" t="str">
            <v>kg</v>
          </cell>
          <cell r="C1246">
            <v>60000</v>
          </cell>
        </row>
        <row r="1247">
          <cell r="A1247" t="str">
            <v>Manija para ventana</v>
          </cell>
          <cell r="B1247" t="str">
            <v>und</v>
          </cell>
          <cell r="C1247">
            <v>1914.5</v>
          </cell>
        </row>
        <row r="1248">
          <cell r="A1248" t="str">
            <v>Manija tubo aluminio x 2 mts</v>
          </cell>
          <cell r="B1248" t="str">
            <v>und</v>
          </cell>
          <cell r="C1248">
            <v>200000</v>
          </cell>
        </row>
        <row r="1249">
          <cell r="A1249" t="str">
            <v>Manilla y cilindro exterior sencillo</v>
          </cell>
          <cell r="B1249" t="str">
            <v>und</v>
          </cell>
          <cell r="C1249">
            <v>139114</v>
          </cell>
        </row>
        <row r="1250">
          <cell r="A1250" t="str">
            <v>Manometro 0 - 80 Psi</v>
          </cell>
          <cell r="B1250" t="str">
            <v>und</v>
          </cell>
          <cell r="C1250">
            <v>33176</v>
          </cell>
        </row>
        <row r="1251">
          <cell r="A1251" t="str">
            <v>Manometro Ø=2" de glicerina</v>
          </cell>
          <cell r="B1251" t="str">
            <v>und</v>
          </cell>
          <cell r="C1251">
            <v>90480</v>
          </cell>
        </row>
        <row r="1252">
          <cell r="A1252" t="str">
            <v>Manto Antisocavacion Le=6.90 m</v>
          </cell>
          <cell r="B1252" t="str">
            <v>m²</v>
          </cell>
          <cell r="C1252">
            <v>36650</v>
          </cell>
        </row>
        <row r="1253">
          <cell r="A1253" t="str">
            <v>Manto asfáltico 3 mm con foil de aluminio</v>
          </cell>
          <cell r="B1253" t="str">
            <v>m²</v>
          </cell>
          <cell r="C1253">
            <v>19840</v>
          </cell>
        </row>
        <row r="1254">
          <cell r="A1254" t="str">
            <v>Manto asfáltico 3 mm transitable ref poliester</v>
          </cell>
          <cell r="B1254" t="str">
            <v>m²</v>
          </cell>
          <cell r="C1254">
            <v>17440</v>
          </cell>
        </row>
        <row r="1255">
          <cell r="A1255" t="str">
            <v>Manto fiberglas 400 X</v>
          </cell>
          <cell r="B1255" t="str">
            <v>m²</v>
          </cell>
          <cell r="C1255">
            <v>7490</v>
          </cell>
        </row>
        <row r="1256">
          <cell r="A1256" t="str">
            <v>Manto fiberglass 2.5 mm</v>
          </cell>
          <cell r="B1256" t="str">
            <v>m²</v>
          </cell>
          <cell r="C1256">
            <v>14514</v>
          </cell>
        </row>
        <row r="1257">
          <cell r="A1257" t="str">
            <v>Manto fiberglass 600 XT</v>
          </cell>
          <cell r="B1257" t="str">
            <v>m²</v>
          </cell>
          <cell r="C1257">
            <v>8160</v>
          </cell>
        </row>
        <row r="1258">
          <cell r="A1258" t="str">
            <v>Manto permanente TRM P300LW</v>
          </cell>
          <cell r="B1258" t="str">
            <v>m²</v>
          </cell>
          <cell r="C1258">
            <v>20687</v>
          </cell>
        </row>
        <row r="1259">
          <cell r="A1259" t="str">
            <v>Maquina de Pilotaje</v>
          </cell>
          <cell r="B1259" t="str">
            <v xml:space="preserve"> HR </v>
          </cell>
          <cell r="C1259">
            <v>135000</v>
          </cell>
        </row>
        <row r="1260">
          <cell r="A1260" t="str">
            <v>Maquina de Pulir</v>
          </cell>
          <cell r="B1260" t="str">
            <v xml:space="preserve"> HR </v>
          </cell>
          <cell r="C1260">
            <v>8750</v>
          </cell>
        </row>
        <row r="1261">
          <cell r="A1261" t="str">
            <v>Marco para caja de inspección 1.125x1.125 m en ángulo y platina de 2 1/2"*3/16"</v>
          </cell>
          <cell r="B1261" t="str">
            <v>und</v>
          </cell>
          <cell r="C1261">
            <v>128517.37</v>
          </cell>
        </row>
        <row r="1262">
          <cell r="A1262" t="str">
            <v>Marco para tapa de camara de inspeccion 0.69 x 0.82</v>
          </cell>
          <cell r="B1262" t="str">
            <v>und</v>
          </cell>
          <cell r="C1262">
            <v>97781.53</v>
          </cell>
        </row>
        <row r="1263">
          <cell r="A1263" t="str">
            <v>Marco puerta en lamina cold rolled cal. 18, de 0.80 x 2.10. Suministro e instal.</v>
          </cell>
          <cell r="B1263" t="str">
            <v>und</v>
          </cell>
          <cell r="C1263">
            <v>81260</v>
          </cell>
        </row>
        <row r="1264">
          <cell r="A1264" t="str">
            <v>Marco tapa en ángulo cámara CS-274</v>
          </cell>
          <cell r="B1264" t="str">
            <v>und</v>
          </cell>
          <cell r="C1264">
            <v>49200</v>
          </cell>
        </row>
        <row r="1265">
          <cell r="A1265" t="str">
            <v>Marco tapa en ángulo cámara CS-275</v>
          </cell>
          <cell r="B1265" t="str">
            <v>und</v>
          </cell>
          <cell r="C1265">
            <v>85000</v>
          </cell>
        </row>
        <row r="1266">
          <cell r="A1266" t="str">
            <v>Marmolina 20 kg</v>
          </cell>
          <cell r="B1266" t="str">
            <v>bt</v>
          </cell>
          <cell r="C1266">
            <v>6818</v>
          </cell>
        </row>
        <row r="1267">
          <cell r="A1267" t="str">
            <v>Masilla para juntas de gyplac dry wall X 5 GAL</v>
          </cell>
          <cell r="B1267" t="str">
            <v>und</v>
          </cell>
          <cell r="C1267">
            <v>32880</v>
          </cell>
        </row>
        <row r="1268">
          <cell r="A1268" t="str">
            <v>Matapalo h=0.50 m</v>
          </cell>
          <cell r="B1268" t="str">
            <v>und</v>
          </cell>
          <cell r="C1268">
            <v>9000</v>
          </cell>
        </row>
        <row r="1269">
          <cell r="A1269" t="str">
            <v>Material de préstamo (Conglomerado)</v>
          </cell>
          <cell r="B1269" t="str">
            <v>m³</v>
          </cell>
          <cell r="C1269">
            <v>4000</v>
          </cell>
        </row>
        <row r="1270">
          <cell r="A1270" t="str">
            <v>Material de prestamo (tierra-arena-arcilla-limo)</v>
          </cell>
          <cell r="B1270" t="str">
            <v>m³</v>
          </cell>
          <cell r="C1270">
            <v>1250</v>
          </cell>
        </row>
        <row r="1271">
          <cell r="A1271" t="str">
            <v>Material triturado T. max. 3" - 4"</v>
          </cell>
          <cell r="B1271" t="str">
            <v>m³</v>
          </cell>
          <cell r="C1271">
            <v>25907</v>
          </cell>
        </row>
        <row r="1272">
          <cell r="A1272" t="str">
            <v>Mecha de seguridad</v>
          </cell>
          <cell r="B1272" t="str">
            <v>rl</v>
          </cell>
          <cell r="C1272">
            <v>245000</v>
          </cell>
        </row>
        <row r="1273">
          <cell r="A1273" t="str">
            <v>Meck peroxido Ex1</v>
          </cell>
          <cell r="B1273" t="str">
            <v>kg</v>
          </cell>
          <cell r="C1273">
            <v>18015</v>
          </cell>
        </row>
        <row r="1274">
          <cell r="A1274" t="str">
            <v>Media caña chingale lisa</v>
          </cell>
          <cell r="B1274" t="str">
            <v>m</v>
          </cell>
          <cell r="C1274">
            <v>850</v>
          </cell>
        </row>
        <row r="1275">
          <cell r="A1275" t="str">
            <v>Medidor de  gas 2.5</v>
          </cell>
          <cell r="B1275" t="str">
            <v>und</v>
          </cell>
          <cell r="C1275">
            <v>125000</v>
          </cell>
        </row>
        <row r="1276">
          <cell r="A1276" t="str">
            <v>Medidor de agua volumetrico Ø 1"</v>
          </cell>
          <cell r="B1276" t="str">
            <v>und</v>
          </cell>
          <cell r="C1276">
            <v>380422</v>
          </cell>
        </row>
        <row r="1277">
          <cell r="A1277" t="str">
            <v>Medidor de agua volumetrico Ø 1/2"</v>
          </cell>
          <cell r="B1277" t="str">
            <v>und</v>
          </cell>
          <cell r="C1277">
            <v>57768</v>
          </cell>
        </row>
        <row r="1278">
          <cell r="A1278" t="str">
            <v>Membrana Arquitectonica. Inc estructura</v>
          </cell>
          <cell r="B1278" t="str">
            <v>m²</v>
          </cell>
          <cell r="C1278">
            <v>395000</v>
          </cell>
        </row>
        <row r="1279">
          <cell r="A1279" t="str">
            <v>Merulex IFA Transparente (20 kg)</v>
          </cell>
          <cell r="B1279" t="str">
            <v>kg</v>
          </cell>
          <cell r="C1279">
            <v>13800</v>
          </cell>
        </row>
        <row r="1280">
          <cell r="A1280" t="str">
            <v>Merulex IFS Transparente (inmunizante madera)</v>
          </cell>
          <cell r="B1280" t="str">
            <v>gal</v>
          </cell>
          <cell r="C1280">
            <v>70500</v>
          </cell>
        </row>
        <row r="1281">
          <cell r="A1281" t="str">
            <v>Metaldeck 2" cal 22 x m</v>
          </cell>
          <cell r="B1281" t="str">
            <v>m²</v>
          </cell>
          <cell r="C1281">
            <v>27960</v>
          </cell>
        </row>
        <row r="1282">
          <cell r="A1282" t="str">
            <v>Mezcla asfaltica MDC-1</v>
          </cell>
          <cell r="B1282" t="str">
            <v>m³</v>
          </cell>
          <cell r="C1282">
            <v>399012</v>
          </cell>
        </row>
        <row r="1283">
          <cell r="A1283" t="str">
            <v>Mezcla asfaltica MDC-2</v>
          </cell>
          <cell r="B1283" t="str">
            <v>m³</v>
          </cell>
          <cell r="C1283">
            <v>414779</v>
          </cell>
        </row>
        <row r="1284">
          <cell r="A1284" t="str">
            <v>Mezclador lavap 8" cuello oscilante llaves cromo</v>
          </cell>
          <cell r="B1284" t="str">
            <v>und</v>
          </cell>
          <cell r="C1284">
            <v>65600</v>
          </cell>
        </row>
        <row r="1285">
          <cell r="A1285" t="str">
            <v>Mezcladora de 9 ft</v>
          </cell>
          <cell r="B1285" t="str">
            <v xml:space="preserve"> HR </v>
          </cell>
          <cell r="C1285">
            <v>6730</v>
          </cell>
        </row>
        <row r="1286">
          <cell r="A1286" t="str">
            <v>Micromedidor de agua 1/2"</v>
          </cell>
          <cell r="B1286" t="str">
            <v>und</v>
          </cell>
          <cell r="C1286">
            <v>56480</v>
          </cell>
        </row>
        <row r="1287">
          <cell r="A1287" t="str">
            <v>Micropavimentadora  sobre Camion S-M210</v>
          </cell>
          <cell r="B1287" t="str">
            <v xml:space="preserve"> HR </v>
          </cell>
          <cell r="C1287">
            <v>450000</v>
          </cell>
        </row>
        <row r="1288">
          <cell r="A1288" t="str">
            <v>Mineral rojo</v>
          </cell>
          <cell r="B1288" t="str">
            <v>kg</v>
          </cell>
          <cell r="C1288">
            <v>7681</v>
          </cell>
        </row>
        <row r="1289">
          <cell r="A1289" t="str">
            <v>Mini-cargador Bobcat</v>
          </cell>
          <cell r="B1289" t="str">
            <v xml:space="preserve"> HR </v>
          </cell>
          <cell r="C1289">
            <v>86660</v>
          </cell>
        </row>
        <row r="1290">
          <cell r="A1290" t="str">
            <v>Modulo de sedimentacion acelerada tipo Tas H=1.05</v>
          </cell>
          <cell r="B1290" t="str">
            <v>m²</v>
          </cell>
          <cell r="C1290">
            <v>641760</v>
          </cell>
        </row>
        <row r="1291">
          <cell r="A1291" t="str">
            <v>Modulo de venta en Acero inoxidable</v>
          </cell>
          <cell r="B1291" t="str">
            <v>und</v>
          </cell>
          <cell r="C1291">
            <v>26000000</v>
          </cell>
        </row>
        <row r="1292">
          <cell r="A1292" t="str">
            <v>Molde para soldadura</v>
          </cell>
          <cell r="B1292" t="str">
            <v xml:space="preserve"> HR </v>
          </cell>
          <cell r="C1292">
            <v>103950</v>
          </cell>
        </row>
        <row r="1293">
          <cell r="A1293" t="str">
            <v>Moriche h= 2.00 m</v>
          </cell>
          <cell r="B1293" t="str">
            <v>und</v>
          </cell>
          <cell r="C1293">
            <v>15000</v>
          </cell>
        </row>
        <row r="1294">
          <cell r="A1294" t="str">
            <v>Mortero  1:2 (desperdicio 5%)</v>
          </cell>
          <cell r="B1294" t="str">
            <v>m³</v>
          </cell>
          <cell r="C1294">
            <v>411386</v>
          </cell>
        </row>
        <row r="1295">
          <cell r="A1295" t="str">
            <v>Mortero  1:3 (desperdicio 5%)</v>
          </cell>
          <cell r="B1295" t="str">
            <v>m³</v>
          </cell>
          <cell r="C1295">
            <v>344987.28</v>
          </cell>
        </row>
        <row r="1296">
          <cell r="A1296" t="str">
            <v>Mortero  1:4 (desperdicio 5%)</v>
          </cell>
          <cell r="B1296" t="str">
            <v>m³</v>
          </cell>
          <cell r="C1296">
            <v>433214</v>
          </cell>
        </row>
        <row r="1297">
          <cell r="A1297" t="str">
            <v>Mortero  1:5  (desperdicio 5 %)</v>
          </cell>
          <cell r="B1297" t="str">
            <v>m³</v>
          </cell>
          <cell r="C1297">
            <v>259131.27</v>
          </cell>
        </row>
        <row r="1298">
          <cell r="A1298" t="str">
            <v>Mortero Impermeabilizado 1:2 (desperdicio 5%)</v>
          </cell>
          <cell r="B1298" t="str">
            <v>m³</v>
          </cell>
          <cell r="C1298">
            <v>768574.12</v>
          </cell>
        </row>
        <row r="1299">
          <cell r="A1299" t="str">
            <v>Mortero Impermeabilizado 1:3 (desperdicio 5%)</v>
          </cell>
          <cell r="B1299" t="str">
            <v>m³</v>
          </cell>
          <cell r="C1299">
            <v>706342</v>
          </cell>
        </row>
        <row r="1300">
          <cell r="A1300" t="str">
            <v>Mortero Impermeabilizado 1:4 (desperdicio 5%)</v>
          </cell>
          <cell r="B1300" t="str">
            <v>m³</v>
          </cell>
          <cell r="C1300">
            <v>484609.7</v>
          </cell>
        </row>
        <row r="1301">
          <cell r="A1301" t="str">
            <v>Mortero Impermeabilizado 1:5 (desperdicio 5%)</v>
          </cell>
          <cell r="B1301" t="str">
            <v>m³</v>
          </cell>
          <cell r="C1301">
            <v>417055.47</v>
          </cell>
        </row>
        <row r="1302">
          <cell r="A1302" t="str">
            <v>Motobomba 3/4 HP 2 x 1 1/2"</v>
          </cell>
          <cell r="B1302" t="str">
            <v>und</v>
          </cell>
          <cell r="C1302">
            <v>1600800</v>
          </cell>
        </row>
        <row r="1303">
          <cell r="A1303" t="str">
            <v>Motobomba a gasolina  3.5 H.P. Ø=1 1/4" x 1"</v>
          </cell>
          <cell r="B1303" t="str">
            <v>und</v>
          </cell>
          <cell r="C1303">
            <v>1450000</v>
          </cell>
        </row>
        <row r="1304">
          <cell r="A1304" t="str">
            <v>Motobomba autocebante 2.2 H.P. 4 T. Ø=1 1/2"</v>
          </cell>
          <cell r="B1304" t="str">
            <v>und</v>
          </cell>
          <cell r="C1304">
            <v>630000</v>
          </cell>
        </row>
        <row r="1305">
          <cell r="A1305" t="str">
            <v>Motobomba de 3"</v>
          </cell>
          <cell r="B1305" t="str">
            <v xml:space="preserve"> HR </v>
          </cell>
          <cell r="C1305">
            <v>5900</v>
          </cell>
        </row>
        <row r="1306">
          <cell r="A1306" t="str">
            <v>Motobomba de 4" o 6"</v>
          </cell>
          <cell r="B1306" t="str">
            <v xml:space="preserve"> HR </v>
          </cell>
          <cell r="C1306">
            <v>8925</v>
          </cell>
        </row>
        <row r="1307">
          <cell r="A1307" t="str">
            <v>Motoniveladora</v>
          </cell>
          <cell r="B1307" t="str">
            <v xml:space="preserve"> HR </v>
          </cell>
          <cell r="C1307">
            <v>176667</v>
          </cell>
        </row>
        <row r="1308">
          <cell r="A1308" t="str">
            <v>Motosierra</v>
          </cell>
          <cell r="B1308" t="str">
            <v xml:space="preserve"> HR </v>
          </cell>
          <cell r="C1308">
            <v>3692</v>
          </cell>
        </row>
        <row r="1309">
          <cell r="A1309" t="str">
            <v>Motosoldador Diesel</v>
          </cell>
          <cell r="B1309" t="str">
            <v xml:space="preserve"> HR </v>
          </cell>
          <cell r="C1309">
            <v>11342</v>
          </cell>
        </row>
        <row r="1310">
          <cell r="A1310" t="str">
            <v>Mueble en madera lavamanos 60x50x80</v>
          </cell>
          <cell r="B1310" t="str">
            <v>und</v>
          </cell>
          <cell r="C1310">
            <v>275000</v>
          </cell>
        </row>
        <row r="1311">
          <cell r="A1311" t="str">
            <v>Muro en ladrillo prensado macizo 0.12 m fachada</v>
          </cell>
          <cell r="B1311" t="str">
            <v>m²</v>
          </cell>
          <cell r="C1311">
            <v>82346</v>
          </cell>
        </row>
        <row r="1312">
          <cell r="A1312" t="str">
            <v>Muro en ladrillo tolete comun 0.12 m (12 x 24.5 x 6)</v>
          </cell>
          <cell r="B1312" t="str">
            <v>m²</v>
          </cell>
          <cell r="C1312">
            <v>50233.64</v>
          </cell>
        </row>
        <row r="1313">
          <cell r="A1313" t="str">
            <v>Nebulizador con valvula antigoteo</v>
          </cell>
          <cell r="B1313" t="str">
            <v>und</v>
          </cell>
          <cell r="C1313">
            <v>20880</v>
          </cell>
        </row>
        <row r="1314">
          <cell r="A1314" t="str">
            <v>Neopreno (0.25 x 0.15) m D=60 E=1/2"</v>
          </cell>
          <cell r="B1314" t="str">
            <v>und</v>
          </cell>
          <cell r="C1314">
            <v>13400</v>
          </cell>
        </row>
        <row r="1315">
          <cell r="A1315" t="str">
            <v>Neopreno (0.30 x 0.20) m D=60 E= 4 3/4"</v>
          </cell>
          <cell r="B1315" t="str">
            <v>und</v>
          </cell>
          <cell r="C1315">
            <v>70286</v>
          </cell>
        </row>
        <row r="1316">
          <cell r="A1316" t="str">
            <v>Neopreno (0.34 x 0.25) m D=60 E=4.23 cm</v>
          </cell>
          <cell r="B1316" t="str">
            <v>und</v>
          </cell>
          <cell r="C1316">
            <v>527800</v>
          </cell>
        </row>
        <row r="1317">
          <cell r="A1317" t="str">
            <v>Neopreno (0.35 x 0.35) m D=60 E=1.75"</v>
          </cell>
          <cell r="B1317" t="str">
            <v>und</v>
          </cell>
          <cell r="C1317">
            <v>217500</v>
          </cell>
        </row>
        <row r="1318">
          <cell r="A1318" t="str">
            <v>Neopreno (0.38 x 0.25) m D=60 E=3/8"</v>
          </cell>
          <cell r="B1318" t="str">
            <v>und</v>
          </cell>
          <cell r="C1318">
            <v>30000</v>
          </cell>
        </row>
        <row r="1319">
          <cell r="A1319" t="str">
            <v>Neopreno (0.40 x 0.35) m D=60 E=1/2"</v>
          </cell>
          <cell r="B1319" t="str">
            <v>und</v>
          </cell>
          <cell r="C1319">
            <v>58000</v>
          </cell>
        </row>
        <row r="1320">
          <cell r="A1320" t="str">
            <v>Neopreno (0.50 x 0.31) m D=60 E=1"</v>
          </cell>
          <cell r="B1320" t="str">
            <v>und</v>
          </cell>
          <cell r="C1320">
            <v>136904</v>
          </cell>
        </row>
        <row r="1321">
          <cell r="A1321" t="str">
            <v>Neopreno (0.50 x 0.56) m D=60  E=1 1/2"</v>
          </cell>
          <cell r="B1321" t="str">
            <v>und</v>
          </cell>
          <cell r="C1321">
            <v>240352</v>
          </cell>
        </row>
        <row r="1322">
          <cell r="A1322" t="str">
            <v>Neopreno (0.60 x 0.15) m D=60 E=1/2"</v>
          </cell>
          <cell r="B1322" t="str">
            <v>und</v>
          </cell>
          <cell r="C1322">
            <v>32000</v>
          </cell>
        </row>
        <row r="1323">
          <cell r="A1323" t="str">
            <v>Neopreno (1.80 x 0.30) m D=60 E= 4 3/4"</v>
          </cell>
          <cell r="B1323" t="str">
            <v>und</v>
          </cell>
          <cell r="C1323">
            <v>632572</v>
          </cell>
        </row>
        <row r="1324">
          <cell r="A1324" t="str">
            <v>Neopreno WD 1625 (40 mm x 1") D=70</v>
          </cell>
          <cell r="B1324" t="str">
            <v>m</v>
          </cell>
          <cell r="C1324">
            <v>11020</v>
          </cell>
        </row>
        <row r="1325">
          <cell r="A1325" t="str">
            <v>Niple espec. Ø= 3" en A.C. con E.L x E.B. L=0.38 m</v>
          </cell>
          <cell r="B1325" t="str">
            <v>und</v>
          </cell>
          <cell r="C1325">
            <v>156600</v>
          </cell>
        </row>
        <row r="1326">
          <cell r="A1326" t="str">
            <v>Niple espec. Ø= 4" en A.C. con E.L x E.B. L=0.51 m</v>
          </cell>
          <cell r="B1326" t="str">
            <v>und</v>
          </cell>
          <cell r="C1326">
            <v>545200</v>
          </cell>
        </row>
        <row r="1327">
          <cell r="A1327" t="str">
            <v>Niple espec. Ø= 6" en A.C. con E.L x E.B. L=0.76 m</v>
          </cell>
          <cell r="B1327" t="str">
            <v>und</v>
          </cell>
          <cell r="C1327">
            <v>748200</v>
          </cell>
        </row>
        <row r="1328">
          <cell r="A1328" t="str">
            <v>Niple espec. Ø= 8" en A.C. con E.L x E.B. L=1.00 m</v>
          </cell>
          <cell r="B1328" t="str">
            <v>und</v>
          </cell>
          <cell r="C1328">
            <v>1102000</v>
          </cell>
        </row>
        <row r="1329">
          <cell r="A1329" t="str">
            <v>Niple Ø 1/2" en H.G. L=0.05 m</v>
          </cell>
          <cell r="B1329" t="str">
            <v>und</v>
          </cell>
          <cell r="C1329">
            <v>1476</v>
          </cell>
        </row>
        <row r="1330">
          <cell r="A1330" t="str">
            <v>Niple Ø 2" en H.G. L=0.35 m</v>
          </cell>
          <cell r="B1330" t="str">
            <v>und</v>
          </cell>
          <cell r="C1330">
            <v>45000</v>
          </cell>
        </row>
        <row r="1331">
          <cell r="A1331" t="str">
            <v>Niple Ø= 10" en A.C. con E.B x E.B. L=0.50 m</v>
          </cell>
          <cell r="B1331" t="str">
            <v>und</v>
          </cell>
          <cell r="C1331">
            <v>632751</v>
          </cell>
        </row>
        <row r="1332">
          <cell r="A1332" t="str">
            <v>Niple Ø= 12" en A.C. con E.B x E.B. L=0.80 m</v>
          </cell>
          <cell r="B1332" t="str">
            <v>und</v>
          </cell>
          <cell r="C1332">
            <v>1294792</v>
          </cell>
        </row>
        <row r="1333">
          <cell r="A1333" t="str">
            <v>Niple Ø= 16" en H.D. con E.B x E.B. L=0.80 m</v>
          </cell>
          <cell r="B1333" t="str">
            <v>und</v>
          </cell>
          <cell r="C1333">
            <v>1831200</v>
          </cell>
        </row>
        <row r="1334">
          <cell r="A1334" t="str">
            <v>Niple Ø= 2" en A.C. con E.B x E.B. L=1.10 m.</v>
          </cell>
          <cell r="B1334" t="str">
            <v>und</v>
          </cell>
          <cell r="C1334">
            <v>212300</v>
          </cell>
        </row>
        <row r="1335">
          <cell r="A1335" t="str">
            <v>Niple Ø= 2" en A.C. con E.L x E.B. L=0.18 m</v>
          </cell>
          <cell r="B1335" t="str">
            <v>und</v>
          </cell>
          <cell r="C1335">
            <v>174000</v>
          </cell>
        </row>
        <row r="1336">
          <cell r="A1336" t="str">
            <v>Niple Ø= 2" en A.C. con E.L x E.B. L=0.18 m. Suministro e Instal.</v>
          </cell>
          <cell r="B1336" t="str">
            <v>und</v>
          </cell>
          <cell r="C1336">
            <v>194579.06</v>
          </cell>
        </row>
        <row r="1337">
          <cell r="A1337" t="str">
            <v>Niple Ø= 2" en A.C. con E.L x E.B. L=0.40 m</v>
          </cell>
          <cell r="B1337" t="str">
            <v>und</v>
          </cell>
          <cell r="C1337">
            <v>81200</v>
          </cell>
        </row>
        <row r="1338">
          <cell r="A1338" t="str">
            <v>Niple Ø= 2" en A.C. con E.L x E.B. L=0.60 m</v>
          </cell>
          <cell r="B1338" t="str">
            <v>und</v>
          </cell>
          <cell r="C1338">
            <v>100800</v>
          </cell>
        </row>
        <row r="1339">
          <cell r="A1339" t="str">
            <v>Niple Ø= 2" en A.C. con E.L x E.B. L=3.20 m</v>
          </cell>
          <cell r="B1339" t="str">
            <v>und</v>
          </cell>
          <cell r="C1339">
            <v>334600</v>
          </cell>
        </row>
        <row r="1340">
          <cell r="A1340" t="str">
            <v>Niple Ø= 3" en A.C. con E.B x E.B. L=1.00 m.</v>
          </cell>
          <cell r="B1340" t="str">
            <v>und</v>
          </cell>
          <cell r="C1340">
            <v>295613</v>
          </cell>
        </row>
        <row r="1341">
          <cell r="A1341" t="str">
            <v>Niple Ø= 3" en A.C. con E.L x E.B. L=0.23 m</v>
          </cell>
          <cell r="B1341" t="str">
            <v>und</v>
          </cell>
          <cell r="C1341">
            <v>203000</v>
          </cell>
        </row>
        <row r="1342">
          <cell r="A1342" t="str">
            <v>Niple Ø= 3" en A.C. con E.L x E.B. L=0.30 m</v>
          </cell>
          <cell r="B1342" t="str">
            <v>und</v>
          </cell>
          <cell r="C1342">
            <v>184304</v>
          </cell>
        </row>
        <row r="1343">
          <cell r="A1343" t="str">
            <v>Niple Ø= 4" en H.D. con E.B x E.B. L=0.50 m</v>
          </cell>
          <cell r="B1343" t="str">
            <v>und</v>
          </cell>
          <cell r="C1343">
            <v>210000</v>
          </cell>
        </row>
        <row r="1344">
          <cell r="A1344" t="str">
            <v>Niple Ø= 4" en H.D. con E.L x E.B. L=1.50 m.</v>
          </cell>
          <cell r="B1344" t="str">
            <v>und</v>
          </cell>
          <cell r="C1344">
            <v>420000</v>
          </cell>
        </row>
        <row r="1345">
          <cell r="A1345" t="str">
            <v>Niple Ø= 4" en H.D. con E.L x E.B. L=2.20 m</v>
          </cell>
          <cell r="B1345" t="str">
            <v>und</v>
          </cell>
          <cell r="C1345">
            <v>596400</v>
          </cell>
        </row>
        <row r="1346">
          <cell r="A1346" t="str">
            <v>Niple Ø= 4" en H.D. con E.L x E.B. L=3.20 m.</v>
          </cell>
          <cell r="B1346" t="str">
            <v>und</v>
          </cell>
          <cell r="C1346">
            <v>848400</v>
          </cell>
        </row>
        <row r="1347">
          <cell r="A1347" t="str">
            <v>Niple Ø= 6" en A.C. con E.B x E.B. L=0.50 m</v>
          </cell>
          <cell r="B1347" t="str">
            <v>und</v>
          </cell>
          <cell r="C1347">
            <v>356377</v>
          </cell>
        </row>
        <row r="1348">
          <cell r="A1348" t="str">
            <v>Niple pasamuro 2" L=0.25 m rosca 1 extremo</v>
          </cell>
          <cell r="B1348" t="str">
            <v>und</v>
          </cell>
          <cell r="C1348">
            <v>24500</v>
          </cell>
        </row>
        <row r="1349">
          <cell r="A1349" t="str">
            <v>Nylon Calibre 9 o 9 mm</v>
          </cell>
          <cell r="B1349" t="str">
            <v>m</v>
          </cell>
          <cell r="C1349">
            <v>1900</v>
          </cell>
        </row>
        <row r="1350">
          <cell r="A1350" t="str">
            <v>Octoato de Cobalto 709</v>
          </cell>
          <cell r="B1350" t="str">
            <v>btl</v>
          </cell>
          <cell r="C1350">
            <v>34122</v>
          </cell>
        </row>
        <row r="1351">
          <cell r="A1351" t="str">
            <v>Oficial de Construccion</v>
          </cell>
          <cell r="B1351" t="str">
            <v>h</v>
          </cell>
          <cell r="C1351">
            <v>9652</v>
          </cell>
        </row>
        <row r="1352">
          <cell r="A1352" t="str">
            <v>Oity 1.50 m</v>
          </cell>
          <cell r="B1352" t="str">
            <v>und</v>
          </cell>
          <cell r="C1352">
            <v>17000</v>
          </cell>
        </row>
        <row r="1353">
          <cell r="A1353" t="str">
            <v>Oity 1.70 m</v>
          </cell>
          <cell r="B1353" t="str">
            <v>und</v>
          </cell>
          <cell r="C1353">
            <v>20000</v>
          </cell>
        </row>
        <row r="1354">
          <cell r="A1354" t="str">
            <v>Oity 2.0 m</v>
          </cell>
          <cell r="B1354" t="str">
            <v>und</v>
          </cell>
          <cell r="C1354">
            <v>26670</v>
          </cell>
        </row>
        <row r="1355">
          <cell r="A1355" t="str">
            <v>Operador de maquinaria</v>
          </cell>
          <cell r="B1355" t="str">
            <v>h</v>
          </cell>
          <cell r="C1355">
            <v>7167</v>
          </cell>
        </row>
        <row r="1356">
          <cell r="A1356" t="str">
            <v>Orinal infantil</v>
          </cell>
          <cell r="B1356" t="str">
            <v>und</v>
          </cell>
          <cell r="C1356">
            <v>71188</v>
          </cell>
        </row>
        <row r="1357">
          <cell r="A1357" t="str">
            <v>Orinal institucional fluxómetro grif Quik</v>
          </cell>
          <cell r="B1357" t="str">
            <v>und</v>
          </cell>
          <cell r="C1357">
            <v>206000</v>
          </cell>
        </row>
        <row r="1358">
          <cell r="A1358" t="str">
            <v>Orinal mediano con grif. Tradicional</v>
          </cell>
          <cell r="B1358" t="str">
            <v>und</v>
          </cell>
          <cell r="C1358">
            <v>137933</v>
          </cell>
        </row>
        <row r="1359">
          <cell r="A1359" t="str">
            <v>Orinal mediano fluxómetro</v>
          </cell>
          <cell r="B1359" t="str">
            <v>und</v>
          </cell>
          <cell r="C1359">
            <v>441170</v>
          </cell>
        </row>
        <row r="1360">
          <cell r="A1360" t="str">
            <v>Orinal mediano santafé de corona</v>
          </cell>
          <cell r="B1360" t="str">
            <v>und</v>
          </cell>
          <cell r="C1360">
            <v>149075</v>
          </cell>
        </row>
        <row r="1361">
          <cell r="A1361" t="str">
            <v>Oxigeno Industrial</v>
          </cell>
          <cell r="B1361" t="str">
            <v>m³</v>
          </cell>
          <cell r="C1361">
            <v>13248</v>
          </cell>
        </row>
        <row r="1362">
          <cell r="A1362" t="str">
            <v>Pabmeril  Pliego  9" x 11" No 100</v>
          </cell>
          <cell r="B1362" t="str">
            <v>und</v>
          </cell>
          <cell r="C1362">
            <v>1052</v>
          </cell>
        </row>
        <row r="1363">
          <cell r="A1363" t="str">
            <v>Pala Principal para excavaciones</v>
          </cell>
          <cell r="B1363" t="str">
            <v xml:space="preserve"> HR </v>
          </cell>
          <cell r="C1363">
            <v>190650</v>
          </cell>
        </row>
        <row r="1364">
          <cell r="A1364" t="str">
            <v>Paleta PARE y SIGA 30 x 30</v>
          </cell>
          <cell r="B1364" t="str">
            <v>und</v>
          </cell>
          <cell r="C1364">
            <v>23316</v>
          </cell>
        </row>
        <row r="1365">
          <cell r="A1365" t="str">
            <v>Paleteros (2)</v>
          </cell>
          <cell r="B1365" t="str">
            <v>h</v>
          </cell>
          <cell r="C1365">
            <v>12134</v>
          </cell>
        </row>
        <row r="1366">
          <cell r="A1366" t="str">
            <v>Palma botella h = 1.00 m</v>
          </cell>
          <cell r="B1366" t="str">
            <v>und</v>
          </cell>
          <cell r="C1366">
            <v>15000</v>
          </cell>
        </row>
        <row r="1367">
          <cell r="A1367" t="str">
            <v xml:space="preserve">Pabmeril  Pliego  9" x 11" No 100 </v>
          </cell>
          <cell r="B1367" t="str">
            <v>und</v>
          </cell>
          <cell r="C1367">
            <v>1052</v>
          </cell>
        </row>
        <row r="1368">
          <cell r="A1368" t="str">
            <v>Palma Fenix h=2.50 m</v>
          </cell>
          <cell r="B1368" t="str">
            <v>und</v>
          </cell>
          <cell r="C1368">
            <v>60000</v>
          </cell>
        </row>
        <row r="1369">
          <cell r="A1369" t="str">
            <v>Panel prefabricado hexagonal en concreto 4000 Psi para muros de acompañamiento.</v>
          </cell>
          <cell r="B1369" t="str">
            <v>und</v>
          </cell>
          <cell r="C1369">
            <v>227515.59</v>
          </cell>
        </row>
        <row r="1370">
          <cell r="A1370" t="str">
            <v>Pañete impermeabilizado muros 1:3 espesor de 2 cm</v>
          </cell>
          <cell r="B1370" t="str">
            <v>m²</v>
          </cell>
          <cell r="C1370">
            <v>24911.279999999999</v>
          </cell>
        </row>
        <row r="1371">
          <cell r="A1371" t="str">
            <v>Pañete interior allanado 1:4 espesor 1.5 cm</v>
          </cell>
          <cell r="B1371" t="str">
            <v>m²</v>
          </cell>
          <cell r="C1371">
            <v>17110.259999999998</v>
          </cell>
        </row>
        <row r="1372">
          <cell r="A1372" t="str">
            <v>Pañete interior allanado 1:4 espesor 2 cm</v>
          </cell>
          <cell r="B1372" t="str">
            <v>m²</v>
          </cell>
          <cell r="C1372">
            <v>15810.9</v>
          </cell>
        </row>
        <row r="1373">
          <cell r="A1373" t="str">
            <v>Pañete liso (allanado) muros 1:4, incluye filos y dilataciones</v>
          </cell>
          <cell r="B1373" t="str">
            <v>m²</v>
          </cell>
          <cell r="C1373">
            <v>19741.07</v>
          </cell>
        </row>
        <row r="1374">
          <cell r="A1374" t="str">
            <v>Paño escorial</v>
          </cell>
          <cell r="B1374" t="str">
            <v>m²</v>
          </cell>
          <cell r="C1374">
            <v>24000</v>
          </cell>
        </row>
        <row r="1375">
          <cell r="A1375" t="str">
            <v>Papel para polarizar</v>
          </cell>
          <cell r="B1375" t="str">
            <v>m²</v>
          </cell>
          <cell r="C1375">
            <v>15000</v>
          </cell>
        </row>
        <row r="1376">
          <cell r="A1376" t="str">
            <v>Papelera  blanca</v>
          </cell>
          <cell r="B1376" t="str">
            <v>und</v>
          </cell>
          <cell r="C1376">
            <v>7700</v>
          </cell>
        </row>
        <row r="1377">
          <cell r="A1377" t="str">
            <v>Paral  telescopico a 3.70 m</v>
          </cell>
          <cell r="B1377" t="str">
            <v xml:space="preserve"> HR </v>
          </cell>
          <cell r="C1377">
            <v>200</v>
          </cell>
        </row>
        <row r="1378">
          <cell r="A1378" t="str">
            <v>Paral telescopico 2 a 4 ml</v>
          </cell>
          <cell r="B1378" t="str">
            <v>d</v>
          </cell>
          <cell r="C1378">
            <v>237</v>
          </cell>
        </row>
        <row r="1379">
          <cell r="A1379" t="str">
            <v>Pararrayos de ZnO, 12 KV, 10 KA, tipo línea</v>
          </cell>
          <cell r="B1379" t="str">
            <v>und</v>
          </cell>
          <cell r="C1379">
            <v>168640</v>
          </cell>
        </row>
        <row r="1380">
          <cell r="A1380" t="str">
            <v>Pared valencia/stone/alejandria 20.5*30.5</v>
          </cell>
          <cell r="B1380" t="str">
            <v>m²</v>
          </cell>
          <cell r="C1380">
            <v>20616.560000000001</v>
          </cell>
        </row>
        <row r="1381">
          <cell r="A1381" t="str">
            <v>Parlante portero eléctrico 1 pulso</v>
          </cell>
          <cell r="B1381" t="str">
            <v>und</v>
          </cell>
          <cell r="C1381">
            <v>72000</v>
          </cell>
        </row>
        <row r="1382">
          <cell r="A1382" t="str">
            <v>Parque infantil metálico capacidad 20 Niños</v>
          </cell>
          <cell r="B1382" t="str">
            <v>und</v>
          </cell>
          <cell r="C1382">
            <v>10557333</v>
          </cell>
        </row>
        <row r="1383">
          <cell r="A1383" t="str">
            <v>Pasacalle en tela 6.0 x 0.75 m</v>
          </cell>
          <cell r="B1383" t="str">
            <v>und</v>
          </cell>
          <cell r="C1383">
            <v>210000</v>
          </cell>
        </row>
        <row r="1384">
          <cell r="A1384" t="str">
            <v>Pasador con pin Ø= 1 1/2"  SAE 1045 de 75 mm</v>
          </cell>
          <cell r="B1384" t="str">
            <v>und</v>
          </cell>
          <cell r="C1384">
            <v>17500</v>
          </cell>
        </row>
        <row r="1385">
          <cell r="A1385" t="str">
            <v>Pasador con pin Ø= 76 mm SAE 1045 L=110mm</v>
          </cell>
          <cell r="B1385" t="str">
            <v>und</v>
          </cell>
          <cell r="C1385">
            <v>55000</v>
          </cell>
        </row>
        <row r="1386">
          <cell r="A1386" t="str">
            <v>Pasador con pin Ø=2"  SAE 1045 de 100 mm</v>
          </cell>
          <cell r="B1386" t="str">
            <v>und</v>
          </cell>
          <cell r="C1386">
            <v>55000</v>
          </cell>
        </row>
        <row r="1387">
          <cell r="A1387" t="str">
            <v>Pasador Ø= 3 1/2"  SAE 1045 de 200 mm</v>
          </cell>
          <cell r="B1387" t="str">
            <v>und</v>
          </cell>
          <cell r="C1387">
            <v>160000</v>
          </cell>
        </row>
        <row r="1388">
          <cell r="A1388" t="str">
            <v>Pasamanos en acero inoxidable cal 18 2" con soportes  instalada</v>
          </cell>
          <cell r="B1388" t="str">
            <v>m</v>
          </cell>
          <cell r="C1388">
            <v>168333</v>
          </cell>
        </row>
        <row r="1389">
          <cell r="A1389" t="str">
            <v>Pasamuro AC 1/4" ELxER L:0.50 M</v>
          </cell>
          <cell r="B1389" t="str">
            <v>und</v>
          </cell>
          <cell r="C1389">
            <v>75000</v>
          </cell>
        </row>
        <row r="1390">
          <cell r="A1390" t="str">
            <v>Pasamuro AC 2 1/2" ELxER L:0.50M</v>
          </cell>
          <cell r="B1390" t="str">
            <v>und</v>
          </cell>
          <cell r="C1390">
            <v>220000</v>
          </cell>
        </row>
        <row r="1391">
          <cell r="A1391" t="str">
            <v>Pasamuro ac 2 pulg  l:0.60 m</v>
          </cell>
          <cell r="B1391" t="str">
            <v>und</v>
          </cell>
          <cell r="C1391">
            <v>145000</v>
          </cell>
        </row>
        <row r="1392">
          <cell r="A1392" t="str">
            <v>Pasamuro en A.C. Ø=10" L=0.45 m E.B x E.B</v>
          </cell>
          <cell r="B1392" t="str">
            <v>und</v>
          </cell>
          <cell r="C1392">
            <v>680440</v>
          </cell>
        </row>
        <row r="1393">
          <cell r="A1393" t="str">
            <v>Pasamuro en A.C. Ø=10" L=0.50 m E.B.</v>
          </cell>
          <cell r="B1393" t="str">
            <v>und</v>
          </cell>
          <cell r="C1393">
            <v>691244</v>
          </cell>
        </row>
        <row r="1394">
          <cell r="A1394" t="str">
            <v>Pasamuro en A.C. Ø=10" L=2.6 m E.L x E.L</v>
          </cell>
          <cell r="B1394" t="str">
            <v>und</v>
          </cell>
          <cell r="C1394">
            <v>2394007</v>
          </cell>
        </row>
        <row r="1395">
          <cell r="A1395" t="str">
            <v>Pasamuro en A.C. Ø=16" L=0.70 m E.B x E.B</v>
          </cell>
          <cell r="B1395" t="str">
            <v>und</v>
          </cell>
          <cell r="C1395">
            <v>2187760</v>
          </cell>
        </row>
        <row r="1396">
          <cell r="A1396" t="str">
            <v>Pasamuro en A.C. Ø=2" L=0.35 m E.R x E.R.</v>
          </cell>
          <cell r="B1396" t="str">
            <v>und</v>
          </cell>
          <cell r="C1396">
            <v>87200</v>
          </cell>
        </row>
        <row r="1397">
          <cell r="A1397" t="str">
            <v>Pasamuro en A.C. Ø=3" L=0.50 m E.B.</v>
          </cell>
          <cell r="B1397" t="str">
            <v>und</v>
          </cell>
          <cell r="C1397">
            <v>196000</v>
          </cell>
        </row>
        <row r="1398">
          <cell r="A1398" t="str">
            <v>Pasamuro en A.C. Ø=3" L=0.90 m E.L x E.B</v>
          </cell>
          <cell r="B1398" t="str">
            <v>und</v>
          </cell>
          <cell r="C1398">
            <v>226432</v>
          </cell>
        </row>
        <row r="1399">
          <cell r="A1399" t="str">
            <v>Pasamuro en A.C. Ø=4" L=0.50 m E.B.</v>
          </cell>
          <cell r="B1399" t="str">
            <v>und</v>
          </cell>
          <cell r="C1399">
            <v>246036</v>
          </cell>
        </row>
        <row r="1400">
          <cell r="A1400" t="str">
            <v>Pasamuro en A.C. Ø=4" L=0.55 m E.R x E.R</v>
          </cell>
          <cell r="B1400" t="str">
            <v>und</v>
          </cell>
          <cell r="C1400">
            <v>187920</v>
          </cell>
        </row>
        <row r="1401">
          <cell r="A1401" t="str">
            <v>Pasamuro en A.C. Ø=4" L=0.70 m E.B x E.B</v>
          </cell>
          <cell r="B1401" t="str">
            <v>und</v>
          </cell>
          <cell r="C1401">
            <v>320740</v>
          </cell>
        </row>
        <row r="1402">
          <cell r="A1402" t="str">
            <v>Pasamuro en A.C. Ø=4" L=0.70 m E.L x E.B</v>
          </cell>
          <cell r="B1402" t="str">
            <v>und</v>
          </cell>
          <cell r="C1402">
            <v>325989</v>
          </cell>
        </row>
        <row r="1403">
          <cell r="A1403" t="str">
            <v>Pasamuro en A.C. Ø=4" L=0.90 m E.L x E.B</v>
          </cell>
          <cell r="B1403" t="str">
            <v>und</v>
          </cell>
          <cell r="C1403">
            <v>545200</v>
          </cell>
        </row>
        <row r="1404">
          <cell r="A1404" t="str">
            <v>Pasamuro en A.C. Ø=6" L=0.50 m E.B.</v>
          </cell>
          <cell r="B1404" t="str">
            <v>und</v>
          </cell>
          <cell r="C1404">
            <v>399040</v>
          </cell>
        </row>
        <row r="1405">
          <cell r="A1405" t="str">
            <v>Pasamuro en A.C. Ø=6" L=0.75 m E.B x E.B</v>
          </cell>
          <cell r="B1405" t="str">
            <v>und</v>
          </cell>
          <cell r="C1405">
            <v>521600</v>
          </cell>
        </row>
        <row r="1406">
          <cell r="A1406" t="str">
            <v>Pasamuro en A.C. Ø=6" L=1.00 m E.L x E.B</v>
          </cell>
          <cell r="B1406" t="str">
            <v>und</v>
          </cell>
          <cell r="C1406">
            <v>748200</v>
          </cell>
        </row>
        <row r="1407">
          <cell r="A1407" t="str">
            <v>Pasamuro en A.C. Ø=8" L=0.50 m E.B.</v>
          </cell>
          <cell r="B1407" t="str">
            <v>und</v>
          </cell>
          <cell r="C1407">
            <v>501294</v>
          </cell>
        </row>
        <row r="1408">
          <cell r="A1408" t="str">
            <v>Pasamuro en A.C. Ø=8" L=0.95 m E.B.</v>
          </cell>
          <cell r="B1408" t="str">
            <v>und</v>
          </cell>
          <cell r="C1408">
            <v>942786</v>
          </cell>
        </row>
        <row r="1409">
          <cell r="A1409" t="str">
            <v>Pasamuro en A.C. Ø=8" L=1.00 m E.L x E.B</v>
          </cell>
          <cell r="B1409" t="str">
            <v>und</v>
          </cell>
          <cell r="C1409">
            <v>1102000</v>
          </cell>
        </row>
        <row r="1410">
          <cell r="A1410" t="str">
            <v>Pasamuro en H.D. Ø=2" L=0.50 m E.L x E.L.</v>
          </cell>
          <cell r="B1410" t="str">
            <v>und</v>
          </cell>
          <cell r="C1410">
            <v>117500</v>
          </cell>
        </row>
        <row r="1411">
          <cell r="A1411" t="str">
            <v>Pasamuro en H.D. Ø=24" L=1.2 m E.L x E.B</v>
          </cell>
          <cell r="B1411" t="str">
            <v>und</v>
          </cell>
          <cell r="C1411">
            <v>5920080</v>
          </cell>
        </row>
        <row r="1412">
          <cell r="A1412" t="str">
            <v>Pasamuro en H.D. Ø=3" L=0.60 m E.L x E.B</v>
          </cell>
          <cell r="B1412" t="str">
            <v>und</v>
          </cell>
          <cell r="C1412">
            <v>161600</v>
          </cell>
        </row>
        <row r="1413">
          <cell r="A1413" t="str">
            <v>Pasamuro en H.D. Ø=4" L=0.25 m E.R x E.R</v>
          </cell>
          <cell r="B1413" t="str">
            <v>und</v>
          </cell>
          <cell r="C1413">
            <v>156600</v>
          </cell>
        </row>
        <row r="1414">
          <cell r="A1414" t="str">
            <v>Pasamuro en H.D. Ø=4" L=0.50 m E.L x E.B</v>
          </cell>
          <cell r="B1414" t="str">
            <v>und</v>
          </cell>
          <cell r="C1414">
            <v>192000</v>
          </cell>
        </row>
        <row r="1415">
          <cell r="A1415" t="str">
            <v>Pasamuro en H.F. 1 1/2`` L= 1m</v>
          </cell>
          <cell r="B1415" t="str">
            <v>und</v>
          </cell>
          <cell r="C1415">
            <v>70000</v>
          </cell>
        </row>
        <row r="1416">
          <cell r="A1416" t="str">
            <v>Pasamuro en H.F. de 2" extremo Campana</v>
          </cell>
          <cell r="B1416" t="str">
            <v>und</v>
          </cell>
          <cell r="C1416">
            <v>104000</v>
          </cell>
        </row>
        <row r="1417">
          <cell r="A1417" t="str">
            <v>Pasamuro en H.F. de 4" extremo Campana</v>
          </cell>
          <cell r="B1417" t="str">
            <v>und</v>
          </cell>
          <cell r="C1417">
            <v>240000</v>
          </cell>
        </row>
        <row r="1418">
          <cell r="A1418" t="str">
            <v>Pasamuro en H.F. Ø=4" L=0.50 m E.L x E.L.</v>
          </cell>
          <cell r="B1418" t="str">
            <v>und</v>
          </cell>
          <cell r="C1418">
            <v>272000</v>
          </cell>
        </row>
        <row r="1419">
          <cell r="A1419" t="str">
            <v>Pasamuro en PRFV  Ø= 6"  E.B. x E.B. con Codo 90°</v>
          </cell>
          <cell r="B1419" t="str">
            <v>und</v>
          </cell>
          <cell r="C1419">
            <v>303380</v>
          </cell>
        </row>
        <row r="1420">
          <cell r="A1420" t="str">
            <v>Pasamuro Ø=10" E.B. x E.B. L=0.8 m en PRFV</v>
          </cell>
          <cell r="B1420" t="str">
            <v>und</v>
          </cell>
          <cell r="C1420">
            <v>713800</v>
          </cell>
        </row>
        <row r="1421">
          <cell r="A1421" t="str">
            <v>Pasamuro Ø=3" E.L. x E.B. L=0.6 m en PRFV</v>
          </cell>
          <cell r="B1421" t="str">
            <v>und</v>
          </cell>
          <cell r="C1421">
            <v>101700</v>
          </cell>
        </row>
        <row r="1422">
          <cell r="A1422" t="str">
            <v>Pasamuro Ø=3" E.L. x E.B. L=1.0 m en PRFV</v>
          </cell>
          <cell r="B1422" t="str">
            <v>und</v>
          </cell>
          <cell r="C1422">
            <v>145700</v>
          </cell>
        </row>
        <row r="1423">
          <cell r="A1423" t="str">
            <v>Pasamuro Ø=6" E.L. x E.B. L=1.0 m en PRFV</v>
          </cell>
          <cell r="B1423" t="str">
            <v>und</v>
          </cell>
          <cell r="C1423">
            <v>249980</v>
          </cell>
        </row>
        <row r="1424">
          <cell r="A1424" t="str">
            <v>Pasamuro Ø=6" E.L. x E.B. L=1.2 m en PRFV</v>
          </cell>
          <cell r="B1424" t="str">
            <v>und</v>
          </cell>
          <cell r="C1424">
            <v>264500</v>
          </cell>
        </row>
        <row r="1425">
          <cell r="A1425" t="str">
            <v>Pasamuro Ø=8" E.L. x E.B. L=0.8 m en PRFV</v>
          </cell>
          <cell r="B1425" t="str">
            <v>und</v>
          </cell>
          <cell r="C1425">
            <v>465120</v>
          </cell>
        </row>
        <row r="1426">
          <cell r="A1426" t="str">
            <v>Pasamuros en baja tensión</v>
          </cell>
          <cell r="B1426" t="str">
            <v>jg</v>
          </cell>
          <cell r="C1426">
            <v>1800000</v>
          </cell>
        </row>
        <row r="1427">
          <cell r="A1427" t="str">
            <v>Pasamuros en media tensión</v>
          </cell>
          <cell r="B1427" t="str">
            <v>jg</v>
          </cell>
          <cell r="C1427">
            <v>2500000</v>
          </cell>
        </row>
        <row r="1428">
          <cell r="A1428" t="str">
            <v>Paso escalera granito</v>
          </cell>
          <cell r="B1428" t="str">
            <v>m</v>
          </cell>
          <cell r="C1428">
            <v>83727</v>
          </cell>
        </row>
        <row r="1429">
          <cell r="A1429" t="str">
            <v>Pasta acrílica</v>
          </cell>
          <cell r="B1429" t="str">
            <v>kg</v>
          </cell>
          <cell r="C1429">
            <v>1383.33</v>
          </cell>
        </row>
        <row r="1430">
          <cell r="A1430" t="str">
            <v>Pasto de corte tipo Vetiver (3 matines)</v>
          </cell>
          <cell r="B1430" t="str">
            <v>und</v>
          </cell>
          <cell r="C1430">
            <v>550</v>
          </cell>
        </row>
        <row r="1431">
          <cell r="A1431" t="str">
            <v>Pasto trencilla o grama</v>
          </cell>
          <cell r="B1431" t="str">
            <v>m²</v>
          </cell>
          <cell r="C1431">
            <v>7167</v>
          </cell>
        </row>
        <row r="1432">
          <cell r="A1432" t="str">
            <v>Patch panel 24 puertos CAT 5E AMP</v>
          </cell>
          <cell r="B1432" t="str">
            <v>und</v>
          </cell>
          <cell r="C1432">
            <v>328267</v>
          </cell>
        </row>
        <row r="1433">
          <cell r="A1433" t="str">
            <v>Pedestal milenium blanco</v>
          </cell>
          <cell r="B1433" t="str">
            <v>und</v>
          </cell>
          <cell r="C1433">
            <v>42520</v>
          </cell>
        </row>
        <row r="1434">
          <cell r="A1434" t="str">
            <v>Pegacor blanco adhesivo cerámico</v>
          </cell>
          <cell r="B1434" t="str">
            <v>kg</v>
          </cell>
          <cell r="C1434">
            <v>1478</v>
          </cell>
        </row>
        <row r="1435">
          <cell r="A1435" t="str">
            <v>Pegante colbón</v>
          </cell>
          <cell r="B1435" t="str">
            <v>kg</v>
          </cell>
          <cell r="C1435">
            <v>9500</v>
          </cell>
        </row>
        <row r="1436">
          <cell r="A1436" t="str">
            <v>Pegante Epoxico 2 Componentes</v>
          </cell>
          <cell r="B1436" t="str">
            <v>kg</v>
          </cell>
          <cell r="C1436">
            <v>33900</v>
          </cell>
        </row>
        <row r="1437">
          <cell r="A1437" t="str">
            <v>Perfil aluminio  1/2 x 1/2`` (Win)</v>
          </cell>
          <cell r="B1437" t="str">
            <v>m</v>
          </cell>
          <cell r="C1437">
            <v>1334</v>
          </cell>
        </row>
        <row r="1438">
          <cell r="A1438" t="str">
            <v>Perfil canal calibre 26 (90 mm) 2.44 m</v>
          </cell>
          <cell r="B1438" t="str">
            <v>und</v>
          </cell>
          <cell r="C1438">
            <v>5000</v>
          </cell>
        </row>
        <row r="1439">
          <cell r="A1439" t="str">
            <v>Perfil en AL. 3" x 1 1/2" Tipo boquillera</v>
          </cell>
          <cell r="B1439" t="str">
            <v>m</v>
          </cell>
          <cell r="C1439">
            <v>11666</v>
          </cell>
        </row>
        <row r="1440">
          <cell r="A1440" t="str">
            <v>Perfil en aluminio 10 x 20</v>
          </cell>
          <cell r="B1440" t="str">
            <v>m</v>
          </cell>
          <cell r="C1440">
            <v>30000</v>
          </cell>
        </row>
        <row r="1441">
          <cell r="A1441" t="str">
            <v>Perfil estructural PHR en C 120 x 60 x 1.5 mm</v>
          </cell>
          <cell r="B1441" t="str">
            <v>und</v>
          </cell>
          <cell r="C1441">
            <v>61000</v>
          </cell>
        </row>
        <row r="1442">
          <cell r="A1442" t="str">
            <v>Perfil estructural PHR en C 120 x 60 x 2.0 mm</v>
          </cell>
          <cell r="B1442" t="str">
            <v>m</v>
          </cell>
          <cell r="C1442">
            <v>12799</v>
          </cell>
        </row>
        <row r="1443">
          <cell r="A1443" t="str">
            <v>Perfil estructural PHR en C 120 x 60 x 2.5 mm</v>
          </cell>
          <cell r="B1443" t="str">
            <v>und</v>
          </cell>
          <cell r="C1443">
            <v>81485</v>
          </cell>
        </row>
        <row r="1444">
          <cell r="A1444" t="str">
            <v>Perfil estructural PHR en C 150 x 50 x 2 mm</v>
          </cell>
          <cell r="B1444" t="str">
            <v>und</v>
          </cell>
          <cell r="C1444">
            <v>77000</v>
          </cell>
        </row>
        <row r="1445">
          <cell r="A1445" t="str">
            <v>Perfil estructural PHR en C 160 x 60 x 2.0 mm</v>
          </cell>
          <cell r="B1445" t="str">
            <v>m</v>
          </cell>
          <cell r="C1445">
            <v>14969</v>
          </cell>
        </row>
        <row r="1446">
          <cell r="A1446" t="str">
            <v>Perfil estructural PHR en C 160 x 60 x 2.5 mm</v>
          </cell>
          <cell r="B1446" t="str">
            <v>m</v>
          </cell>
          <cell r="C1446">
            <v>18794</v>
          </cell>
        </row>
        <row r="1447">
          <cell r="A1447" t="str">
            <v>perfil estructural PHR Cajon 203x67x19-2.0mm</v>
          </cell>
          <cell r="B1447" t="str">
            <v>m</v>
          </cell>
          <cell r="C1447">
            <v>32000</v>
          </cell>
        </row>
        <row r="1448">
          <cell r="A1448" t="str">
            <v>Perfil estructural PHR en C 254 x 64 x 2.0 mm</v>
          </cell>
          <cell r="B1448" t="str">
            <v>und</v>
          </cell>
          <cell r="C1448">
            <v>118756.45</v>
          </cell>
        </row>
        <row r="1449">
          <cell r="A1449" t="str">
            <v>Perfil estructural PHR en C 305 x 80 x 2.5 mm</v>
          </cell>
          <cell r="B1449" t="str">
            <v>und</v>
          </cell>
          <cell r="C1449">
            <v>183546</v>
          </cell>
        </row>
        <row r="1450">
          <cell r="A1450" t="str">
            <v>Perfil omega Cal 26 2.44</v>
          </cell>
          <cell r="B1450" t="str">
            <v>und</v>
          </cell>
          <cell r="C1450">
            <v>3916</v>
          </cell>
        </row>
        <row r="1451">
          <cell r="A1451" t="str">
            <v xml:space="preserve">Perfil metalico 2P-8 -16 </v>
          </cell>
          <cell r="B1451" t="str">
            <v>und</v>
          </cell>
          <cell r="C1451">
            <v>398032</v>
          </cell>
        </row>
        <row r="1452">
          <cell r="A1452" t="str">
            <v>Perfil placafacil negro h=90 mm b=130 mm</v>
          </cell>
          <cell r="B1452" t="str">
            <v>m</v>
          </cell>
          <cell r="C1452">
            <v>15000</v>
          </cell>
        </row>
        <row r="1453">
          <cell r="A1453" t="str">
            <v>Perfil estructural PHR en C pintado</v>
          </cell>
          <cell r="B1453" t="str">
            <v>kg</v>
          </cell>
          <cell r="C1453">
            <v>7800</v>
          </cell>
        </row>
        <row r="1454">
          <cell r="A1454" t="str">
            <v>Perfil estructural 150*150*6 mm ASTM A500 pintado</v>
          </cell>
          <cell r="B1454" t="str">
            <v>kg</v>
          </cell>
          <cell r="C1454">
            <v>7800</v>
          </cell>
        </row>
        <row r="1455">
          <cell r="A1455" t="str">
            <v>Perfil WF 8" x 15" = viga IPN 200</v>
          </cell>
          <cell r="B1455" t="str">
            <v>m</v>
          </cell>
          <cell r="C1455">
            <v>80772</v>
          </cell>
        </row>
        <row r="1456">
          <cell r="A1456" t="str">
            <v>Perfil WF 8" x 18"</v>
          </cell>
          <cell r="B1456" t="str">
            <v>m</v>
          </cell>
          <cell r="C1456">
            <v>94973</v>
          </cell>
        </row>
        <row r="1457">
          <cell r="A1457" t="str">
            <v>Perforación de 1/2" en lámina HR 1/4"</v>
          </cell>
          <cell r="B1457" t="str">
            <v>und</v>
          </cell>
          <cell r="C1457">
            <v>1000</v>
          </cell>
        </row>
        <row r="1458">
          <cell r="A1458" t="str">
            <v>Perforación de 3/4" en lámina HR 1/2"</v>
          </cell>
          <cell r="B1458" t="str">
            <v>und</v>
          </cell>
          <cell r="C1458">
            <v>2300</v>
          </cell>
        </row>
        <row r="1459">
          <cell r="A1459" t="str">
            <v>Perforación de 3/4" en lámina HR 1/4"</v>
          </cell>
          <cell r="B1459" t="str">
            <v>und</v>
          </cell>
          <cell r="C1459">
            <v>1200</v>
          </cell>
        </row>
        <row r="1460">
          <cell r="A1460" t="str">
            <v>Perforación de 5/8" en lámina HR 1/4"</v>
          </cell>
          <cell r="B1460" t="str">
            <v>und</v>
          </cell>
          <cell r="C1460">
            <v>1100</v>
          </cell>
        </row>
        <row r="1461">
          <cell r="A1461" t="str">
            <v>Perlin tipo cajón 203.2*63.5*3mm (2P 8-11 acesco)</v>
          </cell>
          <cell r="B1461" t="str">
            <v>und</v>
          </cell>
          <cell r="C1461">
            <v>398031.99</v>
          </cell>
        </row>
        <row r="1462">
          <cell r="A1462" t="str">
            <v>Perno 1/2" alt.vel. 1 3/4"</v>
          </cell>
          <cell r="B1462" t="str">
            <v>und</v>
          </cell>
          <cell r="C1462">
            <v>220</v>
          </cell>
        </row>
        <row r="1463">
          <cell r="A1463" t="str">
            <v>Perno alt.vel.  1/4" x 2</v>
          </cell>
          <cell r="B1463" t="str">
            <v>und</v>
          </cell>
          <cell r="C1463">
            <v>220</v>
          </cell>
        </row>
        <row r="1464">
          <cell r="A1464" t="str">
            <v xml:space="preserve">Perno anclaje 3/4" tuerca, contratuerca L=10 cm </v>
          </cell>
          <cell r="B1464" t="str">
            <v>und</v>
          </cell>
          <cell r="C1464">
            <v>7250</v>
          </cell>
        </row>
        <row r="1465">
          <cell r="A1465" t="str">
            <v xml:space="preserve">Perno anclaje 3/4" tuerca, contratuerca L=80 cm </v>
          </cell>
          <cell r="B1465" t="str">
            <v>und</v>
          </cell>
          <cell r="C1465">
            <v>39000</v>
          </cell>
        </row>
        <row r="1466">
          <cell r="A1466" t="str">
            <v>Perno anclaje 3/4" tuerca, contratuerca L=500 mm</v>
          </cell>
          <cell r="B1466" t="str">
            <v>und</v>
          </cell>
          <cell r="C1466">
            <v>25250</v>
          </cell>
        </row>
        <row r="1467">
          <cell r="A1467" t="str">
            <v>Perno bastón roscado de 5/8" con tuerca L=0.52 m</v>
          </cell>
          <cell r="B1467" t="str">
            <v>und</v>
          </cell>
          <cell r="C1467">
            <v>17600</v>
          </cell>
        </row>
        <row r="1468">
          <cell r="A1468" t="str">
            <v>Perno de 1" * 15"  G8</v>
          </cell>
          <cell r="B1468" t="str">
            <v>und</v>
          </cell>
          <cell r="C1468">
            <v>10000</v>
          </cell>
        </row>
        <row r="1469">
          <cell r="A1469" t="str">
            <v>Perno de anclaje  10" x 1/2"  grado 8</v>
          </cell>
          <cell r="B1469" t="str">
            <v>und</v>
          </cell>
          <cell r="C1469">
            <v>12000</v>
          </cell>
        </row>
        <row r="1470">
          <cell r="A1470" t="str">
            <v>Perno de anclaje  5/8" x 2"  grado 8</v>
          </cell>
          <cell r="B1470" t="str">
            <v>und</v>
          </cell>
          <cell r="C1470">
            <v>3100</v>
          </cell>
        </row>
        <row r="1471">
          <cell r="A1471" t="str">
            <v>Perno de maquina de 1/2" x 2"</v>
          </cell>
          <cell r="B1471" t="str">
            <v>und</v>
          </cell>
          <cell r="C1471">
            <v>994</v>
          </cell>
        </row>
        <row r="1472">
          <cell r="A1472" t="str">
            <v>Perno de maquina de 5/8" x 8"</v>
          </cell>
          <cell r="B1472" t="str">
            <v>und</v>
          </cell>
          <cell r="C1472">
            <v>3200</v>
          </cell>
        </row>
        <row r="1473">
          <cell r="A1473" t="str">
            <v>Perno de ojo de 5/8`` x 4``</v>
          </cell>
          <cell r="B1473" t="str">
            <v>und</v>
          </cell>
          <cell r="C1473">
            <v>3582</v>
          </cell>
        </row>
        <row r="1474">
          <cell r="A1474" t="str">
            <v>Perno en C de 1/2" a=56 cm</v>
          </cell>
          <cell r="B1474" t="str">
            <v>und</v>
          </cell>
          <cell r="C1474">
            <v>12000</v>
          </cell>
        </row>
        <row r="1475">
          <cell r="A1475" t="str">
            <v>Perro  de 1 1/4" Tipo Pesado</v>
          </cell>
          <cell r="B1475" t="str">
            <v>und</v>
          </cell>
          <cell r="C1475">
            <v>48000</v>
          </cell>
        </row>
        <row r="1476">
          <cell r="A1476" t="str">
            <v>Perro crosby Ø= 1/2"  en HF</v>
          </cell>
          <cell r="B1476" t="str">
            <v>und</v>
          </cell>
          <cell r="C1476">
            <v>24500</v>
          </cell>
        </row>
        <row r="1477">
          <cell r="A1477" t="str">
            <v>Perro de 1 1/2 " Tipo pesado.</v>
          </cell>
          <cell r="B1477" t="str">
            <v>und</v>
          </cell>
          <cell r="C1477">
            <v>54000</v>
          </cell>
        </row>
        <row r="1478">
          <cell r="A1478" t="str">
            <v>Perro de 1 5/8 " Tipo pesado.</v>
          </cell>
          <cell r="B1478" t="str">
            <v>und</v>
          </cell>
          <cell r="C1478">
            <v>100572</v>
          </cell>
        </row>
        <row r="1479">
          <cell r="A1479" t="str">
            <v>Perro de 1" Tipo pesado</v>
          </cell>
          <cell r="B1479" t="str">
            <v>und</v>
          </cell>
          <cell r="C1479">
            <v>34000</v>
          </cell>
        </row>
        <row r="1480">
          <cell r="A1480" t="str">
            <v>Perro de 1/2 " Tipo pesado.</v>
          </cell>
          <cell r="B1480" t="str">
            <v>und</v>
          </cell>
          <cell r="C1480">
            <v>14392</v>
          </cell>
        </row>
        <row r="1481">
          <cell r="A1481" t="str">
            <v>Perro de 1/4 " Tipo pesado.</v>
          </cell>
          <cell r="B1481" t="str">
            <v>und</v>
          </cell>
          <cell r="C1481">
            <v>6844</v>
          </cell>
        </row>
        <row r="1482">
          <cell r="A1482" t="str">
            <v>Perro de 3/4" Tipo pesado</v>
          </cell>
          <cell r="B1482" t="str">
            <v>und</v>
          </cell>
          <cell r="C1482">
            <v>25000</v>
          </cell>
        </row>
        <row r="1483">
          <cell r="A1483" t="str">
            <v>Perro de 3/8" Tipo pesado.</v>
          </cell>
          <cell r="B1483" t="str">
            <v>und</v>
          </cell>
          <cell r="C1483">
            <v>12000</v>
          </cell>
        </row>
        <row r="1484">
          <cell r="A1484" t="str">
            <v>Perro de 5/16" Tipo liviano</v>
          </cell>
          <cell r="B1484" t="str">
            <v>und</v>
          </cell>
          <cell r="C1484">
            <v>928</v>
          </cell>
        </row>
        <row r="1485">
          <cell r="A1485" t="str">
            <v>Perro de 5/8 " Tipo pesado.</v>
          </cell>
          <cell r="B1485" t="str">
            <v>und</v>
          </cell>
          <cell r="C1485">
            <v>22000</v>
          </cell>
        </row>
        <row r="1486">
          <cell r="A1486" t="str">
            <v>Perro de 7/8" Tipo pesado</v>
          </cell>
          <cell r="B1486" t="str">
            <v>und</v>
          </cell>
          <cell r="C1486">
            <v>30856</v>
          </cell>
        </row>
        <row r="1487">
          <cell r="A1487" t="str">
            <v>Persiana fija en lámina cold rolled cal. 18</v>
          </cell>
          <cell r="B1487" t="str">
            <v>m²</v>
          </cell>
          <cell r="C1487">
            <v>135000</v>
          </cell>
        </row>
        <row r="1488">
          <cell r="A1488" t="str">
            <v>Piedra comun</v>
          </cell>
          <cell r="B1488" t="str">
            <v>m³</v>
          </cell>
          <cell r="C1488">
            <v>49213</v>
          </cell>
        </row>
        <row r="1489">
          <cell r="A1489" t="str">
            <v>Piedra comun o bolo</v>
          </cell>
          <cell r="B1489" t="str">
            <v>m³</v>
          </cell>
          <cell r="C1489">
            <v>25450</v>
          </cell>
        </row>
        <row r="1490">
          <cell r="A1490" t="str">
            <v>Piedra laja e=0.06-0.08 m tráfico peatonal</v>
          </cell>
          <cell r="B1490" t="str">
            <v>m²</v>
          </cell>
          <cell r="C1490">
            <v>16650</v>
          </cell>
        </row>
        <row r="1491">
          <cell r="A1491" t="str">
            <v>Piedra laja gruesa e=12-14 cm tráfico vehicular</v>
          </cell>
          <cell r="B1491" t="str">
            <v>m²</v>
          </cell>
          <cell r="C1491">
            <v>21550</v>
          </cell>
        </row>
        <row r="1492">
          <cell r="A1492" t="str">
            <v>Piedra muñeca e= 0.02 m</v>
          </cell>
          <cell r="B1492" t="str">
            <v>m²</v>
          </cell>
          <cell r="C1492">
            <v>69039</v>
          </cell>
        </row>
        <row r="1493">
          <cell r="A1493" t="str">
            <v>Piedra rajon o media zonga</v>
          </cell>
          <cell r="B1493" t="str">
            <v>m³</v>
          </cell>
          <cell r="C1493">
            <v>61481</v>
          </cell>
        </row>
        <row r="1494">
          <cell r="A1494" t="str">
            <v>Piedras para pulir, brillar, destroncar (granito)</v>
          </cell>
          <cell r="B1494" t="str">
            <v>jg</v>
          </cell>
          <cell r="C1494">
            <v>360000</v>
          </cell>
        </row>
        <row r="1495">
          <cell r="A1495" t="str">
            <v>Pieza de pino inmunizado cepillado 30x3x3 cm</v>
          </cell>
          <cell r="B1495" t="str">
            <v>und</v>
          </cell>
          <cell r="C1495">
            <v>35000</v>
          </cell>
        </row>
        <row r="1496">
          <cell r="A1496" t="str">
            <v>Pieza flormorado inmuniada 0.75*0.20*0.05 m</v>
          </cell>
          <cell r="B1496" t="str">
            <v>und</v>
          </cell>
          <cell r="C1496">
            <v>10500</v>
          </cell>
        </row>
        <row r="1497">
          <cell r="A1497" t="str">
            <v>Pieza remate  A-105 para rampa  0.8 x 0.4 x 0.275</v>
          </cell>
          <cell r="B1497" t="str">
            <v>und</v>
          </cell>
          <cell r="C1497">
            <v>28000</v>
          </cell>
        </row>
        <row r="1498">
          <cell r="A1498" t="str">
            <v>Pintura a base de caucho clorado</v>
          </cell>
          <cell r="B1498" t="str">
            <v>gal</v>
          </cell>
          <cell r="C1498">
            <v>94211.16</v>
          </cell>
        </row>
        <row r="1499">
          <cell r="A1499" t="str">
            <v>Pintura aluminio antirreflectiva</v>
          </cell>
          <cell r="B1499" t="str">
            <v>gal</v>
          </cell>
          <cell r="C1499">
            <v>120500</v>
          </cell>
        </row>
        <row r="1500">
          <cell r="A1500" t="str">
            <v>Pintura epóxica de dos componentes</v>
          </cell>
          <cell r="B1500" t="str">
            <v>gal</v>
          </cell>
          <cell r="C1500">
            <v>167055</v>
          </cell>
        </row>
        <row r="1501">
          <cell r="A1501" t="str">
            <v>Pintura epoxi-poliamida gl con catalizador 1/4gl</v>
          </cell>
          <cell r="B1501" t="str">
            <v>gal</v>
          </cell>
          <cell r="C1501">
            <v>153624</v>
          </cell>
        </row>
        <row r="1502">
          <cell r="A1502" t="str">
            <v>Pintura esmalte Epóxico</v>
          </cell>
          <cell r="B1502" t="str">
            <v>gal</v>
          </cell>
          <cell r="C1502">
            <v>117880</v>
          </cell>
        </row>
        <row r="1503">
          <cell r="A1503" t="str">
            <v>Pintura gris basalto</v>
          </cell>
          <cell r="B1503" t="str">
            <v>gal</v>
          </cell>
          <cell r="C1503">
            <v>60400</v>
          </cell>
        </row>
        <row r="1504">
          <cell r="A1504" t="str">
            <v>Pintura trafico acrílica de demarcación</v>
          </cell>
          <cell r="B1504" t="str">
            <v>gal</v>
          </cell>
          <cell r="C1504">
            <v>68780</v>
          </cell>
        </row>
        <row r="1505">
          <cell r="A1505" t="str">
            <v>Piola</v>
          </cell>
          <cell r="B1505" t="str">
            <v>m</v>
          </cell>
          <cell r="C1505">
            <v>100</v>
          </cell>
        </row>
        <row r="1506">
          <cell r="A1506" t="str">
            <v>Pirlan aluminio dorado</v>
          </cell>
          <cell r="B1506" t="str">
            <v>m</v>
          </cell>
          <cell r="C1506">
            <v>3500</v>
          </cell>
        </row>
        <row r="1507">
          <cell r="A1507" t="str">
            <v>Pirlan antideslizante</v>
          </cell>
          <cell r="B1507" t="str">
            <v>m</v>
          </cell>
          <cell r="C1507">
            <v>5500</v>
          </cell>
        </row>
        <row r="1508">
          <cell r="A1508" t="str">
            <v>Pisa vidrio</v>
          </cell>
          <cell r="B1508" t="str">
            <v>m</v>
          </cell>
          <cell r="C1508">
            <v>7500</v>
          </cell>
        </row>
        <row r="1509">
          <cell r="A1509" t="str">
            <v>Piso caucho troquelado armable intemperie 30*30*1.4 cms</v>
          </cell>
          <cell r="B1509" t="str">
            <v>m²</v>
          </cell>
          <cell r="C1509">
            <v>106921.73</v>
          </cell>
        </row>
        <row r="1510">
          <cell r="A1510" t="str">
            <v>Piso en piedra muñeca e. prom 2 cm pegada con mortero 1:4 con retape y capa protectora final</v>
          </cell>
          <cell r="B1510" t="str">
            <v>m²</v>
          </cell>
          <cell r="C1510">
            <v>102834</v>
          </cell>
        </row>
        <row r="1511">
          <cell r="A1511" t="str">
            <v>Piso pizarra natural gris 40x40 cm</v>
          </cell>
          <cell r="B1511" t="str">
            <v>m²</v>
          </cell>
          <cell r="C1511">
            <v>45068</v>
          </cell>
        </row>
        <row r="1512">
          <cell r="A1512" t="str">
            <v>Piso porcelanatto sellado rectif 60x60 ultra blanc</v>
          </cell>
          <cell r="B1512" t="str">
            <v>m²</v>
          </cell>
          <cell r="C1512">
            <v>88773.33</v>
          </cell>
        </row>
        <row r="1513">
          <cell r="A1513" t="str">
            <v>Piso Terrazo 41.6*41.6 cm</v>
          </cell>
          <cell r="B1513" t="str">
            <v>m²</v>
          </cell>
          <cell r="C1513">
            <v>24845</v>
          </cell>
        </row>
        <row r="1514">
          <cell r="A1514" t="str">
            <v>Pisopak residencial  1.6 mm</v>
          </cell>
          <cell r="B1514" t="str">
            <v>m²</v>
          </cell>
          <cell r="C1514">
            <v>15500</v>
          </cell>
        </row>
        <row r="1515">
          <cell r="A1515" t="str">
            <v>Pisopak tráfico pesado   3 mm</v>
          </cell>
          <cell r="B1515" t="str">
            <v>m²</v>
          </cell>
          <cell r="C1515">
            <v>26300</v>
          </cell>
        </row>
        <row r="1516">
          <cell r="A1516" t="str">
            <v>Piso-pared egeo blanco 25*35 cm</v>
          </cell>
          <cell r="B1516" t="str">
            <v>m²</v>
          </cell>
          <cell r="C1516">
            <v>16900</v>
          </cell>
        </row>
        <row r="1517">
          <cell r="A1517" t="str">
            <v>Pivote para puerta de vidrio y aluminio</v>
          </cell>
          <cell r="B1517" t="str">
            <v>und</v>
          </cell>
          <cell r="C1517">
            <v>20000</v>
          </cell>
        </row>
        <row r="1518">
          <cell r="A1518" t="str">
            <v>Placa base en concreto 2500 psi e=0.07 m</v>
          </cell>
          <cell r="B1518" t="str">
            <v>m²</v>
          </cell>
          <cell r="C1518">
            <v>39647.14</v>
          </cell>
        </row>
        <row r="1519">
          <cell r="A1519" t="str">
            <v>Placa base en concreto 3000 psi e=0.10 m reforzada con malla Q-5 de 6mm</v>
          </cell>
          <cell r="B1519" t="str">
            <v>m²</v>
          </cell>
          <cell r="C1519">
            <v>66680.649999999994</v>
          </cell>
        </row>
        <row r="1520">
          <cell r="A1520" t="str">
            <v>Placa de identificación 3 x 5 CM</v>
          </cell>
          <cell r="B1520" t="str">
            <v>und</v>
          </cell>
          <cell r="C1520">
            <v>5500</v>
          </cell>
        </row>
        <row r="1521">
          <cell r="A1521" t="str">
            <v>Placa de identificación 8 x 5 CM</v>
          </cell>
          <cell r="B1521" t="str">
            <v>und</v>
          </cell>
          <cell r="C1521">
            <v>9500</v>
          </cell>
        </row>
        <row r="1522">
          <cell r="A1522" t="str">
            <v>Placa de identificación circuito</v>
          </cell>
          <cell r="B1522" t="str">
            <v>und</v>
          </cell>
          <cell r="C1522">
            <v>3400</v>
          </cell>
        </row>
        <row r="1523">
          <cell r="A1523" t="str">
            <v>Placa de soporte en PRFV Ø=4.1 m, e=0.015 m</v>
          </cell>
          <cell r="B1523" t="str">
            <v>und</v>
          </cell>
          <cell r="C1523">
            <v>8250000</v>
          </cell>
        </row>
        <row r="1524">
          <cell r="A1524" t="str">
            <v>Placa de yeso gyplac e=1/2" (1.22 x 2.44 m)</v>
          </cell>
          <cell r="B1524" t="str">
            <v>und</v>
          </cell>
          <cell r="C1524">
            <v>19550</v>
          </cell>
        </row>
        <row r="1525">
          <cell r="A1525" t="str">
            <v>Placa eternit media 122 x 61x 4mm</v>
          </cell>
          <cell r="B1525" t="str">
            <v>und</v>
          </cell>
          <cell r="C1525">
            <v>5800</v>
          </cell>
        </row>
        <row r="1526">
          <cell r="A1526" t="str">
            <v>Placa identificación  2 x 1 cm</v>
          </cell>
          <cell r="B1526" t="str">
            <v>und</v>
          </cell>
          <cell r="C1526">
            <v>3000</v>
          </cell>
        </row>
        <row r="1527">
          <cell r="A1527" t="str">
            <v>Placa identificadora</v>
          </cell>
          <cell r="B1527" t="str">
            <v>und</v>
          </cell>
          <cell r="C1527">
            <v>4365</v>
          </cell>
        </row>
        <row r="1528">
          <cell r="A1528" t="str">
            <v>Placa superboard  1.20 x 2.44   10 mm</v>
          </cell>
          <cell r="B1528" t="str">
            <v>und</v>
          </cell>
          <cell r="C1528">
            <v>49500</v>
          </cell>
        </row>
        <row r="1529">
          <cell r="A1529" t="str">
            <v>Plafon o Roseta en PVC</v>
          </cell>
          <cell r="B1529" t="str">
            <v>und</v>
          </cell>
          <cell r="C1529">
            <v>1541</v>
          </cell>
        </row>
        <row r="1530">
          <cell r="A1530" t="str">
            <v>Planta electrica 5 a 10 Kw</v>
          </cell>
          <cell r="B1530" t="str">
            <v xml:space="preserve"> HR </v>
          </cell>
          <cell r="C1530">
            <v>9013</v>
          </cell>
        </row>
        <row r="1531">
          <cell r="A1531" t="str">
            <v>Planta movil volumetrica de concreto 25 m³/h</v>
          </cell>
          <cell r="B1531" t="str">
            <v>m³</v>
          </cell>
          <cell r="C1531">
            <v>92800</v>
          </cell>
        </row>
        <row r="1532">
          <cell r="A1532" t="str">
            <v>Plantas ornamentales</v>
          </cell>
          <cell r="B1532" t="str">
            <v>m²</v>
          </cell>
          <cell r="C1532">
            <v>22000</v>
          </cell>
        </row>
        <row r="1533">
          <cell r="A1533" t="str">
            <v>Plantula (tipo nativo, nauno, acacio  &lt; 40 cm)</v>
          </cell>
          <cell r="B1533" t="str">
            <v>und</v>
          </cell>
          <cell r="C1533">
            <v>800</v>
          </cell>
        </row>
        <row r="1534">
          <cell r="A1534" t="str">
            <v>Plantula limon swinglia 0.4 - 0.50</v>
          </cell>
          <cell r="B1534" t="str">
            <v>und</v>
          </cell>
          <cell r="C1534">
            <v>400</v>
          </cell>
        </row>
        <row r="1535">
          <cell r="A1535" t="str">
            <v>Plaqueta PL4 (100)</v>
          </cell>
          <cell r="B1535" t="str">
            <v>und</v>
          </cell>
          <cell r="C1535">
            <v>18560</v>
          </cell>
        </row>
        <row r="1536">
          <cell r="A1536" t="str">
            <v>Plastico en Polietileno negro Cal. 8</v>
          </cell>
          <cell r="B1536" t="str">
            <v>m²</v>
          </cell>
          <cell r="C1536">
            <v>1875</v>
          </cell>
        </row>
        <row r="1537">
          <cell r="A1537" t="str">
            <v>Plastocrete 169 HE (Acelerante)</v>
          </cell>
          <cell r="B1537" t="str">
            <v>kg</v>
          </cell>
          <cell r="C1537">
            <v>4837</v>
          </cell>
        </row>
        <row r="1538">
          <cell r="A1538" t="str">
            <v>Plastocrete DM</v>
          </cell>
          <cell r="B1538" t="str">
            <v>kg</v>
          </cell>
          <cell r="C1538">
            <v>12019</v>
          </cell>
        </row>
        <row r="1539">
          <cell r="A1539" t="str">
            <v>Platina  1" x 100 mm x 200 mm</v>
          </cell>
          <cell r="B1539" t="str">
            <v>und</v>
          </cell>
          <cell r="C1539">
            <v>60000</v>
          </cell>
        </row>
        <row r="1540">
          <cell r="A1540" t="str">
            <v>Platina  1" x 300 mm x 300 mm</v>
          </cell>
          <cell r="B1540" t="str">
            <v>und</v>
          </cell>
          <cell r="C1540">
            <v>275000</v>
          </cell>
        </row>
        <row r="1541">
          <cell r="A1541" t="str">
            <v>Platina  3/8" x 110 mm x 95 mm</v>
          </cell>
          <cell r="B1541" t="str">
            <v>und</v>
          </cell>
          <cell r="C1541">
            <v>12000</v>
          </cell>
        </row>
        <row r="1542">
          <cell r="A1542" t="str">
            <v>Platina 0.25*0.25*3/8" con 6 perf. 5/8"</v>
          </cell>
          <cell r="B1542" t="str">
            <v>und</v>
          </cell>
          <cell r="C1542">
            <v>36400</v>
          </cell>
        </row>
        <row r="1543">
          <cell r="A1543" t="str">
            <v>Platina 1 1/4" x 3 /16"</v>
          </cell>
          <cell r="B1543" t="str">
            <v>m</v>
          </cell>
          <cell r="C1543">
            <v>3161</v>
          </cell>
        </row>
        <row r="1544">
          <cell r="A1544" t="str">
            <v>Platina 1/4" x 1 1/2"</v>
          </cell>
          <cell r="B1544" t="str">
            <v>m</v>
          </cell>
          <cell r="C1544">
            <v>4762</v>
          </cell>
        </row>
        <row r="1545">
          <cell r="A1545" t="str">
            <v>Platina 1/4" x 1 1/4"</v>
          </cell>
          <cell r="B1545" t="str">
            <v>m</v>
          </cell>
          <cell r="C1545">
            <v>4722</v>
          </cell>
        </row>
        <row r="1546">
          <cell r="A1546" t="str">
            <v>Platina 1/4" x 1"</v>
          </cell>
          <cell r="B1546" t="str">
            <v>m</v>
          </cell>
          <cell r="C1546">
            <v>3260</v>
          </cell>
        </row>
        <row r="1547">
          <cell r="A1547" t="str">
            <v>Platina 1/4" x 1/2"</v>
          </cell>
          <cell r="B1547" t="str">
            <v>m</v>
          </cell>
          <cell r="C1547">
            <v>1714</v>
          </cell>
        </row>
        <row r="1548">
          <cell r="A1548" t="str">
            <v>Platina 1/4" x 2 1/2"</v>
          </cell>
          <cell r="B1548" t="str">
            <v>m</v>
          </cell>
          <cell r="C1548">
            <v>8792</v>
          </cell>
        </row>
        <row r="1549">
          <cell r="A1549" t="str">
            <v>Platina 1/4" x 2"</v>
          </cell>
          <cell r="B1549" t="str">
            <v>m</v>
          </cell>
          <cell r="C1549">
            <v>7013</v>
          </cell>
        </row>
        <row r="1550">
          <cell r="A1550" t="str">
            <v>Platina 1/4" x 3"</v>
          </cell>
          <cell r="B1550" t="str">
            <v>m</v>
          </cell>
          <cell r="C1550">
            <v>10322</v>
          </cell>
        </row>
        <row r="1551">
          <cell r="A1551" t="str">
            <v>Platina 1/8" x 1"</v>
          </cell>
          <cell r="B1551" t="str">
            <v>m</v>
          </cell>
          <cell r="C1551">
            <v>1787</v>
          </cell>
        </row>
        <row r="1552">
          <cell r="A1552" t="str">
            <v>Platina 1/8" x 1/2"</v>
          </cell>
          <cell r="B1552" t="str">
            <v>m</v>
          </cell>
          <cell r="C1552">
            <v>955</v>
          </cell>
        </row>
        <row r="1553">
          <cell r="A1553" t="str">
            <v>Platina 1/8" x 5/8"</v>
          </cell>
          <cell r="B1553" t="str">
            <v>m</v>
          </cell>
          <cell r="C1553">
            <v>1047</v>
          </cell>
        </row>
        <row r="1554">
          <cell r="A1554" t="str">
            <v>Platina 3/16" x 1"</v>
          </cell>
          <cell r="B1554" t="str">
            <v>m</v>
          </cell>
          <cell r="C1554">
            <v>3852.4</v>
          </cell>
        </row>
        <row r="1555">
          <cell r="A1555" t="str">
            <v>Platina 3/16" x 1/2"</v>
          </cell>
          <cell r="B1555" t="str">
            <v>m</v>
          </cell>
          <cell r="C1555">
            <v>941</v>
          </cell>
        </row>
        <row r="1556">
          <cell r="A1556" t="str">
            <v>Platina 3/16" x 2 1/2"</v>
          </cell>
          <cell r="B1556" t="str">
            <v>m</v>
          </cell>
          <cell r="C1556">
            <v>6387</v>
          </cell>
        </row>
        <row r="1557">
          <cell r="A1557" t="str">
            <v>Platina 3/16" x 2"</v>
          </cell>
          <cell r="B1557" t="str">
            <v>m</v>
          </cell>
          <cell r="C1557">
            <v>5080</v>
          </cell>
        </row>
        <row r="1558">
          <cell r="A1558" t="str">
            <v>Platina 3/16" x 3"</v>
          </cell>
          <cell r="B1558" t="str">
            <v>m</v>
          </cell>
          <cell r="C1558">
            <v>7774</v>
          </cell>
        </row>
        <row r="1559">
          <cell r="A1559" t="str">
            <v>Platina 3/16" x 3/4"</v>
          </cell>
          <cell r="B1559" t="str">
            <v>m</v>
          </cell>
          <cell r="C1559">
            <v>1949</v>
          </cell>
        </row>
        <row r="1560">
          <cell r="A1560" t="str">
            <v>Platina 3/16" x 4"</v>
          </cell>
          <cell r="B1560" t="str">
            <v>m</v>
          </cell>
          <cell r="C1560">
            <v>11249</v>
          </cell>
        </row>
        <row r="1561">
          <cell r="A1561" t="str">
            <v>Platina cobre 1 1/2 x 1/8</v>
          </cell>
          <cell r="B1561" t="str">
            <v>m</v>
          </cell>
          <cell r="C1561">
            <v>12500</v>
          </cell>
        </row>
        <row r="1562">
          <cell r="A1562" t="str">
            <v>Platina cobre 5/8 x 1/8</v>
          </cell>
          <cell r="B1562" t="str">
            <v>m</v>
          </cell>
          <cell r="C1562">
            <v>5500</v>
          </cell>
        </row>
        <row r="1563">
          <cell r="A1563" t="str">
            <v>Platina de conexiión 1/2" x 80 mm x 80 mm</v>
          </cell>
          <cell r="B1563" t="str">
            <v>und</v>
          </cell>
          <cell r="C1563">
            <v>1750</v>
          </cell>
        </row>
        <row r="1564">
          <cell r="A1564" t="str">
            <v>Platina de conexión 1" x 216 mm x 218 mm</v>
          </cell>
          <cell r="B1564" t="str">
            <v>und</v>
          </cell>
          <cell r="C1564">
            <v>140915</v>
          </cell>
        </row>
        <row r="1565">
          <cell r="A1565" t="str">
            <v>Platina de conexión 1/2" x 125 mm x 100 mm</v>
          </cell>
          <cell r="B1565" t="str">
            <v>und</v>
          </cell>
          <cell r="C1565">
            <v>13000</v>
          </cell>
        </row>
        <row r="1566">
          <cell r="A1566" t="str">
            <v>Platina de conexión 1/2" x 150 mm x 100 mm</v>
          </cell>
          <cell r="B1566" t="str">
            <v>und</v>
          </cell>
          <cell r="C1566">
            <v>18000</v>
          </cell>
        </row>
        <row r="1567">
          <cell r="A1567" t="str">
            <v>Platina de conexión 1/2" x 200 mm x 225 mm</v>
          </cell>
          <cell r="B1567" t="str">
            <v>und</v>
          </cell>
          <cell r="C1567">
            <v>35000</v>
          </cell>
        </row>
        <row r="1568">
          <cell r="A1568" t="str">
            <v>Platina de conexión 1/2" x 216 mm x 216 mm</v>
          </cell>
          <cell r="B1568" t="str">
            <v>und</v>
          </cell>
          <cell r="C1568">
            <v>70000</v>
          </cell>
        </row>
        <row r="1569">
          <cell r="A1569" t="str">
            <v>Platina de conexión 2" x 210 mm x 256 mm</v>
          </cell>
          <cell r="B1569" t="str">
            <v>und</v>
          </cell>
          <cell r="C1569">
            <v>320750</v>
          </cell>
        </row>
        <row r="1570">
          <cell r="A1570" t="str">
            <v>Platina de conexión 2" x 210 mm x 563 mm Pos 1</v>
          </cell>
          <cell r="B1570" t="str">
            <v>und</v>
          </cell>
          <cell r="C1570">
            <v>700000</v>
          </cell>
        </row>
        <row r="1571">
          <cell r="A1571" t="str">
            <v>Platina de conexión 3/4" x 125 mm x 80 mm</v>
          </cell>
          <cell r="B1571" t="str">
            <v>und</v>
          </cell>
          <cell r="C1571">
            <v>19500</v>
          </cell>
        </row>
        <row r="1572">
          <cell r="A1572" t="str">
            <v>Platina de conexión 3/4" x 200 mm x 225 mm</v>
          </cell>
          <cell r="B1572" t="str">
            <v>und</v>
          </cell>
          <cell r="C1572">
            <v>21000</v>
          </cell>
        </row>
        <row r="1573">
          <cell r="A1573" t="str">
            <v>Platina de conexión 3/4" x 216 mm x 216 mm</v>
          </cell>
          <cell r="B1573" t="str">
            <v>und</v>
          </cell>
          <cell r="C1573">
            <v>22000</v>
          </cell>
        </row>
        <row r="1574">
          <cell r="A1574" t="str">
            <v>Platina de conexión 3/4" x 232 mm x 205 mm</v>
          </cell>
          <cell r="B1574" t="str">
            <v>und</v>
          </cell>
          <cell r="C1574">
            <v>23000</v>
          </cell>
        </row>
        <row r="1575">
          <cell r="A1575" t="str">
            <v>Platina de conexión 3/4" x 248 mm x 205 mm</v>
          </cell>
          <cell r="B1575" t="str">
            <v>und</v>
          </cell>
          <cell r="C1575">
            <v>24000</v>
          </cell>
        </row>
        <row r="1576">
          <cell r="A1576" t="str">
            <v>Platina de conexión 5/16" x 40 mm x 35 mm</v>
          </cell>
          <cell r="B1576" t="str">
            <v>und</v>
          </cell>
          <cell r="C1576">
            <v>4000</v>
          </cell>
        </row>
        <row r="1577">
          <cell r="A1577" t="str">
            <v>Platina de conexión 5/16" x 40 mm x 60mm</v>
          </cell>
          <cell r="B1577" t="str">
            <v>und</v>
          </cell>
          <cell r="C1577">
            <v>4500</v>
          </cell>
        </row>
        <row r="1578">
          <cell r="A1578" t="str">
            <v>Platina de conexión 5/16" x 75 mm x 75 mm</v>
          </cell>
          <cell r="B1578" t="str">
            <v>und</v>
          </cell>
          <cell r="C1578">
            <v>5500</v>
          </cell>
        </row>
        <row r="1579">
          <cell r="A1579" t="str">
            <v>Plomo</v>
          </cell>
          <cell r="B1579" t="str">
            <v>kg</v>
          </cell>
          <cell r="C1579">
            <v>76000</v>
          </cell>
        </row>
        <row r="1580">
          <cell r="A1580" t="str">
            <v>Pluma grua o Malacate</v>
          </cell>
          <cell r="B1580" t="str">
            <v xml:space="preserve"> HR </v>
          </cell>
          <cell r="C1580">
            <v>7038</v>
          </cell>
        </row>
        <row r="1581">
          <cell r="A1581" t="str">
            <v>Polisombra</v>
          </cell>
          <cell r="B1581" t="str">
            <v>m²</v>
          </cell>
          <cell r="C1581">
            <v>3095</v>
          </cell>
        </row>
        <row r="1582">
          <cell r="A1582" t="str">
            <v>Polvo mineral negro</v>
          </cell>
          <cell r="B1582" t="str">
            <v>kg</v>
          </cell>
          <cell r="C1582">
            <v>8360</v>
          </cell>
        </row>
        <row r="1583">
          <cell r="A1583" t="str">
            <v>Pomarroso  0.60 m</v>
          </cell>
          <cell r="B1583" t="str">
            <v>und</v>
          </cell>
          <cell r="C1583">
            <v>7000</v>
          </cell>
        </row>
        <row r="1584">
          <cell r="A1584" t="str">
            <v>Pomarroso  1.0 m</v>
          </cell>
          <cell r="B1584" t="str">
            <v>und</v>
          </cell>
          <cell r="C1584">
            <v>10000</v>
          </cell>
        </row>
        <row r="1585">
          <cell r="A1585" t="str">
            <v>Pomarroso  1.60 m</v>
          </cell>
          <cell r="B1585" t="str">
            <v>und</v>
          </cell>
          <cell r="C1585">
            <v>12000</v>
          </cell>
        </row>
        <row r="1586">
          <cell r="A1586" t="str">
            <v>Pomarroso  2.0 m</v>
          </cell>
          <cell r="B1586" t="str">
            <v>und</v>
          </cell>
          <cell r="C1586">
            <v>15000</v>
          </cell>
        </row>
        <row r="1587">
          <cell r="A1587" t="str">
            <v>Pomo grifería lavamanos ref prysma cristal</v>
          </cell>
          <cell r="B1587" t="str">
            <v>und</v>
          </cell>
          <cell r="C1587">
            <v>20000</v>
          </cell>
        </row>
        <row r="1588">
          <cell r="A1588" t="str">
            <v>Porcelana esfumado - base</v>
          </cell>
          <cell r="B1588" t="str">
            <v>m²</v>
          </cell>
          <cell r="C1588">
            <v>8208</v>
          </cell>
        </row>
        <row r="1589">
          <cell r="A1589" t="str">
            <v>Porcelanatto 60*60 brillante</v>
          </cell>
          <cell r="B1589" t="str">
            <v>m²</v>
          </cell>
          <cell r="C1589">
            <v>40988</v>
          </cell>
        </row>
        <row r="1590">
          <cell r="A1590" t="str">
            <v>Portaflanche PE 100 - RDE 11 PN 16  110 mm Ø=4"</v>
          </cell>
          <cell r="B1590" t="str">
            <v>und</v>
          </cell>
          <cell r="C1590">
            <v>34218</v>
          </cell>
        </row>
        <row r="1591">
          <cell r="A1591" t="str">
            <v>Portaflanche PE 100 - RDE 11 PN 16  315 mm Ø=12"</v>
          </cell>
          <cell r="B1591" t="str">
            <v>und</v>
          </cell>
          <cell r="C1591">
            <v>672621</v>
          </cell>
        </row>
        <row r="1592">
          <cell r="A1592" t="str">
            <v>Portaflanche PE 100 - RDE 11 PN 16  90 mm Ø=3"</v>
          </cell>
          <cell r="B1592" t="str">
            <v>und</v>
          </cell>
          <cell r="C1592">
            <v>23074</v>
          </cell>
        </row>
        <row r="1593">
          <cell r="A1593" t="str">
            <v>Portaflanche PE 100 - RDE 17 PN 10  110 mm Ø=4"</v>
          </cell>
          <cell r="B1593" t="str">
            <v>und</v>
          </cell>
          <cell r="C1593">
            <v>32963</v>
          </cell>
        </row>
        <row r="1594">
          <cell r="A1594" t="str">
            <v>Portaflanche PE 100 - RDE 17 PN 10  160 mm Ø=6"</v>
          </cell>
          <cell r="B1594" t="str">
            <v>und</v>
          </cell>
          <cell r="C1594">
            <v>84140</v>
          </cell>
        </row>
        <row r="1595">
          <cell r="A1595" t="str">
            <v>Portaflanche PE 100 - RDE 17 PN 10  200 mm Ø=8"</v>
          </cell>
          <cell r="B1595" t="str">
            <v>und</v>
          </cell>
          <cell r="C1595">
            <v>92843</v>
          </cell>
        </row>
        <row r="1596">
          <cell r="A1596" t="str">
            <v>Portaflanche PE 100 - RDE 17 PN 10  250 mm Ø=10"</v>
          </cell>
          <cell r="B1596" t="str">
            <v>und</v>
          </cell>
          <cell r="C1596">
            <v>258618</v>
          </cell>
        </row>
        <row r="1597">
          <cell r="A1597" t="str">
            <v>Portaflanche PE 100 - RDE 17 PN 10  450 mm Ø=18"</v>
          </cell>
          <cell r="B1597" t="str">
            <v>und</v>
          </cell>
          <cell r="C1597">
            <v>1040674</v>
          </cell>
        </row>
        <row r="1598">
          <cell r="A1598" t="str">
            <v>Poste cerca  10 x 10 cm 210 kg/cm2</v>
          </cell>
          <cell r="B1598" t="str">
            <v>und</v>
          </cell>
          <cell r="C1598">
            <v>14000</v>
          </cell>
        </row>
        <row r="1599">
          <cell r="A1599" t="str">
            <v>Poste concreto tipo baston, H= 2.50 m, baston 0.50</v>
          </cell>
          <cell r="B1599" t="str">
            <v>und</v>
          </cell>
          <cell r="C1599">
            <v>30000</v>
          </cell>
        </row>
        <row r="1600">
          <cell r="A1600" t="str">
            <v>Poste metalico de 1.80 m (0.06 x 0.13)</v>
          </cell>
          <cell r="B1600" t="str">
            <v>und</v>
          </cell>
          <cell r="C1600">
            <v>177065</v>
          </cell>
        </row>
        <row r="1601">
          <cell r="A1601" t="str">
            <v>Poyo para ducha, en tolete común y enchapado</v>
          </cell>
          <cell r="B1601" t="str">
            <v>m</v>
          </cell>
          <cell r="C1601">
            <v>23174.39</v>
          </cell>
        </row>
        <row r="1602">
          <cell r="A1602" t="str">
            <v>Profesional 1</v>
          </cell>
          <cell r="B1602" t="str">
            <v>h</v>
          </cell>
          <cell r="C1602">
            <v>28750</v>
          </cell>
        </row>
        <row r="1603">
          <cell r="A1603" t="str">
            <v>Protector de árbol doble arco tubo galva 2"</v>
          </cell>
          <cell r="B1603" t="str">
            <v>und</v>
          </cell>
          <cell r="C1603">
            <v>147007</v>
          </cell>
        </row>
        <row r="1604">
          <cell r="A1604" t="str">
            <v>Protector piedras naturales y mármol</v>
          </cell>
          <cell r="B1604" t="str">
            <v>l</v>
          </cell>
          <cell r="C1604">
            <v>53306</v>
          </cell>
        </row>
        <row r="1605">
          <cell r="A1605" t="str">
            <v>Puerta Aluminio con vidrio templado de 6 mm</v>
          </cell>
          <cell r="B1605" t="str">
            <v>m²</v>
          </cell>
          <cell r="C1605">
            <v>378300</v>
          </cell>
        </row>
        <row r="1606">
          <cell r="A1606" t="str">
            <v>Puerta aluminio llena, bisagras, marco, chapa Instal.</v>
          </cell>
          <cell r="B1606" t="str">
            <v>m²</v>
          </cell>
          <cell r="C1606">
            <v>306667</v>
          </cell>
        </row>
        <row r="1607">
          <cell r="A1607" t="str">
            <v>Puerta aluminio sistema proyectante con vidrio 6 mm con chapa</v>
          </cell>
          <cell r="B1607" t="str">
            <v>m²</v>
          </cell>
          <cell r="C1607">
            <v>330000</v>
          </cell>
        </row>
        <row r="1608">
          <cell r="A1608" t="str">
            <v>Puerta de paso entamborada triplex pizano 0.60 m</v>
          </cell>
          <cell r="B1608" t="str">
            <v>und</v>
          </cell>
          <cell r="C1608">
            <v>69900</v>
          </cell>
        </row>
        <row r="1609">
          <cell r="A1609" t="str">
            <v>Puerta en aluminio y acrílico</v>
          </cell>
          <cell r="B1609" t="str">
            <v>m²</v>
          </cell>
          <cell r="C1609">
            <v>150000</v>
          </cell>
        </row>
        <row r="1610">
          <cell r="A1610" t="str">
            <v>Puerta en aluminio y vidrio de 5mm</v>
          </cell>
          <cell r="B1610" t="str">
            <v>m²</v>
          </cell>
          <cell r="C1610">
            <v>196666</v>
          </cell>
        </row>
        <row r="1611">
          <cell r="A1611" t="str">
            <v>Puerta en lamina cold rolled calibre 18 pintada. Suministro e Instal.</v>
          </cell>
          <cell r="B1611" t="str">
            <v>m²</v>
          </cell>
          <cell r="C1611">
            <v>251638</v>
          </cell>
        </row>
        <row r="1612">
          <cell r="A1612" t="str">
            <v>Puerta metal. c.r. cal.16 doble lamina, rellena</v>
          </cell>
          <cell r="B1612" t="str">
            <v>m²</v>
          </cell>
          <cell r="C1612">
            <v>650000</v>
          </cell>
        </row>
        <row r="1613">
          <cell r="A1613" t="str">
            <v>Puerta vidrio temp 8mm sandbla marco alum manija</v>
          </cell>
          <cell r="B1613" t="str">
            <v>m²</v>
          </cell>
          <cell r="C1613">
            <v>446000</v>
          </cell>
        </row>
        <row r="1614">
          <cell r="A1614" t="str">
            <v>Puerta Vidrio Templado 10 mm  2,10 x 2,0</v>
          </cell>
          <cell r="B1614" t="str">
            <v>und</v>
          </cell>
          <cell r="C1614">
            <v>2587690</v>
          </cell>
        </row>
        <row r="1615">
          <cell r="A1615" t="str">
            <v>Puerta vidrio templado 10 mm herrajes+bisagra+inst</v>
          </cell>
          <cell r="B1615" t="str">
            <v>m²</v>
          </cell>
          <cell r="C1615">
            <v>433333</v>
          </cell>
        </row>
        <row r="1616">
          <cell r="A1616" t="str">
            <v>Pulida piso granito</v>
          </cell>
          <cell r="B1616" t="str">
            <v>m²</v>
          </cell>
          <cell r="C1616">
            <v>11232.54</v>
          </cell>
        </row>
        <row r="1617">
          <cell r="A1617" t="str">
            <v>Pulidora electrica manual</v>
          </cell>
          <cell r="B1617" t="str">
            <v xml:space="preserve"> HR </v>
          </cell>
          <cell r="C1617">
            <v>2752</v>
          </cell>
        </row>
        <row r="1618">
          <cell r="A1618" t="str">
            <v>Pulsado sencillo para timbre</v>
          </cell>
          <cell r="B1618" t="str">
            <v>und</v>
          </cell>
          <cell r="C1618">
            <v>12000</v>
          </cell>
        </row>
        <row r="1619">
          <cell r="A1619" t="str">
            <v>Puntera Hembra PVC RDE 21 Ø 4" de 2 o 4 TPI</v>
          </cell>
          <cell r="B1619" t="str">
            <v>und</v>
          </cell>
          <cell r="C1619">
            <v>39440</v>
          </cell>
        </row>
        <row r="1620">
          <cell r="A1620" t="str">
            <v>Puntilla acerada con cabeza 2 1/2"</v>
          </cell>
          <cell r="B1620" t="str">
            <v>und</v>
          </cell>
          <cell r="C1620">
            <v>55</v>
          </cell>
        </row>
        <row r="1621">
          <cell r="A1621" t="str">
            <v>Puntilla con cabeza  1"</v>
          </cell>
          <cell r="B1621" t="str">
            <v>lb</v>
          </cell>
          <cell r="C1621">
            <v>3085</v>
          </cell>
        </row>
        <row r="1622">
          <cell r="A1622" t="str">
            <v>Puntilla con cabeza 2 1/2"</v>
          </cell>
          <cell r="B1622" t="str">
            <v>lb</v>
          </cell>
          <cell r="C1622">
            <v>2431</v>
          </cell>
        </row>
        <row r="1623">
          <cell r="A1623" t="str">
            <v>Puntilla con cabeza 2"</v>
          </cell>
          <cell r="B1623" t="str">
            <v>lb</v>
          </cell>
          <cell r="C1623">
            <v>2256</v>
          </cell>
        </row>
        <row r="1624">
          <cell r="A1624" t="str">
            <v>Puntilla con cabeza 3"</v>
          </cell>
          <cell r="B1624" t="str">
            <v>lb</v>
          </cell>
          <cell r="C1624">
            <v>2700</v>
          </cell>
        </row>
        <row r="1625">
          <cell r="A1625" t="str">
            <v>Puntilla sin cabeza  1"</v>
          </cell>
          <cell r="B1625" t="str">
            <v>lb</v>
          </cell>
          <cell r="C1625">
            <v>2980</v>
          </cell>
        </row>
        <row r="1626">
          <cell r="A1626" t="str">
            <v>Rack 19" XH 1.10 aluminio</v>
          </cell>
          <cell r="B1626" t="str">
            <v>und</v>
          </cell>
          <cell r="C1626">
            <v>240267</v>
          </cell>
        </row>
        <row r="1627">
          <cell r="A1627" t="str">
            <v>Racor macho mecanico 110 mm x 4" para Tuberia PE</v>
          </cell>
          <cell r="B1627" t="str">
            <v>und</v>
          </cell>
          <cell r="C1627">
            <v>135720</v>
          </cell>
        </row>
        <row r="1628">
          <cell r="A1628" t="str">
            <v>Racor macho mecanico 63 mm x 2" para Tuberia de PE</v>
          </cell>
          <cell r="B1628" t="str">
            <v>und</v>
          </cell>
          <cell r="C1628">
            <v>23511</v>
          </cell>
        </row>
        <row r="1629">
          <cell r="A1629" t="str">
            <v>Recargo por curvado teja sin traslapo Hunter Douglass 10%</v>
          </cell>
          <cell r="B1629" t="str">
            <v>m²</v>
          </cell>
          <cell r="C1629">
            <v>0.1</v>
          </cell>
        </row>
        <row r="1630">
          <cell r="A1630" t="str">
            <v>Recebo arrecife Orocué</v>
          </cell>
          <cell r="B1630" t="str">
            <v>m³</v>
          </cell>
          <cell r="C1630">
            <v>35000</v>
          </cell>
        </row>
        <row r="1631">
          <cell r="A1631" t="str">
            <v>Recubrimiento multitruflex T-MT</v>
          </cell>
          <cell r="B1631" t="str">
            <v>m²</v>
          </cell>
          <cell r="C1631">
            <v>16200</v>
          </cell>
        </row>
        <row r="1632">
          <cell r="A1632" t="str">
            <v>Recubrimiento sintetico Plexiflor</v>
          </cell>
          <cell r="B1632" t="str">
            <v>m²</v>
          </cell>
          <cell r="C1632">
            <v>93942.02</v>
          </cell>
        </row>
        <row r="1633">
          <cell r="A1633" t="str">
            <v>Reduccion 110 x 90 mm PE 100 PN 10</v>
          </cell>
          <cell r="B1633" t="str">
            <v>und</v>
          </cell>
          <cell r="C1633">
            <v>38905</v>
          </cell>
        </row>
        <row r="1634">
          <cell r="A1634" t="str">
            <v>Reduccion 160 x 90 mm PE 100 PN 10</v>
          </cell>
          <cell r="B1634" t="str">
            <v>und</v>
          </cell>
          <cell r="C1634">
            <v>89771</v>
          </cell>
        </row>
        <row r="1635">
          <cell r="A1635" t="str">
            <v>Reduccion 32 x 25 mm PE 100 PN 10</v>
          </cell>
          <cell r="B1635" t="str">
            <v>und</v>
          </cell>
          <cell r="C1635">
            <v>10675</v>
          </cell>
        </row>
        <row r="1636">
          <cell r="A1636" t="str">
            <v>Reduccion 48" x 40" campana - espigo en PEAD</v>
          </cell>
          <cell r="B1636" t="str">
            <v>und</v>
          </cell>
          <cell r="C1636">
            <v>8684064</v>
          </cell>
        </row>
        <row r="1637">
          <cell r="A1637" t="str">
            <v>Reduccion 63 x 32 mm PE 100 PN 10</v>
          </cell>
          <cell r="B1637" t="str">
            <v>und</v>
          </cell>
          <cell r="C1637">
            <v>15458</v>
          </cell>
        </row>
        <row r="1638">
          <cell r="A1638" t="str">
            <v>Reduccion 90 x 63 mm PE 100 PN 10</v>
          </cell>
          <cell r="B1638" t="str">
            <v>und</v>
          </cell>
          <cell r="C1638">
            <v>28916</v>
          </cell>
        </row>
        <row r="1639">
          <cell r="A1639" t="str">
            <v>Reduccion concentrica en HD 16" x  6" E.L</v>
          </cell>
          <cell r="B1639" t="str">
            <v>und</v>
          </cell>
          <cell r="C1639">
            <v>986986</v>
          </cell>
        </row>
        <row r="1640">
          <cell r="A1640" t="str">
            <v>Reduccion de 2 1/2 x 2  u.m RDE 21 PVC</v>
          </cell>
          <cell r="B1640" t="str">
            <v>und</v>
          </cell>
          <cell r="C1640">
            <v>96603</v>
          </cell>
        </row>
        <row r="1641">
          <cell r="A1641" t="str">
            <v>Reduccion de 3 x 2  (ens.) u.m RDE 21</v>
          </cell>
          <cell r="B1641" t="str">
            <v>und</v>
          </cell>
          <cell r="C1641">
            <v>37487</v>
          </cell>
        </row>
        <row r="1642">
          <cell r="A1642" t="str">
            <v>Reduccion de 3 x 2 1/2 (ens.) u.m RDE 21</v>
          </cell>
          <cell r="B1642" t="str">
            <v>und</v>
          </cell>
          <cell r="C1642">
            <v>121308</v>
          </cell>
        </row>
        <row r="1643">
          <cell r="A1643" t="str">
            <v>Reduccion de 4 x 2 (ens.) u.m RDE 21</v>
          </cell>
          <cell r="B1643" t="str">
            <v>und</v>
          </cell>
          <cell r="C1643">
            <v>133690</v>
          </cell>
        </row>
        <row r="1644">
          <cell r="A1644" t="str">
            <v>Reduccion de 4 x 2 1/2 (ens.) u.m RDE 21</v>
          </cell>
          <cell r="B1644" t="str">
            <v>und</v>
          </cell>
          <cell r="C1644">
            <v>139998</v>
          </cell>
        </row>
        <row r="1645">
          <cell r="A1645" t="str">
            <v>Reduccion de 4 x 3 (ens.) u.m RDE 21</v>
          </cell>
          <cell r="B1645" t="str">
            <v>und</v>
          </cell>
          <cell r="C1645">
            <v>139998</v>
          </cell>
        </row>
        <row r="1646">
          <cell r="A1646" t="str">
            <v>Reduccion de 6 x 4 (ens.) u.m RDE 21</v>
          </cell>
          <cell r="B1646" t="str">
            <v>und</v>
          </cell>
          <cell r="C1646">
            <v>384943</v>
          </cell>
        </row>
        <row r="1647">
          <cell r="A1647" t="str">
            <v>Reduccion de Pozo PVC RDE 21 Ø 6" x 4"</v>
          </cell>
          <cell r="B1647" t="str">
            <v>und</v>
          </cell>
          <cell r="C1647">
            <v>220284</v>
          </cell>
        </row>
        <row r="1648">
          <cell r="A1648" t="str">
            <v>Reduccion en HF 12" x  8" J.H.</v>
          </cell>
          <cell r="B1648" t="str">
            <v>und</v>
          </cell>
          <cell r="C1648">
            <v>982520</v>
          </cell>
        </row>
        <row r="1649">
          <cell r="A1649" t="str">
            <v>Reduccion en HF 3" x  2" J.H.</v>
          </cell>
          <cell r="B1649" t="str">
            <v>und</v>
          </cell>
          <cell r="C1649">
            <v>51040</v>
          </cell>
        </row>
        <row r="1650">
          <cell r="A1650" t="str">
            <v>Reduccion en HF 4" x  3" J.H.</v>
          </cell>
          <cell r="B1650" t="str">
            <v>und</v>
          </cell>
          <cell r="C1650">
            <v>85840</v>
          </cell>
        </row>
        <row r="1651">
          <cell r="A1651" t="str">
            <v>Reduccion en HF 6" x  3" E.L.</v>
          </cell>
          <cell r="B1651" t="str">
            <v>und</v>
          </cell>
          <cell r="C1651">
            <v>126440</v>
          </cell>
        </row>
        <row r="1652">
          <cell r="A1652" t="str">
            <v>Reduccion en HF 6" x  3" J.H.</v>
          </cell>
          <cell r="B1652" t="str">
            <v>und</v>
          </cell>
          <cell r="C1652">
            <v>139200</v>
          </cell>
        </row>
        <row r="1653">
          <cell r="A1653" t="str">
            <v>Reduccion en HF 6" x  4" E.L.</v>
          </cell>
          <cell r="B1653" t="str">
            <v>und</v>
          </cell>
          <cell r="C1653">
            <v>162400</v>
          </cell>
        </row>
        <row r="1654">
          <cell r="A1654" t="str">
            <v>Reduccion en HF 8" x  6" E.L.</v>
          </cell>
          <cell r="B1654" t="str">
            <v>und</v>
          </cell>
          <cell r="C1654">
            <v>280720</v>
          </cell>
        </row>
        <row r="1655">
          <cell r="A1655" t="str">
            <v>Reduccion en HF 8" x  6" J.H.</v>
          </cell>
          <cell r="B1655" t="str">
            <v>und</v>
          </cell>
          <cell r="C1655">
            <v>280720</v>
          </cell>
        </row>
        <row r="1656">
          <cell r="A1656" t="str">
            <v>Registro de bola Ø= 1/2"</v>
          </cell>
          <cell r="B1656" t="str">
            <v>und</v>
          </cell>
          <cell r="C1656">
            <v>11890</v>
          </cell>
        </row>
        <row r="1657">
          <cell r="A1657" t="str">
            <v>Registro de bola Ø= 2"</v>
          </cell>
          <cell r="B1657" t="str">
            <v>und</v>
          </cell>
          <cell r="C1657">
            <v>97730</v>
          </cell>
        </row>
        <row r="1658">
          <cell r="A1658" t="str">
            <v>Registro de corte Ø 1/2" en Cu. con acople</v>
          </cell>
          <cell r="B1658" t="str">
            <v>und</v>
          </cell>
          <cell r="C1658">
            <v>20821</v>
          </cell>
        </row>
        <row r="1659">
          <cell r="A1659" t="str">
            <v>Registro de corte Ø= 1 1/2" Tipo globo en bronce</v>
          </cell>
          <cell r="B1659" t="str">
            <v>und</v>
          </cell>
          <cell r="C1659">
            <v>261928</v>
          </cell>
        </row>
        <row r="1660">
          <cell r="A1660" t="str">
            <v>Registro de corte Ø= 1 1/4"</v>
          </cell>
          <cell r="B1660" t="str">
            <v>und</v>
          </cell>
          <cell r="C1660">
            <v>67280</v>
          </cell>
        </row>
        <row r="1661">
          <cell r="A1661" t="str">
            <v>Registro de corte Ø= 3" Tipo liviano</v>
          </cell>
          <cell r="B1661" t="str">
            <v>und</v>
          </cell>
          <cell r="C1661">
            <v>255780</v>
          </cell>
        </row>
        <row r="1662">
          <cell r="A1662" t="str">
            <v>Registro de corte Ø= 3/4"</v>
          </cell>
          <cell r="B1662" t="str">
            <v>und</v>
          </cell>
          <cell r="C1662">
            <v>34800</v>
          </cell>
        </row>
        <row r="1663">
          <cell r="A1663" t="str">
            <v>Registro de corte Ø= 4"</v>
          </cell>
          <cell r="B1663" t="str">
            <v>und</v>
          </cell>
          <cell r="C1663">
            <v>846800</v>
          </cell>
        </row>
        <row r="1664">
          <cell r="A1664" t="str">
            <v>Registro de corte Ø= 4" Tipo liviano</v>
          </cell>
          <cell r="B1664" t="str">
            <v>und</v>
          </cell>
          <cell r="C1664">
            <v>340692</v>
          </cell>
        </row>
        <row r="1665">
          <cell r="A1665" t="str">
            <v>Registro de corte Ø=1" Tipo globo en bronce</v>
          </cell>
          <cell r="B1665" t="str">
            <v>und</v>
          </cell>
          <cell r="C1665">
            <v>112288</v>
          </cell>
        </row>
        <row r="1666">
          <cell r="A1666" t="str">
            <v>Registro de incorporacion Ø 1/2" en Cu. con acople</v>
          </cell>
          <cell r="B1666" t="str">
            <v>und</v>
          </cell>
          <cell r="C1666">
            <v>20821</v>
          </cell>
        </row>
        <row r="1667">
          <cell r="A1667" t="str">
            <v>Registro incorporacion Ø 1/2" a univ. 1/2" rosca</v>
          </cell>
          <cell r="B1667" t="str">
            <v>und</v>
          </cell>
          <cell r="C1667">
            <v>22000</v>
          </cell>
        </row>
        <row r="1668">
          <cell r="A1668" t="str">
            <v>Registro paso directo 1/2" en Cu</v>
          </cell>
          <cell r="B1668" t="str">
            <v>und</v>
          </cell>
          <cell r="C1668">
            <v>14174</v>
          </cell>
        </row>
        <row r="1669">
          <cell r="A1669" t="str">
            <v>Registro paso directo de 2"</v>
          </cell>
          <cell r="B1669" t="str">
            <v>und</v>
          </cell>
          <cell r="C1669">
            <v>120000</v>
          </cell>
        </row>
        <row r="1670">
          <cell r="A1670" t="str">
            <v>Regleta de medida en PRFV</v>
          </cell>
          <cell r="B1670" t="str">
            <v>und</v>
          </cell>
          <cell r="C1670">
            <v>85000</v>
          </cell>
        </row>
        <row r="1671">
          <cell r="A1671" t="str">
            <v>Regleta strip telefónico 20 pares</v>
          </cell>
          <cell r="B1671" t="str">
            <v>und</v>
          </cell>
          <cell r="C1671">
            <v>32500</v>
          </cell>
        </row>
        <row r="1672">
          <cell r="A1672" t="str">
            <v>Regleta strip teléfono 10 pares</v>
          </cell>
          <cell r="B1672" t="str">
            <v>und</v>
          </cell>
          <cell r="C1672">
            <v>11500</v>
          </cell>
        </row>
        <row r="1673">
          <cell r="A1673" t="str">
            <v>Regulador gas r - 4 e 4 m3</v>
          </cell>
          <cell r="B1673" t="str">
            <v>und</v>
          </cell>
          <cell r="C1673">
            <v>25000</v>
          </cell>
        </row>
        <row r="1674">
          <cell r="A1674" t="str">
            <v>Reja de limpieza automatica de cadena Q:2400 m³/h</v>
          </cell>
          <cell r="B1674" t="str">
            <v>und</v>
          </cell>
          <cell r="C1674">
            <v>80000000</v>
          </cell>
        </row>
        <row r="1675">
          <cell r="A1675" t="str">
            <v>Rejilla 5"*4" sosco aluminio</v>
          </cell>
          <cell r="B1675" t="str">
            <v>und</v>
          </cell>
          <cell r="C1675">
            <v>9600</v>
          </cell>
        </row>
        <row r="1676">
          <cell r="A1676" t="str">
            <v>Rejilla aluminio tipo tradicional 3"x4" con sosco</v>
          </cell>
          <cell r="B1676" t="str">
            <v>und</v>
          </cell>
          <cell r="C1676">
            <v>6898</v>
          </cell>
        </row>
        <row r="1677">
          <cell r="A1677" t="str">
            <v>Rejilla de Cribado 0.20 x 0.50 en A.I.</v>
          </cell>
          <cell r="B1677" t="str">
            <v>und</v>
          </cell>
          <cell r="C1677">
            <v>193400</v>
          </cell>
        </row>
        <row r="1678">
          <cell r="A1678" t="str">
            <v>Rejilla de fondo Hayward 12" x 12"</v>
          </cell>
          <cell r="B1678" t="str">
            <v>und</v>
          </cell>
          <cell r="C1678">
            <v>657720</v>
          </cell>
        </row>
        <row r="1679">
          <cell r="A1679" t="str">
            <v>Rejilla metálica sosco 3 x 2"</v>
          </cell>
          <cell r="B1679" t="str">
            <v>und</v>
          </cell>
          <cell r="C1679">
            <v>3500</v>
          </cell>
        </row>
        <row r="1680">
          <cell r="A1680" t="str">
            <v>Rejilla para sumidero 0.50 x 0.80 en platina de 1/4 x 2" y 3/16"x 2". Instalada</v>
          </cell>
          <cell r="B1680" t="str">
            <v>und</v>
          </cell>
          <cell r="C1680">
            <v>259664.17</v>
          </cell>
        </row>
        <row r="1681">
          <cell r="A1681" t="str">
            <v>Rejilla plastica  con sosco 4 x 3</v>
          </cell>
          <cell r="B1681" t="str">
            <v>und</v>
          </cell>
          <cell r="C1681">
            <v>3916</v>
          </cell>
        </row>
        <row r="1682">
          <cell r="A1682" t="str">
            <v>Rejilla plastica con sosco 3 x 2</v>
          </cell>
          <cell r="B1682" t="str">
            <v>und</v>
          </cell>
          <cell r="C1682">
            <v>2194</v>
          </cell>
        </row>
        <row r="1683">
          <cell r="A1683" t="str">
            <v>Relleno con material crudo de rio T.m 6", compactado y Transportado</v>
          </cell>
          <cell r="B1683" t="str">
            <v>m³</v>
          </cell>
          <cell r="C1683">
            <v>62858.31</v>
          </cell>
        </row>
        <row r="1684">
          <cell r="A1684" t="str">
            <v>Relleno con sub base granular seleccionada o clasificada, compactada y transportada</v>
          </cell>
          <cell r="B1684" t="str">
            <v>m³</v>
          </cell>
          <cell r="C1684">
            <v>53105.21</v>
          </cell>
        </row>
        <row r="1685">
          <cell r="A1685" t="str">
            <v>Relleno de excavacion (con material local)</v>
          </cell>
          <cell r="B1685" t="str">
            <v>m³</v>
          </cell>
          <cell r="C1685">
            <v>15898</v>
          </cell>
        </row>
        <row r="1686">
          <cell r="A1686" t="str">
            <v>Relleno en arena lavada apisonada para atraque de la tuberia con transporte</v>
          </cell>
          <cell r="B1686" t="str">
            <v>m³</v>
          </cell>
          <cell r="C1686">
            <v>60089.53</v>
          </cell>
        </row>
        <row r="1687">
          <cell r="A1687" t="str">
            <v>Relleno en material seleccionado de la excavacion compactado</v>
          </cell>
          <cell r="B1687" t="str">
            <v>m³</v>
          </cell>
          <cell r="C1687">
            <v>19362</v>
          </cell>
        </row>
        <row r="1688">
          <cell r="A1688" t="str">
            <v>Relleno plastico en PP-R 186 x 50 mm (450 und/m³)</v>
          </cell>
          <cell r="B1688" t="str">
            <v>m³</v>
          </cell>
          <cell r="C1688">
            <v>348000</v>
          </cell>
        </row>
        <row r="1689">
          <cell r="A1689" t="str">
            <v>Relleno plastico tipo biopack tas color verde lima</v>
          </cell>
          <cell r="B1689" t="str">
            <v>m³</v>
          </cell>
          <cell r="C1689">
            <v>336168</v>
          </cell>
        </row>
        <row r="1690">
          <cell r="A1690" t="str">
            <v>Repisa Ordinario 3 m</v>
          </cell>
          <cell r="B1690" t="str">
            <v>m</v>
          </cell>
          <cell r="C1690">
            <v>3312</v>
          </cell>
        </row>
        <row r="1691">
          <cell r="A1691" t="str">
            <v>Resina de poliester cristalizado</v>
          </cell>
          <cell r="B1691" t="str">
            <v>kg</v>
          </cell>
          <cell r="C1691">
            <v>11651</v>
          </cell>
        </row>
        <row r="1692">
          <cell r="A1692" t="str">
            <v>Resina termoplastica</v>
          </cell>
          <cell r="B1692" t="str">
            <v>kg</v>
          </cell>
          <cell r="C1692">
            <v>6665</v>
          </cell>
        </row>
        <row r="1693">
          <cell r="A1693" t="str">
            <v>Retiro de material (riego lateral)</v>
          </cell>
          <cell r="B1693" t="str">
            <v>m³</v>
          </cell>
          <cell r="C1693">
            <v>8824</v>
          </cell>
        </row>
        <row r="1694">
          <cell r="A1694" t="str">
            <v>Retroexcavadora  4 x 4   (llanta)</v>
          </cell>
          <cell r="B1694" t="str">
            <v xml:space="preserve"> HR </v>
          </cell>
          <cell r="C1694">
            <v>128608</v>
          </cell>
        </row>
        <row r="1695">
          <cell r="A1695" t="str">
            <v>Retroexcavadora de orugas</v>
          </cell>
          <cell r="B1695" t="str">
            <v xml:space="preserve"> HR </v>
          </cell>
          <cell r="C1695">
            <v>183952</v>
          </cell>
        </row>
        <row r="1696">
          <cell r="A1696" t="str">
            <v>Retroexcavadora de orugas (en Rio)</v>
          </cell>
          <cell r="B1696" t="str">
            <v xml:space="preserve"> HR </v>
          </cell>
          <cell r="C1696">
            <v>209381</v>
          </cell>
        </row>
        <row r="1697">
          <cell r="A1697" t="str">
            <v>Rigidizador 1/2" x200 mm x 200 mm</v>
          </cell>
          <cell r="B1697" t="str">
            <v>und</v>
          </cell>
          <cell r="C1697">
            <v>59810</v>
          </cell>
        </row>
        <row r="1698">
          <cell r="A1698" t="str">
            <v>Rigidizador 3/4" x 100 mm x 165 mm</v>
          </cell>
          <cell r="B1698" t="str">
            <v>und</v>
          </cell>
          <cell r="C1698">
            <v>36907.5</v>
          </cell>
        </row>
        <row r="1699">
          <cell r="A1699" t="str">
            <v>Rinconera en PVC media caña 0.09 m</v>
          </cell>
          <cell r="B1699" t="str">
            <v>m</v>
          </cell>
          <cell r="C1699">
            <v>8000</v>
          </cell>
        </row>
        <row r="1700">
          <cell r="A1700" t="str">
            <v>Rocktop gris endurecedor pisos de concreto</v>
          </cell>
          <cell r="B1700" t="str">
            <v>kg</v>
          </cell>
          <cell r="C1700">
            <v>897.07</v>
          </cell>
        </row>
        <row r="1701">
          <cell r="A1701" t="str">
            <v>Rodachin o balinera Ø=2"</v>
          </cell>
          <cell r="B1701" t="str">
            <v>und</v>
          </cell>
          <cell r="C1701">
            <v>45000</v>
          </cell>
        </row>
        <row r="1702">
          <cell r="A1702" t="str">
            <v>Roseta de Porcelana</v>
          </cell>
          <cell r="B1702" t="str">
            <v>und</v>
          </cell>
          <cell r="C1702">
            <v>1800</v>
          </cell>
        </row>
        <row r="1703">
          <cell r="A1703" t="str">
            <v>Roseta de porcelana 4"</v>
          </cell>
          <cell r="B1703" t="str">
            <v>und</v>
          </cell>
          <cell r="C1703">
            <v>1700</v>
          </cell>
        </row>
        <row r="1704">
          <cell r="A1704" t="str">
            <v>Rotasonda</v>
          </cell>
          <cell r="B1704" t="str">
            <v xml:space="preserve"> HR </v>
          </cell>
          <cell r="C1704">
            <v>6000</v>
          </cell>
        </row>
        <row r="1705">
          <cell r="A1705" t="str">
            <v>Rueda giratoria metálica</v>
          </cell>
          <cell r="B1705" t="str">
            <v>und</v>
          </cell>
          <cell r="C1705">
            <v>1815400</v>
          </cell>
        </row>
        <row r="1706">
          <cell r="A1706" t="str">
            <v>Rueda Volante  Ø= 10" a 16"</v>
          </cell>
          <cell r="B1706" t="str">
            <v>und</v>
          </cell>
          <cell r="C1706">
            <v>106720</v>
          </cell>
        </row>
        <row r="1707">
          <cell r="A1707" t="str">
            <v>Rueda Volante  Ø= 6" a 8"</v>
          </cell>
          <cell r="B1707" t="str">
            <v>und</v>
          </cell>
          <cell r="C1707">
            <v>46400</v>
          </cell>
        </row>
        <row r="1708">
          <cell r="A1708" t="str">
            <v>Saco (0.6 x 0.8) con suelo arcilloso - cemento  (7:1), cemento al 6% en peso</v>
          </cell>
          <cell r="B1708" t="str">
            <v>und</v>
          </cell>
          <cell r="C1708">
            <v>6218.55</v>
          </cell>
        </row>
        <row r="1709">
          <cell r="A1709" t="str">
            <v>Saco (0.7 x 1.0) con suelo arcilloso - cemento  (7:1), cemento al 6% en peso</v>
          </cell>
          <cell r="B1709" t="str">
            <v>und</v>
          </cell>
          <cell r="C1709">
            <v>7351.99</v>
          </cell>
        </row>
        <row r="1710">
          <cell r="A1710" t="str">
            <v>Saco en fibra (0.60 x 0.80)</v>
          </cell>
          <cell r="B1710" t="str">
            <v>und</v>
          </cell>
          <cell r="C1710">
            <v>900</v>
          </cell>
        </row>
        <row r="1711">
          <cell r="A1711" t="str">
            <v>Saco en fibra (0.70 x 1.00)</v>
          </cell>
          <cell r="B1711" t="str">
            <v>und</v>
          </cell>
          <cell r="C1711">
            <v>1000</v>
          </cell>
        </row>
        <row r="1712">
          <cell r="A1712" t="str">
            <v>Salida para cordón</v>
          </cell>
          <cell r="B1712" t="str">
            <v>und</v>
          </cell>
          <cell r="C1712">
            <v>6000</v>
          </cell>
        </row>
        <row r="1713">
          <cell r="A1713" t="str">
            <v>Sand Blansting (tolva, mang. boqui.tng)</v>
          </cell>
          <cell r="B1713" t="str">
            <v xml:space="preserve"> HR </v>
          </cell>
          <cell r="C1713">
            <v>16875</v>
          </cell>
        </row>
        <row r="1714">
          <cell r="A1714" t="str">
            <v>Sandblasting sobre vidrio</v>
          </cell>
          <cell r="B1714" t="str">
            <v>m²</v>
          </cell>
          <cell r="C1714">
            <v>15000</v>
          </cell>
        </row>
        <row r="1715">
          <cell r="A1715" t="str">
            <v>Sanitario  porcelana  color con accesorios</v>
          </cell>
          <cell r="B1715" t="str">
            <v>und</v>
          </cell>
          <cell r="C1715">
            <v>206400</v>
          </cell>
        </row>
        <row r="1716">
          <cell r="A1716" t="str">
            <v>Sanitario 1 pieza redondo doble descarga cierre su</v>
          </cell>
          <cell r="B1716" t="str">
            <v>und</v>
          </cell>
          <cell r="C1716">
            <v>343400</v>
          </cell>
        </row>
        <row r="1717">
          <cell r="A1717" t="str">
            <v>Sanitario acuacer blanco incl griferia + asiento</v>
          </cell>
          <cell r="B1717" t="str">
            <v>und</v>
          </cell>
          <cell r="C1717">
            <v>121569.5</v>
          </cell>
        </row>
        <row r="1718">
          <cell r="A1718" t="str">
            <v>Sanitario avanti completo</v>
          </cell>
          <cell r="B1718" t="str">
            <v>und</v>
          </cell>
          <cell r="C1718">
            <v>290000</v>
          </cell>
        </row>
        <row r="1719">
          <cell r="A1719" t="str">
            <v>Sanitario blanco porcelana con accesorios</v>
          </cell>
          <cell r="B1719" t="str">
            <v>und</v>
          </cell>
          <cell r="C1719">
            <v>154900</v>
          </cell>
        </row>
        <row r="1720">
          <cell r="A1720" t="str">
            <v>Sanitario fluxómetro blanco</v>
          </cell>
          <cell r="B1720" t="str">
            <v>und</v>
          </cell>
          <cell r="C1720">
            <v>327162</v>
          </cell>
        </row>
        <row r="1721">
          <cell r="A1721" t="str">
            <v>Sanitario infantil</v>
          </cell>
          <cell r="B1721" t="str">
            <v>und</v>
          </cell>
          <cell r="C1721">
            <v>400000</v>
          </cell>
        </row>
        <row r="1722">
          <cell r="A1722" t="str">
            <v>Sanitario milenium elongado blanco</v>
          </cell>
          <cell r="B1722" t="str">
            <v>und</v>
          </cell>
          <cell r="C1722">
            <v>516306</v>
          </cell>
        </row>
        <row r="1723">
          <cell r="A1723" t="str">
            <v>Sardinel bajo A-85 para rampas</v>
          </cell>
          <cell r="B1723" t="str">
            <v>und</v>
          </cell>
          <cell r="C1723">
            <v>50939</v>
          </cell>
        </row>
        <row r="1724">
          <cell r="A1724" t="str">
            <v>Sardinel especial A-100 para rampas</v>
          </cell>
          <cell r="B1724" t="str">
            <v>und</v>
          </cell>
          <cell r="C1724">
            <v>42493</v>
          </cell>
        </row>
        <row r="1725">
          <cell r="A1725" t="str">
            <v>Sardinel Prefabricado 0.27 x 0.15 x 0.50</v>
          </cell>
          <cell r="B1725" t="str">
            <v>und</v>
          </cell>
          <cell r="C1725">
            <v>17850</v>
          </cell>
        </row>
        <row r="1726">
          <cell r="A1726" t="str">
            <v>Sardinel Prefabricado 0.3 x 0.8 x 0.2</v>
          </cell>
          <cell r="B1726" t="str">
            <v>und</v>
          </cell>
          <cell r="C1726">
            <v>21000</v>
          </cell>
        </row>
        <row r="1727">
          <cell r="A1727" t="str">
            <v>Sardinel Prefabricado 0.4 x 0.8 x 0.2</v>
          </cell>
          <cell r="B1727" t="str">
            <v>und</v>
          </cell>
          <cell r="C1727">
            <v>28500</v>
          </cell>
        </row>
        <row r="1728">
          <cell r="A1728" t="str">
            <v>Sardinel Prefabricado A - 10 (0.80 x 0.20 x 0.50) incluye mortero de pegue y nivelacion de 0.03 m</v>
          </cell>
          <cell r="B1728" t="str">
            <v>m</v>
          </cell>
          <cell r="C1728">
            <v>53681.21</v>
          </cell>
        </row>
        <row r="1729">
          <cell r="A1729" t="str">
            <v>Sardinel Prefabricado Modulo A-10</v>
          </cell>
          <cell r="B1729" t="str">
            <v>und</v>
          </cell>
          <cell r="C1729">
            <v>26100</v>
          </cell>
        </row>
        <row r="1730">
          <cell r="A1730" t="str">
            <v>Sardinel Prefabricado Modulo A-80</v>
          </cell>
          <cell r="B1730" t="str">
            <v>und</v>
          </cell>
          <cell r="C1730">
            <v>22620</v>
          </cell>
        </row>
        <row r="1731">
          <cell r="A1731" t="str">
            <v>Seccionador de entrada y salida Oper. bajo carga</v>
          </cell>
          <cell r="B1731" t="str">
            <v>und</v>
          </cell>
          <cell r="C1731">
            <v>4400000</v>
          </cell>
        </row>
        <row r="1732">
          <cell r="A1732" t="str">
            <v>Seccionador de protección Oper. bajo carga</v>
          </cell>
          <cell r="B1732" t="str">
            <v>und</v>
          </cell>
          <cell r="C1732">
            <v>2800000</v>
          </cell>
        </row>
        <row r="1733">
          <cell r="A1733" t="str">
            <v>Segueta</v>
          </cell>
          <cell r="B1733" t="str">
            <v>und</v>
          </cell>
          <cell r="C1733">
            <v>4352</v>
          </cell>
        </row>
        <row r="1734">
          <cell r="A1734" t="str">
            <v>Sellador 1/8"</v>
          </cell>
          <cell r="B1734" t="str">
            <v>und</v>
          </cell>
          <cell r="C1734">
            <v>12000</v>
          </cell>
        </row>
        <row r="1735">
          <cell r="A1735" t="str">
            <v>Sellador de roscas</v>
          </cell>
          <cell r="B1735" t="str">
            <v>und</v>
          </cell>
          <cell r="C1735">
            <v>25000</v>
          </cell>
        </row>
        <row r="1736">
          <cell r="A1736" t="str">
            <v>Sellador lijable para madera</v>
          </cell>
          <cell r="B1736" t="str">
            <v>gal</v>
          </cell>
          <cell r="C1736">
            <v>47205</v>
          </cell>
        </row>
        <row r="1737">
          <cell r="A1737" t="str">
            <v>Sellante Sika flex 15 LM SL</v>
          </cell>
          <cell r="B1737" t="str">
            <v>kg</v>
          </cell>
          <cell r="C1737">
            <v>30929</v>
          </cell>
        </row>
        <row r="1738">
          <cell r="A1738" t="str">
            <v>Sello para estructura en concreto de 36" tub. PEAD</v>
          </cell>
          <cell r="B1738" t="str">
            <v>und</v>
          </cell>
          <cell r="C1738">
            <v>1012506</v>
          </cell>
        </row>
        <row r="1739">
          <cell r="A1739" t="str">
            <v>Sello para estructura en concreto de 40" tub. PEAD</v>
          </cell>
          <cell r="B1739" t="str">
            <v>und</v>
          </cell>
          <cell r="C1739">
            <v>1105575</v>
          </cell>
        </row>
        <row r="1740">
          <cell r="A1740" t="str">
            <v>Sello para estructura en concreto de 42" tub. PEAD</v>
          </cell>
          <cell r="B1740" t="str">
            <v>und</v>
          </cell>
          <cell r="C1740">
            <v>1150575</v>
          </cell>
        </row>
        <row r="1741">
          <cell r="A1741" t="str">
            <v>Sello para estructura en concreto de 48" tub. PEAD</v>
          </cell>
          <cell r="B1741" t="str">
            <v>und</v>
          </cell>
          <cell r="C1741">
            <v>1408304</v>
          </cell>
        </row>
        <row r="1742">
          <cell r="A1742" t="str">
            <v>Señal informativa 80 x 140 cm. tipo cruzeta</v>
          </cell>
          <cell r="B1742" t="str">
            <v>und</v>
          </cell>
          <cell r="C1742">
            <v>431000</v>
          </cell>
        </row>
        <row r="1743">
          <cell r="A1743" t="str">
            <v>Señal movil 60 x 120 reflectiva.</v>
          </cell>
          <cell r="B1743" t="str">
            <v>und</v>
          </cell>
          <cell r="C1743">
            <v>156600</v>
          </cell>
        </row>
        <row r="1744">
          <cell r="A1744" t="str">
            <v>Señal sencilla cicloruta</v>
          </cell>
          <cell r="B1744" t="str">
            <v>und</v>
          </cell>
          <cell r="C1744">
            <v>266800</v>
          </cell>
        </row>
        <row r="1745">
          <cell r="A1745" t="str">
            <v>Señal SI 60 x 75 cm cinta reflectiva</v>
          </cell>
          <cell r="B1745" t="str">
            <v>und</v>
          </cell>
          <cell r="C1745">
            <v>190000</v>
          </cell>
        </row>
        <row r="1746">
          <cell r="A1746" t="str">
            <v>Señal SP, SR, SI 60 x 60 cm papel reflectivo</v>
          </cell>
          <cell r="B1746" t="str">
            <v>und</v>
          </cell>
          <cell r="C1746">
            <v>100000</v>
          </cell>
        </row>
        <row r="1747">
          <cell r="A1747" t="str">
            <v>Señal SP, SR, SI 75 x 75 cm papel reflectivo</v>
          </cell>
          <cell r="B1747" t="str">
            <v>und</v>
          </cell>
          <cell r="C1747">
            <v>138040</v>
          </cell>
        </row>
        <row r="1748">
          <cell r="A1748" t="str">
            <v>Señal SP, SR, SI 90 x 90 cm papel reflectivo</v>
          </cell>
          <cell r="B1748" t="str">
            <v>und</v>
          </cell>
          <cell r="C1748">
            <v>161240</v>
          </cell>
        </row>
        <row r="1749">
          <cell r="A1749" t="str">
            <v>Señal vial tipo pasavia con 3 señales informativas (SI) 90 X 190 cm de h= 6.0 m, a= 9 m.</v>
          </cell>
          <cell r="B1749" t="str">
            <v>und</v>
          </cell>
          <cell r="C1749">
            <v>3400000</v>
          </cell>
        </row>
        <row r="1750">
          <cell r="A1750" t="str">
            <v>Señales Preventivas y regla. 60 x 60 cm</v>
          </cell>
          <cell r="B1750" t="str">
            <v>und</v>
          </cell>
          <cell r="C1750">
            <v>168333</v>
          </cell>
        </row>
        <row r="1751">
          <cell r="A1751" t="str">
            <v>Señales Preventivas y regla. 75 x 75 cm</v>
          </cell>
          <cell r="B1751" t="str">
            <v>und</v>
          </cell>
          <cell r="C1751">
            <v>235000</v>
          </cell>
        </row>
        <row r="1752">
          <cell r="A1752" t="str">
            <v>Señales Preventivas y regla. 90 x 90 cm</v>
          </cell>
          <cell r="B1752" t="str">
            <v>und</v>
          </cell>
          <cell r="C1752">
            <v>245000</v>
          </cell>
        </row>
        <row r="1753">
          <cell r="A1753" t="str">
            <v>Separol polvo gris / neutro (desencofrante)</v>
          </cell>
          <cell r="B1753" t="str">
            <v>kg</v>
          </cell>
          <cell r="C1753">
            <v>7250</v>
          </cell>
        </row>
        <row r="1754">
          <cell r="A1754" t="str">
            <v>Sifon Sanitario 2"  180° C x E</v>
          </cell>
          <cell r="B1754" t="str">
            <v>und</v>
          </cell>
          <cell r="C1754">
            <v>5921</v>
          </cell>
        </row>
        <row r="1755">
          <cell r="A1755" t="str">
            <v>Sifon Sanitario 3"  135° C x E</v>
          </cell>
          <cell r="B1755" t="str">
            <v>und</v>
          </cell>
          <cell r="C1755">
            <v>11944</v>
          </cell>
        </row>
        <row r="1756">
          <cell r="A1756" t="str">
            <v>Sifon Sanitario 4"  135° C x E</v>
          </cell>
          <cell r="B1756" t="str">
            <v>und</v>
          </cell>
          <cell r="C1756">
            <v>25868</v>
          </cell>
        </row>
        <row r="1757">
          <cell r="A1757" t="str">
            <v>Sika 1 imp. integral</v>
          </cell>
          <cell r="B1757" t="str">
            <v>kg</v>
          </cell>
          <cell r="C1757">
            <v>11662</v>
          </cell>
        </row>
        <row r="1758">
          <cell r="A1758" t="str">
            <v>Sika Fill 5</v>
          </cell>
          <cell r="B1758" t="str">
            <v>kg</v>
          </cell>
          <cell r="C1758">
            <v>10672</v>
          </cell>
        </row>
        <row r="1759">
          <cell r="A1759" t="str">
            <v>Sika Fill Refuerzo</v>
          </cell>
          <cell r="B1759" t="str">
            <v>m²</v>
          </cell>
          <cell r="C1759">
            <v>1300</v>
          </cell>
        </row>
        <row r="1760">
          <cell r="A1760" t="str">
            <v>Sika Guard 68 mate x 9 kg</v>
          </cell>
          <cell r="B1760" t="str">
            <v>kg</v>
          </cell>
          <cell r="C1760">
            <v>35224</v>
          </cell>
        </row>
        <row r="1761">
          <cell r="A1761" t="str">
            <v>Sika imper mur impermeabilizante para muros</v>
          </cell>
          <cell r="B1761" t="str">
            <v>kg</v>
          </cell>
          <cell r="C1761">
            <v>21896</v>
          </cell>
        </row>
        <row r="1762">
          <cell r="A1762" t="str">
            <v>Sika piso Decor Ocre</v>
          </cell>
          <cell r="B1762" t="str">
            <v>kg</v>
          </cell>
          <cell r="C1762">
            <v>2204</v>
          </cell>
        </row>
        <row r="1763">
          <cell r="A1763" t="str">
            <v>Sika transparente 10 * 3 kg</v>
          </cell>
          <cell r="B1763" t="str">
            <v>kg</v>
          </cell>
          <cell r="C1763">
            <v>18802</v>
          </cell>
        </row>
        <row r="1764">
          <cell r="A1764" t="str">
            <v>Sikacolor-555 W</v>
          </cell>
          <cell r="B1764" t="str">
            <v>kg</v>
          </cell>
          <cell r="C1764">
            <v>21460</v>
          </cell>
        </row>
        <row r="1765">
          <cell r="A1765" t="str">
            <v>Sikadur  Anchorfix 4*600 cc</v>
          </cell>
          <cell r="B1765" t="str">
            <v>und</v>
          </cell>
          <cell r="C1765">
            <v>65688</v>
          </cell>
        </row>
        <row r="1766">
          <cell r="A1766" t="str">
            <v>Sikadur 31</v>
          </cell>
          <cell r="B1766" t="str">
            <v>kg</v>
          </cell>
          <cell r="C1766">
            <v>51887</v>
          </cell>
        </row>
        <row r="1767">
          <cell r="A1767" t="str">
            <v>Sikadur 32 primer</v>
          </cell>
          <cell r="B1767" t="str">
            <v>kg</v>
          </cell>
          <cell r="C1767">
            <v>73780</v>
          </cell>
        </row>
        <row r="1768">
          <cell r="A1768" t="str">
            <v>Sikadur hex 300 resina de impregnación</v>
          </cell>
          <cell r="B1768" t="str">
            <v>kg</v>
          </cell>
          <cell r="C1768">
            <v>124120</v>
          </cell>
        </row>
        <row r="1769">
          <cell r="A1769" t="str">
            <v>Sikafelt  rollo 1.2m*40 m</v>
          </cell>
          <cell r="B1769" t="str">
            <v>und</v>
          </cell>
          <cell r="C1769">
            <v>133280</v>
          </cell>
        </row>
        <row r="1770">
          <cell r="A1770" t="str">
            <v>SikaFelt FPP 30</v>
          </cell>
          <cell r="B1770" t="str">
            <v>m</v>
          </cell>
          <cell r="C1770">
            <v>1264</v>
          </cell>
        </row>
        <row r="1771">
          <cell r="A1771" t="str">
            <v>Sikafill 10 fibras</v>
          </cell>
          <cell r="B1771" t="str">
            <v>kg</v>
          </cell>
          <cell r="C1771">
            <v>11414</v>
          </cell>
        </row>
        <row r="1772">
          <cell r="A1772" t="str">
            <v>Sikaflex-11 FC 300 cc</v>
          </cell>
          <cell r="B1772" t="str">
            <v>und</v>
          </cell>
          <cell r="C1772">
            <v>20300</v>
          </cell>
        </row>
        <row r="1773">
          <cell r="A1773" t="str">
            <v>Sikaflex-1a cartucho 300 cc</v>
          </cell>
          <cell r="B1773" t="str">
            <v>und</v>
          </cell>
          <cell r="C1773">
            <v>26775</v>
          </cell>
        </row>
        <row r="1774">
          <cell r="A1774" t="str">
            <v>Sikaflex-1CSL cartucho 300 cc</v>
          </cell>
          <cell r="B1774" t="str">
            <v>und</v>
          </cell>
          <cell r="C1774">
            <v>32844</v>
          </cell>
        </row>
        <row r="1775">
          <cell r="A1775" t="str">
            <v>Sikafloor - 156 CO * 4 kg</v>
          </cell>
          <cell r="B1775" t="str">
            <v>und</v>
          </cell>
          <cell r="C1775">
            <v>184208</v>
          </cell>
        </row>
        <row r="1776">
          <cell r="A1776" t="str">
            <v>Sikafloor - 400N elastic * 18 kg</v>
          </cell>
          <cell r="B1776" t="str">
            <v>und</v>
          </cell>
          <cell r="C1776">
            <v>745416</v>
          </cell>
        </row>
        <row r="1777">
          <cell r="A1777" t="str">
            <v>Sikafluid (fluidificante)</v>
          </cell>
          <cell r="B1777" t="str">
            <v>kg</v>
          </cell>
          <cell r="C1777">
            <v>6519</v>
          </cell>
        </row>
        <row r="1778">
          <cell r="A1778" t="str">
            <v>Sikagrout 200</v>
          </cell>
          <cell r="B1778" t="str">
            <v>kg</v>
          </cell>
          <cell r="C1778">
            <v>3004</v>
          </cell>
        </row>
        <row r="1779">
          <cell r="A1779" t="str">
            <v>Sikaguard-63 N Recubrimiento</v>
          </cell>
          <cell r="B1779" t="str">
            <v>kg</v>
          </cell>
          <cell r="C1779">
            <v>117453</v>
          </cell>
        </row>
        <row r="1780">
          <cell r="A1780" t="str">
            <v>Sikalimpiador Rinse</v>
          </cell>
          <cell r="B1780" t="str">
            <v>gal</v>
          </cell>
          <cell r="C1780">
            <v>51388</v>
          </cell>
        </row>
        <row r="1781">
          <cell r="A1781" t="str">
            <v>Sikaplan 12 G CO (perfil)</v>
          </cell>
          <cell r="B1781" t="str">
            <v>m²</v>
          </cell>
          <cell r="C1781">
            <v>38093</v>
          </cell>
        </row>
        <row r="1782">
          <cell r="A1782" t="str">
            <v>Sikaplan 12 NTR</v>
          </cell>
          <cell r="B1782" t="str">
            <v>m²</v>
          </cell>
          <cell r="C1782">
            <v>44903</v>
          </cell>
        </row>
        <row r="1783">
          <cell r="A1783" t="str">
            <v>Sikaset L (acelerante concreto)</v>
          </cell>
          <cell r="B1783" t="str">
            <v>kg</v>
          </cell>
          <cell r="C1783">
            <v>10672</v>
          </cell>
        </row>
        <row r="1784">
          <cell r="A1784" t="str">
            <v>Sikatecho E * 3.5 kg</v>
          </cell>
          <cell r="B1784" t="str">
            <v>und</v>
          </cell>
          <cell r="C1784">
            <v>17285</v>
          </cell>
        </row>
        <row r="1785">
          <cell r="A1785" t="str">
            <v>SikaTop 121</v>
          </cell>
          <cell r="B1785" t="str">
            <v>kg</v>
          </cell>
          <cell r="C1785">
            <v>6010</v>
          </cell>
        </row>
        <row r="1786">
          <cell r="A1786" t="str">
            <v>Sikawrap hex 100 G tejido fibra de vidrio 1.27 m*1</v>
          </cell>
          <cell r="B1786" t="str">
            <v>und</v>
          </cell>
          <cell r="C1786">
            <v>106720</v>
          </cell>
        </row>
        <row r="1787">
          <cell r="A1787" t="str">
            <v>Silicona para policarbonato o acrílico</v>
          </cell>
          <cell r="B1787" t="str">
            <v>und</v>
          </cell>
          <cell r="C1787">
            <v>21368</v>
          </cell>
        </row>
        <row r="1788">
          <cell r="A1788" t="str">
            <v>Silicona transparente antihongo 280 ml</v>
          </cell>
          <cell r="B1788" t="str">
            <v>und</v>
          </cell>
          <cell r="C1788">
            <v>8600</v>
          </cell>
        </row>
        <row r="1789">
          <cell r="A1789" t="str">
            <v>Silla Tee PVC 12 x 10 (315 x 250)</v>
          </cell>
          <cell r="B1789" t="str">
            <v>und</v>
          </cell>
          <cell r="C1789">
            <v>235129</v>
          </cell>
        </row>
        <row r="1790">
          <cell r="A1790" t="str">
            <v>Silla Yee PVC 16 x 6 (400 x 160 mm)</v>
          </cell>
          <cell r="B1790" t="str">
            <v>und</v>
          </cell>
          <cell r="C1790">
            <v>287097</v>
          </cell>
        </row>
        <row r="1791">
          <cell r="A1791" t="str">
            <v>Silla Yee PVC 16 x 8 (400 x 200 mm)</v>
          </cell>
          <cell r="B1791" t="str">
            <v>und</v>
          </cell>
          <cell r="C1791">
            <v>287097</v>
          </cell>
        </row>
        <row r="1792">
          <cell r="A1792" t="str">
            <v>Silla Yee PVC 18 x 6 (450 x160 mm).</v>
          </cell>
          <cell r="B1792" t="str">
            <v>und</v>
          </cell>
          <cell r="C1792">
            <v>307085</v>
          </cell>
        </row>
        <row r="1793">
          <cell r="A1793" t="str">
            <v>Silla Yee PVC 20 x 6 (500 x 160 mm)</v>
          </cell>
          <cell r="B1793" t="str">
            <v>und</v>
          </cell>
          <cell r="C1793">
            <v>468462</v>
          </cell>
        </row>
        <row r="1794">
          <cell r="A1794" t="str">
            <v>Sillar 3831</v>
          </cell>
          <cell r="B1794" t="str">
            <v>m</v>
          </cell>
          <cell r="C1794">
            <v>17000</v>
          </cell>
        </row>
        <row r="1795">
          <cell r="A1795" t="str">
            <v>Silo para cemento 29 Tn</v>
          </cell>
          <cell r="B1795" t="str">
            <v xml:space="preserve"> HR </v>
          </cell>
          <cell r="C1795">
            <v>14500</v>
          </cell>
        </row>
        <row r="1796">
          <cell r="A1796" t="str">
            <v>Sistema aforador con Pasamuro en PRFV Ø=2"</v>
          </cell>
          <cell r="B1796" t="str">
            <v>und</v>
          </cell>
          <cell r="C1796">
            <v>430000</v>
          </cell>
        </row>
        <row r="1797">
          <cell r="A1797" t="str">
            <v>Sistema de tratamiento (tanques PVC 1000 lt Ovoid)</v>
          </cell>
          <cell r="B1797" t="str">
            <v>und</v>
          </cell>
          <cell r="C1797">
            <v>1002566</v>
          </cell>
        </row>
        <row r="1798">
          <cell r="A1798" t="str">
            <v>Sistema de tratamiento in situ ovoide (tanques PVC</v>
          </cell>
          <cell r="B1798" t="str">
            <v>und</v>
          </cell>
          <cell r="C1798">
            <v>1540400</v>
          </cell>
        </row>
        <row r="1799">
          <cell r="A1799" t="str">
            <v>Sistema muestreador para reactor UASB con soportes</v>
          </cell>
          <cell r="B1799" t="str">
            <v>und</v>
          </cell>
          <cell r="C1799">
            <v>569000</v>
          </cell>
        </row>
        <row r="1800">
          <cell r="A1800" t="str">
            <v>Sistema quemador de gas y trampa de agua</v>
          </cell>
          <cell r="B1800" t="str">
            <v>und</v>
          </cell>
          <cell r="C1800">
            <v>12238000</v>
          </cell>
        </row>
        <row r="1801">
          <cell r="A1801" t="str">
            <v>Soldador</v>
          </cell>
          <cell r="B1801" t="str">
            <v>h</v>
          </cell>
          <cell r="C1801">
            <v>14825</v>
          </cell>
        </row>
        <row r="1802">
          <cell r="A1802" t="str">
            <v>Soldadura 95-5 Plata</v>
          </cell>
          <cell r="B1802" t="str">
            <v>lb</v>
          </cell>
          <cell r="C1802">
            <v>33000</v>
          </cell>
        </row>
        <row r="1803">
          <cell r="A1803" t="str">
            <v>Soldadura electrosoldada 6010 de 1/8"</v>
          </cell>
          <cell r="B1803" t="str">
            <v>kg</v>
          </cell>
          <cell r="C1803">
            <v>11361</v>
          </cell>
        </row>
        <row r="1804">
          <cell r="A1804" t="str">
            <v>Soldadura electrosoldada 6012 de 1/8"</v>
          </cell>
          <cell r="B1804" t="str">
            <v>kg</v>
          </cell>
          <cell r="C1804">
            <v>7931</v>
          </cell>
        </row>
        <row r="1805">
          <cell r="A1805" t="str">
            <v>Soldadura electrosoldada 6013 de 1/8"</v>
          </cell>
          <cell r="B1805" t="str">
            <v>kg</v>
          </cell>
          <cell r="C1805">
            <v>9142</v>
          </cell>
        </row>
        <row r="1806">
          <cell r="A1806" t="str">
            <v>Soldadura electrosoldada 7018 de 1/8"</v>
          </cell>
          <cell r="B1806" t="str">
            <v>kg</v>
          </cell>
          <cell r="C1806">
            <v>10283</v>
          </cell>
        </row>
        <row r="1807">
          <cell r="A1807" t="str">
            <v>Soldadura electrosoldada 7018 de 5/32"</v>
          </cell>
          <cell r="B1807" t="str">
            <v>kg</v>
          </cell>
          <cell r="C1807">
            <v>8246</v>
          </cell>
        </row>
        <row r="1808">
          <cell r="A1808" t="str">
            <v>Soldadura estaño para cobre</v>
          </cell>
          <cell r="B1808" t="str">
            <v>und</v>
          </cell>
          <cell r="C1808">
            <v>55218</v>
          </cell>
        </row>
        <row r="1809">
          <cell r="A1809" t="str">
            <v>Soldadura exotermica 115 gr.</v>
          </cell>
          <cell r="B1809" t="str">
            <v>und</v>
          </cell>
          <cell r="C1809">
            <v>21847</v>
          </cell>
        </row>
        <row r="1810">
          <cell r="A1810" t="str">
            <v>Soldadura exotermica 150 gr.</v>
          </cell>
          <cell r="B1810" t="str">
            <v>und</v>
          </cell>
          <cell r="C1810">
            <v>16250</v>
          </cell>
        </row>
        <row r="1811">
          <cell r="A1811" t="str">
            <v>Soldadura liquida CPVC 1/4 gl</v>
          </cell>
          <cell r="B1811" t="str">
            <v>und</v>
          </cell>
          <cell r="C1811">
            <v>118221</v>
          </cell>
        </row>
        <row r="1812">
          <cell r="A1812" t="str">
            <v>Soldadura liquida PVC 1/4 gl</v>
          </cell>
          <cell r="B1812" t="str">
            <v>und</v>
          </cell>
          <cell r="C1812">
            <v>110259</v>
          </cell>
        </row>
        <row r="1813">
          <cell r="A1813" t="str">
            <v>Sondeo redes desagües/aguas lluvias hasta 16"</v>
          </cell>
          <cell r="B1813" t="str">
            <v>m</v>
          </cell>
          <cell r="C1813">
            <v>11000</v>
          </cell>
        </row>
        <row r="1814">
          <cell r="A1814" t="str">
            <v>Soplete</v>
          </cell>
          <cell r="B1814" t="str">
            <v xml:space="preserve"> HR </v>
          </cell>
          <cell r="C1814">
            <v>10000</v>
          </cell>
        </row>
        <row r="1815">
          <cell r="A1815" t="str">
            <v>Soporte canal amazonas</v>
          </cell>
          <cell r="B1815" t="str">
            <v>und</v>
          </cell>
          <cell r="C1815">
            <v>3975</v>
          </cell>
        </row>
        <row r="1816">
          <cell r="A1816" t="str">
            <v>Soporte canal raingo</v>
          </cell>
          <cell r="B1816" t="str">
            <v>und</v>
          </cell>
          <cell r="C1816">
            <v>2905</v>
          </cell>
        </row>
        <row r="1817">
          <cell r="A1817" t="str">
            <v>Soporte de bajante amazonas</v>
          </cell>
          <cell r="B1817" t="str">
            <v>und</v>
          </cell>
          <cell r="C1817">
            <v>3074</v>
          </cell>
        </row>
        <row r="1818">
          <cell r="A1818" t="str">
            <v>Soporte guia vastago No 1</v>
          </cell>
          <cell r="B1818" t="str">
            <v>und</v>
          </cell>
          <cell r="C1818">
            <v>272600</v>
          </cell>
        </row>
        <row r="1819">
          <cell r="A1819" t="str">
            <v>Soporte guia vastago No 2</v>
          </cell>
          <cell r="B1819" t="str">
            <v>und</v>
          </cell>
          <cell r="C1819">
            <v>685560</v>
          </cell>
        </row>
        <row r="1820">
          <cell r="A1820" t="str">
            <v>Soporte matalico canal amazonas</v>
          </cell>
          <cell r="B1820" t="str">
            <v>und</v>
          </cell>
          <cell r="C1820">
            <v>9064</v>
          </cell>
        </row>
        <row r="1821">
          <cell r="A1821" t="str">
            <v>Soporte Metalico de canal Raingo</v>
          </cell>
          <cell r="B1821" t="str">
            <v>und</v>
          </cell>
          <cell r="C1821">
            <v>9679</v>
          </cell>
        </row>
        <row r="1822">
          <cell r="A1822" t="str">
            <v>Soporte para bandeja portacables</v>
          </cell>
          <cell r="B1822" t="str">
            <v>und</v>
          </cell>
          <cell r="C1822">
            <v>7600</v>
          </cell>
        </row>
        <row r="1823">
          <cell r="A1823" t="str">
            <v>Stasoil</v>
          </cell>
          <cell r="B1823" t="str">
            <v>gal</v>
          </cell>
          <cell r="C1823">
            <v>24590</v>
          </cell>
        </row>
        <row r="1824">
          <cell r="A1824" t="str">
            <v>Sub base granular Triturada</v>
          </cell>
          <cell r="B1824" t="str">
            <v>m³</v>
          </cell>
          <cell r="C1824">
            <v>62941</v>
          </cell>
        </row>
        <row r="1825">
          <cell r="A1825" t="str">
            <v>Sub base triturada T. max. 2"</v>
          </cell>
          <cell r="B1825" t="str">
            <v>m³</v>
          </cell>
          <cell r="C1825">
            <v>41638</v>
          </cell>
        </row>
        <row r="1826">
          <cell r="A1826" t="str">
            <v>Sub-base granular seleccionada o clasificada</v>
          </cell>
          <cell r="B1826" t="str">
            <v>m³</v>
          </cell>
          <cell r="C1826">
            <v>26545</v>
          </cell>
        </row>
        <row r="1827">
          <cell r="A1827" t="str">
            <v>Sub-Contrato Acero SAE-1045</v>
          </cell>
          <cell r="B1827" t="str">
            <v xml:space="preserve">  % </v>
          </cell>
          <cell r="C1827">
            <v>7332.63</v>
          </cell>
        </row>
        <row r="1828">
          <cell r="A1828" t="str">
            <v>Sub-Contrato Acero SAE-1045</v>
          </cell>
          <cell r="B1828" t="str">
            <v xml:space="preserve">  % </v>
          </cell>
          <cell r="C1828">
            <v>7122.25</v>
          </cell>
        </row>
        <row r="1829">
          <cell r="A1829" t="str">
            <v>Sub-Contrato Cables Postensados</v>
          </cell>
          <cell r="B1829" t="str">
            <v xml:space="preserve">  % </v>
          </cell>
          <cell r="C1829">
            <v>394.09</v>
          </cell>
        </row>
        <row r="1830">
          <cell r="A1830" t="str">
            <v>Sub-Contrato Carpinteria</v>
          </cell>
          <cell r="B1830" t="str">
            <v xml:space="preserve">  % </v>
          </cell>
          <cell r="C1830">
            <v>62497.62</v>
          </cell>
        </row>
        <row r="1831">
          <cell r="A1831" t="str">
            <v>Sub-Contrato Carpinteria</v>
          </cell>
          <cell r="B1831" t="str">
            <v xml:space="preserve">  % </v>
          </cell>
          <cell r="C1831">
            <v>364923.02</v>
          </cell>
        </row>
        <row r="1832">
          <cell r="A1832" t="str">
            <v>Sub-Contrato Carpinteria</v>
          </cell>
          <cell r="B1832" t="str">
            <v xml:space="preserve">  % </v>
          </cell>
          <cell r="C1832">
            <v>292248.02</v>
          </cell>
        </row>
        <row r="1833">
          <cell r="A1833" t="str">
            <v>Sub-Contrato Carpinteria</v>
          </cell>
          <cell r="B1833" t="str">
            <v xml:space="preserve">  % </v>
          </cell>
          <cell r="C1833">
            <v>24860.639999999999</v>
          </cell>
        </row>
        <row r="1834">
          <cell r="A1834" t="str">
            <v>Sub-Contrato Carpinteria</v>
          </cell>
          <cell r="B1834" t="str">
            <v xml:space="preserve">  % </v>
          </cell>
          <cell r="C1834">
            <v>164701.07999999999</v>
          </cell>
        </row>
        <row r="1835">
          <cell r="A1835" t="str">
            <v>Sub-Contrato Carpinteria</v>
          </cell>
          <cell r="B1835" t="str">
            <v xml:space="preserve">  % </v>
          </cell>
          <cell r="C1835">
            <v>126480.79</v>
          </cell>
        </row>
        <row r="1836">
          <cell r="A1836" t="str">
            <v>Sub-Contrato Carpinteria</v>
          </cell>
          <cell r="B1836" t="str">
            <v xml:space="preserve">  % </v>
          </cell>
          <cell r="C1836">
            <v>232479.52</v>
          </cell>
        </row>
        <row r="1837">
          <cell r="A1837" t="str">
            <v>Sub-Contrato Carpinteria</v>
          </cell>
          <cell r="B1837" t="str">
            <v xml:space="preserve">  % </v>
          </cell>
          <cell r="C1837">
            <v>216824.6</v>
          </cell>
        </row>
        <row r="1838">
          <cell r="A1838" t="str">
            <v>Sub-Contrato Carpinteria</v>
          </cell>
          <cell r="B1838" t="str">
            <v xml:space="preserve">  % </v>
          </cell>
          <cell r="C1838">
            <v>184279</v>
          </cell>
        </row>
        <row r="1839">
          <cell r="A1839" t="str">
            <v>Sub-Contrato Carpinteria</v>
          </cell>
          <cell r="B1839" t="str">
            <v xml:space="preserve">  % </v>
          </cell>
          <cell r="C1839">
            <v>131870.78</v>
          </cell>
        </row>
        <row r="1840">
          <cell r="A1840" t="str">
            <v>Sub-Contrato Carpinteria</v>
          </cell>
          <cell r="B1840" t="str">
            <v xml:space="preserve">  % </v>
          </cell>
          <cell r="C1840">
            <v>37835.68</v>
          </cell>
        </row>
        <row r="1841">
          <cell r="A1841" t="str">
            <v>Sub-Contrato Carpinteria</v>
          </cell>
          <cell r="B1841" t="str">
            <v xml:space="preserve">  % </v>
          </cell>
          <cell r="C1841">
            <v>36858.65</v>
          </cell>
        </row>
        <row r="1842">
          <cell r="A1842" t="str">
            <v>Sub-Contrato Carpinteria</v>
          </cell>
          <cell r="B1842" t="str">
            <v xml:space="preserve">  % </v>
          </cell>
          <cell r="C1842">
            <v>92293.78</v>
          </cell>
        </row>
        <row r="1843">
          <cell r="A1843" t="str">
            <v>Sub-Contrato Carpinteria</v>
          </cell>
          <cell r="B1843" t="str">
            <v xml:space="preserve">  % </v>
          </cell>
          <cell r="C1843">
            <v>111316.49</v>
          </cell>
        </row>
        <row r="1844">
          <cell r="A1844" t="str">
            <v>Sub-Contrato Carpinteria</v>
          </cell>
          <cell r="B1844" t="str">
            <v xml:space="preserve">  % </v>
          </cell>
          <cell r="C1844">
            <v>119208.79</v>
          </cell>
        </row>
        <row r="1845">
          <cell r="A1845" t="str">
            <v>Sub-Contrato Carpinteria</v>
          </cell>
          <cell r="B1845" t="str">
            <v xml:space="preserve">  % </v>
          </cell>
          <cell r="C1845">
            <v>125182.49</v>
          </cell>
        </row>
        <row r="1846">
          <cell r="A1846" t="str">
            <v>Sub-Contrato Carpinteria</v>
          </cell>
          <cell r="B1846" t="str">
            <v xml:space="preserve">  % </v>
          </cell>
          <cell r="C1846">
            <v>195793.59</v>
          </cell>
        </row>
        <row r="1847">
          <cell r="A1847" t="str">
            <v>Sub-Contrato Carpinteria</v>
          </cell>
          <cell r="B1847" t="str">
            <v xml:space="preserve">  % </v>
          </cell>
          <cell r="C1847">
            <v>183013</v>
          </cell>
        </row>
        <row r="1848">
          <cell r="A1848" t="str">
            <v>Sub-Contrato Carpinteria</v>
          </cell>
          <cell r="B1848" t="str">
            <v xml:space="preserve">  % </v>
          </cell>
          <cell r="C1848">
            <v>414626.1</v>
          </cell>
        </row>
        <row r="1849">
          <cell r="A1849" t="str">
            <v>Sub-Contrato Electrico</v>
          </cell>
          <cell r="B1849" t="str">
            <v xml:space="preserve">  % </v>
          </cell>
          <cell r="C1849">
            <v>108777.64</v>
          </cell>
        </row>
        <row r="1850">
          <cell r="A1850" t="str">
            <v>Sub-Contrato Electrico</v>
          </cell>
          <cell r="B1850" t="str">
            <v xml:space="preserve">  % </v>
          </cell>
          <cell r="C1850">
            <v>9952.2099999999991</v>
          </cell>
        </row>
        <row r="1851">
          <cell r="A1851" t="str">
            <v>Sub-Contrato Electrico</v>
          </cell>
          <cell r="B1851" t="str">
            <v xml:space="preserve">  % </v>
          </cell>
          <cell r="C1851">
            <v>9821.51</v>
          </cell>
        </row>
        <row r="1852">
          <cell r="A1852" t="str">
            <v>Sub-Contrato Electrico</v>
          </cell>
          <cell r="B1852" t="str">
            <v xml:space="preserve">  % </v>
          </cell>
          <cell r="C1852">
            <v>289307.95</v>
          </cell>
        </row>
        <row r="1853">
          <cell r="A1853" t="str">
            <v>Sub-Contrato Electrico</v>
          </cell>
          <cell r="B1853" t="str">
            <v xml:space="preserve">  % </v>
          </cell>
          <cell r="C1853">
            <v>91332.05</v>
          </cell>
        </row>
        <row r="1854">
          <cell r="A1854" t="str">
            <v>Sub-Contrato Electrico</v>
          </cell>
          <cell r="B1854" t="str">
            <v xml:space="preserve">  % </v>
          </cell>
          <cell r="C1854">
            <v>95247.78</v>
          </cell>
        </row>
        <row r="1855">
          <cell r="A1855" t="str">
            <v>Sub-Contrato Electrico</v>
          </cell>
          <cell r="B1855" t="str">
            <v xml:space="preserve">  % </v>
          </cell>
          <cell r="C1855">
            <v>166020.88</v>
          </cell>
        </row>
        <row r="1856">
          <cell r="A1856" t="str">
            <v>Sub-Contrato Electrico</v>
          </cell>
          <cell r="B1856" t="str">
            <v xml:space="preserve">  % </v>
          </cell>
          <cell r="C1856">
            <v>11379.21</v>
          </cell>
        </row>
        <row r="1857">
          <cell r="A1857" t="str">
            <v>Sub-Contrato Electrico</v>
          </cell>
          <cell r="B1857" t="str">
            <v xml:space="preserve">  % </v>
          </cell>
          <cell r="C1857">
            <v>505938</v>
          </cell>
        </row>
        <row r="1858">
          <cell r="A1858" t="str">
            <v>Sub-Contrato Electrico</v>
          </cell>
          <cell r="B1858" t="str">
            <v xml:space="preserve">  % </v>
          </cell>
          <cell r="C1858">
            <v>156208.34</v>
          </cell>
        </row>
        <row r="1859">
          <cell r="A1859" t="str">
            <v>Sub-Contrato Electrico</v>
          </cell>
          <cell r="B1859" t="str">
            <v xml:space="preserve">  % </v>
          </cell>
          <cell r="C1859">
            <v>118638.2</v>
          </cell>
        </row>
        <row r="1860">
          <cell r="A1860" t="str">
            <v>Sub-Contrato Electrico</v>
          </cell>
          <cell r="B1860" t="str">
            <v xml:space="preserve">  % </v>
          </cell>
          <cell r="C1860">
            <v>30572.400000000001</v>
          </cell>
        </row>
        <row r="1861">
          <cell r="A1861" t="str">
            <v>Sub-Contrato Estructura Metalica</v>
          </cell>
          <cell r="B1861" t="str">
            <v xml:space="preserve">  % </v>
          </cell>
          <cell r="C1861">
            <v>103552.18</v>
          </cell>
        </row>
        <row r="1862">
          <cell r="A1862" t="str">
            <v>Sub-Contrato Estructura Metalica</v>
          </cell>
          <cell r="B1862" t="str">
            <v xml:space="preserve">  % </v>
          </cell>
          <cell r="C1862">
            <v>125446.48</v>
          </cell>
        </row>
        <row r="1863">
          <cell r="A1863" t="str">
            <v>Sub-Contrato Estructura Metalica</v>
          </cell>
          <cell r="B1863" t="str">
            <v xml:space="preserve">  % </v>
          </cell>
          <cell r="C1863">
            <v>90725.66</v>
          </cell>
        </row>
        <row r="1864">
          <cell r="A1864" t="str">
            <v>Sub-Contrato Estructura Metalica</v>
          </cell>
          <cell r="B1864" t="str">
            <v xml:space="preserve">  % </v>
          </cell>
          <cell r="C1864">
            <v>530859.81999999995</v>
          </cell>
        </row>
        <row r="1865">
          <cell r="A1865" t="str">
            <v>Sub-Contrato Estructura Metalica</v>
          </cell>
          <cell r="B1865" t="str">
            <v xml:space="preserve">  % </v>
          </cell>
          <cell r="C1865">
            <v>518233.83</v>
          </cell>
        </row>
        <row r="1866">
          <cell r="A1866" t="str">
            <v>Sub-Contrato Estructura Metalica</v>
          </cell>
          <cell r="B1866" t="str">
            <v xml:space="preserve">  % </v>
          </cell>
          <cell r="C1866">
            <v>50434184.759999998</v>
          </cell>
        </row>
        <row r="1867">
          <cell r="A1867" t="str">
            <v>Sub-Contrato Estructura Metalica</v>
          </cell>
          <cell r="B1867" t="str">
            <v xml:space="preserve">  % </v>
          </cell>
          <cell r="C1867">
            <v>460345.81</v>
          </cell>
        </row>
        <row r="1868">
          <cell r="A1868" t="str">
            <v>Sub-Contrato Estructura Metalica</v>
          </cell>
          <cell r="B1868" t="str">
            <v xml:space="preserve">  % </v>
          </cell>
          <cell r="C1868">
            <v>3708921.69</v>
          </cell>
        </row>
        <row r="1869">
          <cell r="A1869" t="str">
            <v>Sub-Contrato Estructura Metalica</v>
          </cell>
          <cell r="B1869" t="str">
            <v xml:space="preserve">  % </v>
          </cell>
          <cell r="C1869">
            <v>905307.62</v>
          </cell>
        </row>
        <row r="1870">
          <cell r="A1870" t="str">
            <v>Sub-Contrato Estructura Metalica</v>
          </cell>
          <cell r="B1870" t="str">
            <v xml:space="preserve">  % </v>
          </cell>
          <cell r="C1870">
            <v>574071.43999999994</v>
          </cell>
        </row>
        <row r="1871">
          <cell r="A1871" t="str">
            <v>Sub-Contrato Estructura Metalica</v>
          </cell>
          <cell r="B1871" t="str">
            <v xml:space="preserve">  % </v>
          </cell>
          <cell r="C1871">
            <v>584090.01</v>
          </cell>
        </row>
        <row r="1872">
          <cell r="A1872" t="str">
            <v>Sub-Contrato Estructura Metalica</v>
          </cell>
          <cell r="B1872" t="str">
            <v xml:space="preserve">  % </v>
          </cell>
          <cell r="C1872">
            <v>769761.95</v>
          </cell>
        </row>
        <row r="1873">
          <cell r="A1873" t="str">
            <v>Sub-Contrato Estructura Metalica</v>
          </cell>
          <cell r="B1873" t="str">
            <v xml:space="preserve">  % </v>
          </cell>
          <cell r="C1873">
            <v>808105.38</v>
          </cell>
        </row>
        <row r="1874">
          <cell r="A1874" t="str">
            <v>Sub-Contrato Estructura Metalica</v>
          </cell>
          <cell r="B1874" t="str">
            <v xml:space="preserve">  % </v>
          </cell>
          <cell r="C1874">
            <v>425546.45</v>
          </cell>
        </row>
        <row r="1875">
          <cell r="A1875" t="str">
            <v>Sub-Contrato Estructura Metalica</v>
          </cell>
          <cell r="B1875" t="str">
            <v xml:space="preserve">  % </v>
          </cell>
          <cell r="C1875">
            <v>1663293.08</v>
          </cell>
        </row>
        <row r="1876">
          <cell r="A1876" t="str">
            <v>Sub-Contrato Estructura Metalica</v>
          </cell>
          <cell r="B1876" t="str">
            <v xml:space="preserve">  % </v>
          </cell>
          <cell r="C1876">
            <v>542801.15</v>
          </cell>
        </row>
        <row r="1877">
          <cell r="A1877" t="str">
            <v>Sub-Contrato Estructura Metalica</v>
          </cell>
          <cell r="B1877" t="str">
            <v xml:space="preserve">  % </v>
          </cell>
          <cell r="C1877">
            <v>432634.51</v>
          </cell>
        </row>
        <row r="1878">
          <cell r="A1878" t="str">
            <v>Sub-Contrato Estructura Metalica</v>
          </cell>
          <cell r="B1878" t="str">
            <v xml:space="preserve">  % </v>
          </cell>
          <cell r="C1878">
            <v>1604479.34</v>
          </cell>
        </row>
        <row r="1879">
          <cell r="A1879" t="str">
            <v>Sub-Contrato Estructura Metalica</v>
          </cell>
          <cell r="B1879" t="str">
            <v xml:space="preserve">  % </v>
          </cell>
          <cell r="C1879">
            <v>2686453.31</v>
          </cell>
        </row>
        <row r="1880">
          <cell r="A1880" t="str">
            <v>Sub-Contrato Estructura Metalica</v>
          </cell>
          <cell r="B1880" t="str">
            <v xml:space="preserve">  % </v>
          </cell>
          <cell r="C1880">
            <v>3524165.78</v>
          </cell>
        </row>
        <row r="1881">
          <cell r="A1881" t="str">
            <v>Sub-Contrato Estructura Metalica</v>
          </cell>
          <cell r="B1881" t="str">
            <v xml:space="preserve">  % </v>
          </cell>
          <cell r="C1881">
            <v>293625.58</v>
          </cell>
        </row>
        <row r="1882">
          <cell r="A1882" t="str">
            <v>Sub-Contrato Estructura Metalica</v>
          </cell>
          <cell r="B1882" t="str">
            <v xml:space="preserve">  % </v>
          </cell>
          <cell r="C1882">
            <v>815788.92</v>
          </cell>
        </row>
        <row r="1883">
          <cell r="A1883" t="str">
            <v>Sub-Contrato Estructura Metalica</v>
          </cell>
          <cell r="B1883" t="str">
            <v xml:space="preserve">  % </v>
          </cell>
          <cell r="C1883">
            <v>965610.76</v>
          </cell>
        </row>
        <row r="1884">
          <cell r="A1884" t="str">
            <v>Sub-Contrato Estructura Metalica</v>
          </cell>
          <cell r="B1884" t="str">
            <v xml:space="preserve">  % </v>
          </cell>
          <cell r="C1884">
            <v>1705712.24</v>
          </cell>
        </row>
        <row r="1885">
          <cell r="A1885" t="str">
            <v>Sub-Contrato Estructura Metalica</v>
          </cell>
          <cell r="B1885" t="str">
            <v xml:space="preserve">  % </v>
          </cell>
          <cell r="C1885">
            <v>343832.03</v>
          </cell>
        </row>
        <row r="1886">
          <cell r="A1886" t="str">
            <v>Sub-Contrato Estructura Metalica</v>
          </cell>
          <cell r="B1886" t="str">
            <v xml:space="preserve">  % </v>
          </cell>
          <cell r="C1886">
            <v>2517273.77</v>
          </cell>
        </row>
        <row r="1887">
          <cell r="A1887" t="str">
            <v>Sub-Contrato Estructura Metalica</v>
          </cell>
          <cell r="B1887" t="str">
            <v xml:space="preserve">  % </v>
          </cell>
          <cell r="C1887">
            <v>10469.030000000001</v>
          </cell>
        </row>
        <row r="1888">
          <cell r="A1888" t="str">
            <v>Sub-Contrato Estructura Metalica</v>
          </cell>
          <cell r="B1888" t="str">
            <v xml:space="preserve">  % </v>
          </cell>
          <cell r="C1888">
            <v>195251.8</v>
          </cell>
        </row>
        <row r="1889">
          <cell r="A1889" t="str">
            <v>Sub-Contrato Estructura Metalica</v>
          </cell>
          <cell r="B1889" t="str">
            <v xml:space="preserve">  % </v>
          </cell>
          <cell r="C1889">
            <v>562082.41</v>
          </cell>
        </row>
        <row r="1890">
          <cell r="A1890" t="str">
            <v>Sub-Contrato Estructura Metalica</v>
          </cell>
          <cell r="B1890" t="str">
            <v xml:space="preserve">  % </v>
          </cell>
          <cell r="C1890">
            <v>749742.32</v>
          </cell>
        </row>
        <row r="1891">
          <cell r="A1891" t="str">
            <v>Sub-Contrato Hidraulico Sanitario</v>
          </cell>
          <cell r="B1891" t="str">
            <v xml:space="preserve">  % </v>
          </cell>
          <cell r="C1891">
            <v>45678.8</v>
          </cell>
        </row>
        <row r="1892">
          <cell r="A1892" t="str">
            <v>Sub-Contrato Hidraulico Sanitario</v>
          </cell>
          <cell r="B1892" t="str">
            <v xml:space="preserve">  % </v>
          </cell>
          <cell r="C1892">
            <v>24539.97</v>
          </cell>
        </row>
        <row r="1893">
          <cell r="A1893" t="str">
            <v>Sub-Contrato Hidraulico Sanitario</v>
          </cell>
          <cell r="B1893" t="str">
            <v xml:space="preserve">  % </v>
          </cell>
          <cell r="C1893">
            <v>26128.44</v>
          </cell>
        </row>
        <row r="1894">
          <cell r="A1894" t="str">
            <v>Sub-Contrato Hidraulico Sanitario</v>
          </cell>
          <cell r="B1894" t="str">
            <v xml:space="preserve">  % </v>
          </cell>
          <cell r="C1894">
            <v>28685.18</v>
          </cell>
        </row>
        <row r="1895">
          <cell r="A1895" t="str">
            <v>Sub-Contrato Hidraulico Sanitario</v>
          </cell>
          <cell r="B1895" t="str">
            <v xml:space="preserve">  % </v>
          </cell>
          <cell r="C1895">
            <v>47360.97</v>
          </cell>
        </row>
        <row r="1896">
          <cell r="A1896" t="str">
            <v>Sub-Contrato Hidraulico Sanitario</v>
          </cell>
          <cell r="B1896" t="str">
            <v xml:space="preserve">  % </v>
          </cell>
          <cell r="C1896">
            <v>31026.61</v>
          </cell>
        </row>
        <row r="1897">
          <cell r="A1897" t="str">
            <v>Sub-Contrato Instalacion</v>
          </cell>
          <cell r="B1897" t="str">
            <v xml:space="preserve">  % </v>
          </cell>
          <cell r="C1897">
            <v>25501520</v>
          </cell>
        </row>
        <row r="1898">
          <cell r="A1898" t="str">
            <v>Sub-Contrato Instalacion</v>
          </cell>
          <cell r="B1898" t="str">
            <v xml:space="preserve">  % </v>
          </cell>
          <cell r="C1898">
            <v>18236.97</v>
          </cell>
        </row>
        <row r="1899">
          <cell r="A1899" t="str">
            <v>Sub-Contrato Instalacion</v>
          </cell>
          <cell r="B1899" t="str">
            <v xml:space="preserve">  % </v>
          </cell>
          <cell r="C1899">
            <v>17566.97</v>
          </cell>
        </row>
        <row r="1900">
          <cell r="A1900" t="str">
            <v>Sub-Contrato Instalacion</v>
          </cell>
          <cell r="B1900" t="str">
            <v xml:space="preserve">  % </v>
          </cell>
          <cell r="C1900">
            <v>16489.7</v>
          </cell>
        </row>
        <row r="1901">
          <cell r="A1901" t="str">
            <v>Sub-Contrato Instalacion</v>
          </cell>
          <cell r="B1901" t="str">
            <v xml:space="preserve">  % </v>
          </cell>
          <cell r="C1901">
            <v>12462.95</v>
          </cell>
        </row>
        <row r="1902">
          <cell r="A1902" t="str">
            <v>Sub-Contrato Instalacion</v>
          </cell>
          <cell r="B1902" t="str">
            <v xml:space="preserve">  % </v>
          </cell>
          <cell r="C1902">
            <v>8707.1</v>
          </cell>
        </row>
        <row r="1903">
          <cell r="A1903" t="str">
            <v>Sub-Contrato Instalacion</v>
          </cell>
          <cell r="B1903" t="str">
            <v xml:space="preserve">  % </v>
          </cell>
          <cell r="C1903">
            <v>145086.1</v>
          </cell>
        </row>
        <row r="1904">
          <cell r="A1904" t="str">
            <v>Sub-Contrato Instalacion</v>
          </cell>
          <cell r="B1904" t="str">
            <v xml:space="preserve">  % </v>
          </cell>
          <cell r="C1904">
            <v>275000</v>
          </cell>
        </row>
        <row r="1905">
          <cell r="A1905" t="str">
            <v>Sub-Contrato Instalacion</v>
          </cell>
          <cell r="B1905" t="str">
            <v xml:space="preserve">  % </v>
          </cell>
          <cell r="C1905">
            <v>67271.08</v>
          </cell>
        </row>
        <row r="1906">
          <cell r="A1906" t="str">
            <v>Sub-Contrato Instalacion</v>
          </cell>
          <cell r="B1906" t="str">
            <v xml:space="preserve">  % </v>
          </cell>
          <cell r="C1906">
            <v>222594.75</v>
          </cell>
        </row>
        <row r="1907">
          <cell r="A1907" t="str">
            <v>Sub-Contrato Instalacion</v>
          </cell>
          <cell r="B1907" t="str">
            <v xml:space="preserve">  % </v>
          </cell>
          <cell r="C1907">
            <v>582898.25</v>
          </cell>
        </row>
        <row r="1908">
          <cell r="A1908" t="str">
            <v>Sub-Contrato Instalacion</v>
          </cell>
          <cell r="B1908" t="str">
            <v xml:space="preserve">  % </v>
          </cell>
          <cell r="C1908">
            <v>409990.25</v>
          </cell>
        </row>
        <row r="1909">
          <cell r="A1909" t="str">
            <v>Sub-Contrato Instalacion</v>
          </cell>
          <cell r="B1909" t="str">
            <v xml:space="preserve">  % </v>
          </cell>
          <cell r="C1909">
            <v>197033.2</v>
          </cell>
        </row>
        <row r="1910">
          <cell r="A1910" t="str">
            <v>Sub-Contrato Instalacion</v>
          </cell>
          <cell r="B1910" t="str">
            <v xml:space="preserve">  % </v>
          </cell>
          <cell r="C1910">
            <v>233204.22</v>
          </cell>
        </row>
        <row r="1911">
          <cell r="A1911" t="str">
            <v>Sub-Contrato Instalacion</v>
          </cell>
          <cell r="B1911" t="str">
            <v xml:space="preserve">  % </v>
          </cell>
          <cell r="C1911">
            <v>461717.36</v>
          </cell>
        </row>
        <row r="1912">
          <cell r="A1912" t="str">
            <v>Sub-Contrato Inst-Des-Piloteadora</v>
          </cell>
          <cell r="B1912" t="str">
            <v xml:space="preserve">  % </v>
          </cell>
          <cell r="C1912">
            <v>1401626.41</v>
          </cell>
        </row>
        <row r="1913">
          <cell r="A1913" t="str">
            <v>Sub-Contrato Inst-Des-Piloteadora</v>
          </cell>
          <cell r="B1913" t="str">
            <v xml:space="preserve">  % </v>
          </cell>
          <cell r="C1913">
            <v>1381547.12</v>
          </cell>
        </row>
        <row r="1914">
          <cell r="A1914" t="str">
            <v>Sub-Contrato Inst-Des-Piloteadora</v>
          </cell>
          <cell r="B1914" t="str">
            <v xml:space="preserve">  % </v>
          </cell>
          <cell r="C1914">
            <v>1293335.17</v>
          </cell>
        </row>
        <row r="1915">
          <cell r="A1915" t="str">
            <v>Sub-Contrato Inst-Des-Piloteadora</v>
          </cell>
          <cell r="B1915" t="str">
            <v xml:space="preserve">  % </v>
          </cell>
          <cell r="C1915">
            <v>956592.03</v>
          </cell>
        </row>
        <row r="1916">
          <cell r="A1916" t="str">
            <v>Sub-Contrato Inst-Des-Piloteadora</v>
          </cell>
          <cell r="B1916" t="str">
            <v xml:space="preserve">  % </v>
          </cell>
          <cell r="C1916">
            <v>1347309.78</v>
          </cell>
        </row>
        <row r="1917">
          <cell r="A1917" t="str">
            <v>Sub-Contrato Latoneria</v>
          </cell>
          <cell r="B1917" t="str">
            <v xml:space="preserve">  % </v>
          </cell>
          <cell r="C1917">
            <v>41572.83</v>
          </cell>
        </row>
        <row r="1918">
          <cell r="A1918" t="str">
            <v>Sub-Contrato Latoneria</v>
          </cell>
          <cell r="B1918" t="str">
            <v xml:space="preserve">  % </v>
          </cell>
          <cell r="C1918">
            <v>29790.39</v>
          </cell>
        </row>
        <row r="1919">
          <cell r="A1919" t="str">
            <v>Sub-Contrato Ornamentacion</v>
          </cell>
          <cell r="B1919" t="str">
            <v xml:space="preserve">  % </v>
          </cell>
          <cell r="C1919">
            <v>28298.35</v>
          </cell>
        </row>
        <row r="1920">
          <cell r="A1920" t="str">
            <v>Sub-Contrato Ornamentacion</v>
          </cell>
          <cell r="B1920" t="str">
            <v xml:space="preserve">  % </v>
          </cell>
          <cell r="C1920">
            <v>54803.13</v>
          </cell>
        </row>
        <row r="1921">
          <cell r="A1921" t="str">
            <v>Sub-Contrato Ornamentacion</v>
          </cell>
          <cell r="B1921" t="str">
            <v xml:space="preserve">  % </v>
          </cell>
          <cell r="C1921">
            <v>73163.149999999994</v>
          </cell>
        </row>
        <row r="1922">
          <cell r="A1922" t="str">
            <v>Sub-Contrato Ornamentacion</v>
          </cell>
          <cell r="B1922" t="str">
            <v xml:space="preserve">  % </v>
          </cell>
          <cell r="C1922">
            <v>10367.25</v>
          </cell>
        </row>
        <row r="1923">
          <cell r="A1923" t="str">
            <v>Sub-Contrato Ornamentacion</v>
          </cell>
          <cell r="B1923" t="str">
            <v xml:space="preserve">  % </v>
          </cell>
          <cell r="C1923">
            <v>17107</v>
          </cell>
        </row>
        <row r="1924">
          <cell r="A1924" t="str">
            <v>Sub-Contrato Ornamentacion</v>
          </cell>
          <cell r="B1924" t="str">
            <v xml:space="preserve">  % </v>
          </cell>
          <cell r="C1924">
            <v>17335.099999999999</v>
          </cell>
        </row>
        <row r="1925">
          <cell r="A1925" t="str">
            <v>Sub-Contrato Ornamentacion</v>
          </cell>
          <cell r="B1925" t="str">
            <v xml:space="preserve">  % </v>
          </cell>
          <cell r="C1925">
            <v>282520.94</v>
          </cell>
        </row>
        <row r="1926">
          <cell r="A1926" t="str">
            <v>Sub-Contrato Ornamentacion</v>
          </cell>
          <cell r="B1926" t="str">
            <v xml:space="preserve">  % </v>
          </cell>
          <cell r="C1926">
            <v>230019.20000000001</v>
          </cell>
        </row>
        <row r="1927">
          <cell r="A1927" t="str">
            <v>Sub-Contrato Ornamentacion</v>
          </cell>
          <cell r="B1927" t="str">
            <v xml:space="preserve">  % </v>
          </cell>
          <cell r="C1927">
            <v>44692.77</v>
          </cell>
        </row>
        <row r="1928">
          <cell r="A1928" t="str">
            <v>Sub-Contrato Ornamentacion</v>
          </cell>
          <cell r="B1928" t="str">
            <v xml:space="preserve">  % </v>
          </cell>
          <cell r="C1928">
            <v>72661.22</v>
          </cell>
        </row>
        <row r="1929">
          <cell r="A1929" t="str">
            <v>Sub-Contrato Ornamentacion</v>
          </cell>
          <cell r="B1929" t="str">
            <v xml:space="preserve">  % </v>
          </cell>
          <cell r="C1929">
            <v>19391.79</v>
          </cell>
        </row>
        <row r="1930">
          <cell r="A1930" t="str">
            <v>Sub-Contrato Ornamentacion</v>
          </cell>
          <cell r="B1930" t="str">
            <v xml:space="preserve">  % </v>
          </cell>
          <cell r="C1930">
            <v>13901.45</v>
          </cell>
        </row>
        <row r="1931">
          <cell r="A1931" t="str">
            <v>Sub-Contrato Ornamentacion</v>
          </cell>
          <cell r="B1931" t="str">
            <v xml:space="preserve">  % </v>
          </cell>
          <cell r="C1931">
            <v>210243.59</v>
          </cell>
        </row>
        <row r="1932">
          <cell r="A1932" t="str">
            <v>Sub-Contrato Ornamentacion</v>
          </cell>
          <cell r="B1932" t="str">
            <v xml:space="preserve">  % </v>
          </cell>
          <cell r="C1932">
            <v>67271.08</v>
          </cell>
        </row>
        <row r="1933">
          <cell r="A1933" t="str">
            <v>Sub-Contrato Ornamentacion</v>
          </cell>
          <cell r="B1933" t="str">
            <v xml:space="preserve">  % </v>
          </cell>
          <cell r="C1933">
            <v>34296.22</v>
          </cell>
        </row>
        <row r="1934">
          <cell r="A1934" t="str">
            <v>Sub-Contrato Ornamentacion</v>
          </cell>
          <cell r="B1934" t="str">
            <v xml:space="preserve">  % </v>
          </cell>
          <cell r="C1934">
            <v>69490.039999999994</v>
          </cell>
        </row>
        <row r="1935">
          <cell r="A1935" t="str">
            <v>Sub-Contrato Ornamentacion</v>
          </cell>
          <cell r="B1935" t="str">
            <v xml:space="preserve">  % </v>
          </cell>
          <cell r="C1935">
            <v>89672.65</v>
          </cell>
        </row>
        <row r="1936">
          <cell r="A1936" t="str">
            <v>Sub-Contrato Ornamentacion</v>
          </cell>
          <cell r="B1936" t="str">
            <v xml:space="preserve">  % </v>
          </cell>
          <cell r="C1936">
            <v>36524.28</v>
          </cell>
        </row>
        <row r="1937">
          <cell r="A1937" t="str">
            <v>Sub-Contrato Ornamentacion</v>
          </cell>
          <cell r="B1937" t="str">
            <v xml:space="preserve">  % </v>
          </cell>
          <cell r="C1937">
            <v>85515.42</v>
          </cell>
        </row>
        <row r="1938">
          <cell r="A1938" t="str">
            <v>Sub-Contrato Ornamentacion</v>
          </cell>
          <cell r="B1938" t="str">
            <v xml:space="preserve">  % </v>
          </cell>
          <cell r="C1938">
            <v>21274.62</v>
          </cell>
        </row>
        <row r="1939">
          <cell r="A1939" t="str">
            <v>Sub-Contrato Ornamentacion</v>
          </cell>
          <cell r="B1939" t="str">
            <v xml:space="preserve">  % </v>
          </cell>
          <cell r="C1939">
            <v>45731.89</v>
          </cell>
        </row>
        <row r="1940">
          <cell r="A1940" t="str">
            <v>Sub-Contrato Ornamentacion</v>
          </cell>
          <cell r="B1940" t="str">
            <v xml:space="preserve">  % </v>
          </cell>
          <cell r="C1940">
            <v>45393.39</v>
          </cell>
        </row>
        <row r="1941">
          <cell r="A1941" t="str">
            <v>Sub-Contrato Ornamentacion</v>
          </cell>
          <cell r="B1941" t="str">
            <v xml:space="preserve">  % </v>
          </cell>
          <cell r="C1941">
            <v>44055</v>
          </cell>
        </row>
        <row r="1942">
          <cell r="A1942" t="str">
            <v>Sub-Contrato Ornamentacion</v>
          </cell>
          <cell r="B1942" t="str">
            <v xml:space="preserve">  % </v>
          </cell>
          <cell r="C1942">
            <v>25980.77</v>
          </cell>
        </row>
        <row r="1943">
          <cell r="A1943" t="str">
            <v>Sub-Contrato Ornamentacion</v>
          </cell>
          <cell r="B1943" t="str">
            <v xml:space="preserve">  % </v>
          </cell>
          <cell r="C1943">
            <v>12123.78</v>
          </cell>
        </row>
        <row r="1944">
          <cell r="A1944" t="str">
            <v>Sub-Contrato Ornamentacion</v>
          </cell>
          <cell r="B1944" t="str">
            <v xml:space="preserve">  % </v>
          </cell>
          <cell r="C1944">
            <v>25807.759999999998</v>
          </cell>
        </row>
        <row r="1945">
          <cell r="A1945" t="str">
            <v>Sub-Contrato Ornamentacion</v>
          </cell>
          <cell r="B1945" t="str">
            <v xml:space="preserve">  % </v>
          </cell>
          <cell r="C1945">
            <v>29550.35</v>
          </cell>
        </row>
        <row r="1946">
          <cell r="A1946" t="str">
            <v>Sub-Contrato Ornamentacion</v>
          </cell>
          <cell r="B1946" t="str">
            <v xml:space="preserve">  % </v>
          </cell>
          <cell r="C1946">
            <v>99936.87</v>
          </cell>
        </row>
        <row r="1947">
          <cell r="A1947" t="str">
            <v>Sub-Contrato Pintura</v>
          </cell>
          <cell r="B1947" t="str">
            <v xml:space="preserve">  % </v>
          </cell>
          <cell r="C1947">
            <v>5409.88</v>
          </cell>
        </row>
        <row r="1948">
          <cell r="A1948" t="str">
            <v>Sub-Contrato Pintura</v>
          </cell>
          <cell r="B1948" t="str">
            <v xml:space="preserve">  % </v>
          </cell>
          <cell r="C1948">
            <v>9005.59</v>
          </cell>
        </row>
        <row r="1949">
          <cell r="A1949" t="str">
            <v>Sub-Contrato Pintura</v>
          </cell>
          <cell r="B1949" t="str">
            <v xml:space="preserve">  % </v>
          </cell>
          <cell r="C1949">
            <v>243535.25</v>
          </cell>
        </row>
        <row r="1950">
          <cell r="A1950" t="str">
            <v>Sub-Contrato Pintura</v>
          </cell>
          <cell r="B1950" t="str">
            <v xml:space="preserve">  % </v>
          </cell>
          <cell r="C1950">
            <v>8956.7099999999991</v>
          </cell>
        </row>
        <row r="1951">
          <cell r="A1951" t="str">
            <v>Sub-Contrato Pintura</v>
          </cell>
          <cell r="B1951" t="str">
            <v xml:space="preserve">  % </v>
          </cell>
          <cell r="C1951">
            <v>4727.66</v>
          </cell>
        </row>
        <row r="1952">
          <cell r="A1952" t="str">
            <v>Sub-Contrato Pintura</v>
          </cell>
          <cell r="B1952" t="str">
            <v xml:space="preserve">  % </v>
          </cell>
          <cell r="C1952">
            <v>40234.410000000003</v>
          </cell>
        </row>
        <row r="1953">
          <cell r="A1953" t="str">
            <v>Sub-Contrato Pintura</v>
          </cell>
          <cell r="B1953" t="str">
            <v xml:space="preserve">  % </v>
          </cell>
          <cell r="C1953">
            <v>23495.29</v>
          </cell>
        </row>
        <row r="1954">
          <cell r="A1954" t="str">
            <v>Sub-Contrato Pintura</v>
          </cell>
          <cell r="B1954" t="str">
            <v xml:space="preserve">  % </v>
          </cell>
          <cell r="C1954">
            <v>5086.29</v>
          </cell>
        </row>
        <row r="1955">
          <cell r="A1955" t="str">
            <v>Sub-Contrato Pintura</v>
          </cell>
          <cell r="B1955" t="str">
            <v xml:space="preserve">  % </v>
          </cell>
          <cell r="C1955">
            <v>6750.27</v>
          </cell>
        </row>
        <row r="1956">
          <cell r="A1956" t="str">
            <v>Sub-Contrato Pintura</v>
          </cell>
          <cell r="B1956" t="str">
            <v xml:space="preserve">  % </v>
          </cell>
          <cell r="C1956">
            <v>3859.9</v>
          </cell>
        </row>
        <row r="1957">
          <cell r="A1957" t="str">
            <v>Sub-Contrato Pintura</v>
          </cell>
          <cell r="B1957" t="str">
            <v xml:space="preserve">  % </v>
          </cell>
          <cell r="C1957">
            <v>4671.1000000000004</v>
          </cell>
        </row>
        <row r="1958">
          <cell r="A1958" t="str">
            <v>Sub-Contrato Pintura</v>
          </cell>
          <cell r="B1958" t="str">
            <v xml:space="preserve">  % </v>
          </cell>
          <cell r="C1958">
            <v>12879.74</v>
          </cell>
        </row>
        <row r="1959">
          <cell r="A1959" t="str">
            <v>Sub-Contrato Pintura</v>
          </cell>
          <cell r="B1959" t="str">
            <v xml:space="preserve">  % </v>
          </cell>
          <cell r="C1959">
            <v>12294.43</v>
          </cell>
        </row>
        <row r="1960">
          <cell r="A1960" t="str">
            <v>Sub-Contrato Pintura</v>
          </cell>
          <cell r="B1960" t="str">
            <v xml:space="preserve">  % </v>
          </cell>
          <cell r="C1960">
            <v>6223.56</v>
          </cell>
        </row>
        <row r="1961">
          <cell r="A1961" t="str">
            <v>Sub-Contrato Pintura</v>
          </cell>
          <cell r="B1961" t="str">
            <v xml:space="preserve">  % </v>
          </cell>
          <cell r="C1961">
            <v>6019.5</v>
          </cell>
        </row>
        <row r="1962">
          <cell r="A1962" t="str">
            <v>Sub-Contrato Pintura</v>
          </cell>
          <cell r="B1962" t="str">
            <v xml:space="preserve">  % </v>
          </cell>
          <cell r="C1962">
            <v>9090.66</v>
          </cell>
        </row>
        <row r="1963">
          <cell r="A1963" t="str">
            <v>Sub-Contrato Pintura</v>
          </cell>
          <cell r="B1963" t="str">
            <v xml:space="preserve">  % </v>
          </cell>
          <cell r="C1963">
            <v>9431.4599999999991</v>
          </cell>
        </row>
        <row r="1964">
          <cell r="A1964" t="str">
            <v>Sub-Contrato Pintura</v>
          </cell>
          <cell r="B1964" t="str">
            <v xml:space="preserve">  % </v>
          </cell>
          <cell r="C1964">
            <v>4983.88</v>
          </cell>
        </row>
        <row r="1965">
          <cell r="A1965" t="str">
            <v>Sub-Contrato Pintura</v>
          </cell>
          <cell r="B1965" t="str">
            <v xml:space="preserve">  % </v>
          </cell>
          <cell r="C1965">
            <v>3947.29</v>
          </cell>
        </row>
        <row r="1966">
          <cell r="A1966" t="str">
            <v>Sub-Contrato Pintura</v>
          </cell>
          <cell r="B1966" t="str">
            <v xml:space="preserve">  % </v>
          </cell>
          <cell r="C1966">
            <v>10081.06</v>
          </cell>
        </row>
        <row r="1967">
          <cell r="A1967" t="str">
            <v>Sub-Contrato Pintura</v>
          </cell>
          <cell r="B1967" t="str">
            <v xml:space="preserve">  % </v>
          </cell>
          <cell r="C1967">
            <v>5698.71</v>
          </cell>
        </row>
        <row r="1968">
          <cell r="A1968" t="str">
            <v>Sub-Contrato Pintura</v>
          </cell>
          <cell r="B1968" t="str">
            <v xml:space="preserve">  % </v>
          </cell>
          <cell r="C1968">
            <v>11223.55</v>
          </cell>
        </row>
        <row r="1969">
          <cell r="A1969" t="str">
            <v>Sub-Contrato Pintura</v>
          </cell>
          <cell r="B1969" t="str">
            <v xml:space="preserve">  % </v>
          </cell>
          <cell r="C1969">
            <v>24997.31</v>
          </cell>
        </row>
        <row r="1970">
          <cell r="A1970" t="str">
            <v>Sub-Contrato Pintura</v>
          </cell>
          <cell r="B1970" t="str">
            <v xml:space="preserve">  % </v>
          </cell>
          <cell r="C1970">
            <v>8990.09</v>
          </cell>
        </row>
        <row r="1971">
          <cell r="A1971" t="str">
            <v>Sub-Contrato Pintura</v>
          </cell>
          <cell r="B1971" t="str">
            <v xml:space="preserve">  % </v>
          </cell>
          <cell r="C1971">
            <v>12572.77</v>
          </cell>
        </row>
        <row r="1972">
          <cell r="A1972" t="str">
            <v>Sub-Contrato Pintura</v>
          </cell>
          <cell r="B1972" t="str">
            <v xml:space="preserve">  % </v>
          </cell>
          <cell r="C1972">
            <v>10108.06</v>
          </cell>
        </row>
        <row r="1973">
          <cell r="A1973" t="str">
            <v>Sub-Contrato Pintura</v>
          </cell>
          <cell r="B1973" t="str">
            <v xml:space="preserve">  % </v>
          </cell>
          <cell r="C1973">
            <v>4211.3500000000004</v>
          </cell>
        </row>
        <row r="1974">
          <cell r="A1974" t="str">
            <v>Sub-Contrato Pintura</v>
          </cell>
          <cell r="B1974" t="str">
            <v xml:space="preserve">  % </v>
          </cell>
          <cell r="C1974">
            <v>2793.31</v>
          </cell>
        </row>
        <row r="1975">
          <cell r="A1975" t="str">
            <v>Sub-Contrato Pintura</v>
          </cell>
          <cell r="B1975" t="str">
            <v xml:space="preserve">  % </v>
          </cell>
          <cell r="C1975">
            <v>13613.5</v>
          </cell>
        </row>
        <row r="1976">
          <cell r="A1976" t="str">
            <v>Sub-Contrato Pintura</v>
          </cell>
          <cell r="B1976" t="str">
            <v xml:space="preserve">  % </v>
          </cell>
          <cell r="C1976">
            <v>7571.02</v>
          </cell>
        </row>
        <row r="1977">
          <cell r="A1977" t="str">
            <v>Sub-Contrato Pintura</v>
          </cell>
          <cell r="B1977" t="str">
            <v xml:space="preserve">  % </v>
          </cell>
          <cell r="C1977">
            <v>133686.21</v>
          </cell>
        </row>
        <row r="1978">
          <cell r="A1978" t="str">
            <v>Sub-Contrato Pintura</v>
          </cell>
          <cell r="B1978" t="str">
            <v xml:space="preserve">  % </v>
          </cell>
          <cell r="C1978">
            <v>14000.5</v>
          </cell>
        </row>
        <row r="1979">
          <cell r="A1979" t="str">
            <v>Sub-Contrato Pintura</v>
          </cell>
          <cell r="B1979" t="str">
            <v xml:space="preserve">  % </v>
          </cell>
          <cell r="C1979">
            <v>7248.5</v>
          </cell>
        </row>
        <row r="1980">
          <cell r="A1980" t="str">
            <v>Sub-Contrato Sanitario</v>
          </cell>
          <cell r="B1980" t="str">
            <v xml:space="preserve">  % </v>
          </cell>
          <cell r="C1980">
            <v>114502</v>
          </cell>
        </row>
        <row r="1981">
          <cell r="A1981" t="str">
            <v>Suplemento  galvanizado  2400</v>
          </cell>
          <cell r="B1981" t="str">
            <v>und</v>
          </cell>
          <cell r="C1981">
            <v>425</v>
          </cell>
        </row>
        <row r="1982">
          <cell r="A1982" t="str">
            <v>Tabla  0.05 x 0.25 x 1</v>
          </cell>
          <cell r="B1982" t="str">
            <v>m</v>
          </cell>
          <cell r="C1982">
            <v>11300</v>
          </cell>
        </row>
        <row r="1983">
          <cell r="A1983" t="str">
            <v>Tabla burra cedro macho 0.10</v>
          </cell>
          <cell r="B1983" t="str">
            <v>m</v>
          </cell>
          <cell r="C1983">
            <v>3550</v>
          </cell>
        </row>
        <row r="1984">
          <cell r="A1984" t="str">
            <v>Tabla burra cedro macho 0.30</v>
          </cell>
          <cell r="B1984" t="str">
            <v>m</v>
          </cell>
          <cell r="C1984">
            <v>9556</v>
          </cell>
        </row>
        <row r="1985">
          <cell r="A1985" t="str">
            <v>Tabla burra ordinaria 0.10</v>
          </cell>
          <cell r="B1985" t="str">
            <v>m</v>
          </cell>
          <cell r="C1985">
            <v>2450</v>
          </cell>
        </row>
        <row r="1986">
          <cell r="A1986" t="str">
            <v>Tabla burra Ordinaria 0.25</v>
          </cell>
          <cell r="B1986" t="str">
            <v>m</v>
          </cell>
          <cell r="C1986">
            <v>4615</v>
          </cell>
        </row>
        <row r="1987">
          <cell r="A1987" t="str">
            <v>Tabla burra ordinario 0.30</v>
          </cell>
          <cell r="B1987" t="str">
            <v>m</v>
          </cell>
          <cell r="C1987">
            <v>5223</v>
          </cell>
        </row>
        <row r="1988">
          <cell r="A1988" t="str">
            <v>Tabla chapa cedro macho 0.30x0.02x3m</v>
          </cell>
          <cell r="B1988" t="str">
            <v>m</v>
          </cell>
          <cell r="C1988">
            <v>11000</v>
          </cell>
        </row>
        <row r="1989">
          <cell r="A1989" t="str">
            <v>Tabla chapa ordinaria 0.20</v>
          </cell>
          <cell r="B1989" t="str">
            <v>m</v>
          </cell>
          <cell r="C1989">
            <v>3100</v>
          </cell>
        </row>
        <row r="1990">
          <cell r="A1990" t="str">
            <v>Tabla chapa ordinario 0.10</v>
          </cell>
          <cell r="B1990" t="str">
            <v>m</v>
          </cell>
          <cell r="C1990">
            <v>2163</v>
          </cell>
        </row>
        <row r="1991">
          <cell r="A1991" t="str">
            <v>Tabla chapa ordinario 0.30</v>
          </cell>
          <cell r="B1991" t="str">
            <v>m</v>
          </cell>
          <cell r="C1991">
            <v>4872</v>
          </cell>
        </row>
        <row r="1992">
          <cell r="A1992" t="str">
            <v>Tablero 6 circuitos</v>
          </cell>
          <cell r="B1992" t="str">
            <v>und</v>
          </cell>
          <cell r="C1992">
            <v>50016</v>
          </cell>
        </row>
        <row r="1993">
          <cell r="A1993" t="str">
            <v>Tablero bif 225A/240 V c/pta (24 C) ch plat totali</v>
          </cell>
          <cell r="B1993" t="str">
            <v>und</v>
          </cell>
          <cell r="C1993">
            <v>378933</v>
          </cell>
        </row>
        <row r="1994">
          <cell r="A1994" t="str">
            <v>Tablero con puerta 24 circuitos</v>
          </cell>
          <cell r="B1994" t="str">
            <v>und</v>
          </cell>
          <cell r="C1994">
            <v>208452</v>
          </cell>
        </row>
        <row r="1995">
          <cell r="A1995" t="str">
            <v>Tablero control bomba. Completo</v>
          </cell>
          <cell r="B1995" t="str">
            <v>und</v>
          </cell>
          <cell r="C1995">
            <v>1200000</v>
          </cell>
        </row>
        <row r="1996">
          <cell r="A1996" t="str">
            <v>Tablero de acrílico 10 mm baloncesto 1.20*1.80</v>
          </cell>
          <cell r="B1996" t="str">
            <v>und</v>
          </cell>
          <cell r="C1996">
            <v>390000</v>
          </cell>
        </row>
        <row r="1997">
          <cell r="A1997" t="str">
            <v>Tablero lamina galvaniz. forrado en cinta reflecti</v>
          </cell>
          <cell r="B1997" t="str">
            <v>m²</v>
          </cell>
          <cell r="C1997">
            <v>162400</v>
          </cell>
        </row>
        <row r="1998">
          <cell r="A1998" t="str">
            <v>Tablero monof. 4 circuitos</v>
          </cell>
          <cell r="B1998" t="str">
            <v>und</v>
          </cell>
          <cell r="C1998">
            <v>38475</v>
          </cell>
        </row>
        <row r="1999">
          <cell r="A1999" t="str">
            <v>Tablero monof. 6 circuitos</v>
          </cell>
          <cell r="B1999" t="str">
            <v>und</v>
          </cell>
          <cell r="C1999">
            <v>62000</v>
          </cell>
        </row>
        <row r="2000">
          <cell r="A2000" t="str">
            <v>Tablero monof. s/puerta (8 ventanas)</v>
          </cell>
          <cell r="B2000" t="str">
            <v>und</v>
          </cell>
          <cell r="C2000">
            <v>55927</v>
          </cell>
        </row>
        <row r="2001">
          <cell r="A2001" t="str">
            <v>Tablero para llave  36 circuitos</v>
          </cell>
          <cell r="B2001" t="str">
            <v>und</v>
          </cell>
          <cell r="C2001">
            <v>288000</v>
          </cell>
        </row>
        <row r="2002">
          <cell r="A2002" t="str">
            <v>Tablero parcial 12 circuitos con llave</v>
          </cell>
          <cell r="B2002" t="str">
            <v>und</v>
          </cell>
          <cell r="C2002">
            <v>182355</v>
          </cell>
        </row>
        <row r="2003">
          <cell r="A2003" t="str">
            <v>Tablero tirf. 225 A /240V c/puerta (12 C) cerr opc</v>
          </cell>
          <cell r="B2003" t="str">
            <v>und</v>
          </cell>
          <cell r="C2003">
            <v>182355</v>
          </cell>
        </row>
        <row r="2004">
          <cell r="A2004" t="str">
            <v>Tablero tirf. 225 A /240V c/puerta (24 C) cerr opc</v>
          </cell>
          <cell r="B2004" t="str">
            <v>und</v>
          </cell>
          <cell r="C2004">
            <v>289023</v>
          </cell>
        </row>
        <row r="2005">
          <cell r="A2005" t="str">
            <v>Tablero tirf. 225A/240V s/p  (6 C) 6h opc t aisla</v>
          </cell>
          <cell r="B2005" t="str">
            <v>und</v>
          </cell>
          <cell r="C2005">
            <v>115227</v>
          </cell>
        </row>
        <row r="2006">
          <cell r="A2006" t="str">
            <v>Tablero tirf. 400 A /240V c/puerta (42 C) cerr opc</v>
          </cell>
          <cell r="B2006" t="str">
            <v>und</v>
          </cell>
          <cell r="C2006">
            <v>585000</v>
          </cell>
        </row>
        <row r="2007">
          <cell r="A2007" t="str">
            <v>Tablero y Marco en madera puerta 1.5x2.1</v>
          </cell>
          <cell r="B2007" t="str">
            <v>und</v>
          </cell>
          <cell r="C2007">
            <v>262000</v>
          </cell>
        </row>
        <row r="2008">
          <cell r="A2008" t="str">
            <v>Tableta de gres lisa 30 x 30 cm</v>
          </cell>
          <cell r="B2008" t="str">
            <v>m²</v>
          </cell>
          <cell r="C2008">
            <v>23310</v>
          </cell>
        </row>
        <row r="2009">
          <cell r="A2009" t="str">
            <v>Tableta gres lisa 25 x 7</v>
          </cell>
          <cell r="B2009" t="str">
            <v>und</v>
          </cell>
          <cell r="C2009">
            <v>560</v>
          </cell>
        </row>
        <row r="2010">
          <cell r="A2010" t="str">
            <v>Tableta rústica egipcia 10*10</v>
          </cell>
          <cell r="B2010" t="str">
            <v>m²</v>
          </cell>
          <cell r="C2010">
            <v>11700</v>
          </cell>
        </row>
        <row r="2011">
          <cell r="A2011" t="str">
            <v>Tableta zócalo de gres 10*25 cm</v>
          </cell>
          <cell r="B2011" t="str">
            <v>m</v>
          </cell>
          <cell r="C2011">
            <v>4500</v>
          </cell>
        </row>
        <row r="2012">
          <cell r="A2012" t="str">
            <v>Tablon 26 tono natural</v>
          </cell>
          <cell r="B2012" t="str">
            <v>m²</v>
          </cell>
          <cell r="C2012">
            <v>24000</v>
          </cell>
        </row>
        <row r="2013">
          <cell r="A2013" t="str">
            <v>Tablon 3.00 m</v>
          </cell>
          <cell r="B2013" t="str">
            <v xml:space="preserve"> HR </v>
          </cell>
          <cell r="C2013">
            <v>74</v>
          </cell>
        </row>
        <row r="2014">
          <cell r="A2014" t="str">
            <v>Tablon de 0.05 x 0.30 x 1</v>
          </cell>
          <cell r="B2014" t="str">
            <v>m</v>
          </cell>
          <cell r="C2014">
            <v>14583</v>
          </cell>
        </row>
        <row r="2015">
          <cell r="A2015" t="str">
            <v>Tablon de 3 mts alquiler</v>
          </cell>
          <cell r="B2015" t="str">
            <v>d</v>
          </cell>
          <cell r="C2015">
            <v>592</v>
          </cell>
        </row>
        <row r="2016">
          <cell r="A2016" t="str">
            <v>Tablon de gres liso 20 x 20</v>
          </cell>
          <cell r="B2016" t="str">
            <v>m²</v>
          </cell>
          <cell r="C2016">
            <v>12500</v>
          </cell>
        </row>
        <row r="2017">
          <cell r="A2017" t="str">
            <v>Tablon de gres vitrificado 25 x 25 liso</v>
          </cell>
          <cell r="B2017" t="str">
            <v>m²</v>
          </cell>
          <cell r="C2017">
            <v>15702</v>
          </cell>
        </row>
        <row r="2018">
          <cell r="A2018" t="str">
            <v>Tablon de gres vitrificado liso o grafilad 30 x 30</v>
          </cell>
          <cell r="B2018" t="str">
            <v>m²</v>
          </cell>
          <cell r="C2018">
            <v>15500</v>
          </cell>
        </row>
        <row r="2019">
          <cell r="A2019" t="str">
            <v>Tablon de madera de 3 x 0.25 x 0.05 (alquiler)</v>
          </cell>
          <cell r="B2019" t="str">
            <v>sm</v>
          </cell>
          <cell r="C2019">
            <v>3643</v>
          </cell>
        </row>
        <row r="2020">
          <cell r="A2020" t="str">
            <v>Tablon de pardillo 3 x 0.28x.04 (rutiado)-alquiler</v>
          </cell>
          <cell r="B2020" t="str">
            <v>sm</v>
          </cell>
          <cell r="C2020">
            <v>2600</v>
          </cell>
        </row>
        <row r="2021">
          <cell r="A2021" t="str">
            <v>Tablon grafilado  33 x 33</v>
          </cell>
          <cell r="B2021" t="str">
            <v>m²</v>
          </cell>
          <cell r="C2021">
            <v>22450</v>
          </cell>
        </row>
        <row r="2022">
          <cell r="A2022" t="str">
            <v>Tablon ladrillo grafilado  25 x 25</v>
          </cell>
          <cell r="B2022" t="str">
            <v>m²</v>
          </cell>
          <cell r="C2022">
            <v>15388</v>
          </cell>
        </row>
        <row r="2023">
          <cell r="A2023" t="str">
            <v>Tablon ladrillo grafilado  30 x 30</v>
          </cell>
          <cell r="B2023" t="str">
            <v>m²</v>
          </cell>
          <cell r="C2023">
            <v>17133</v>
          </cell>
        </row>
        <row r="2024">
          <cell r="A2024" t="str">
            <v>Tablon liso de gres, tipo vitrificado 30 x 30 cm, e= 12 mm. Suministro e instal.</v>
          </cell>
          <cell r="B2024" t="str">
            <v>m²</v>
          </cell>
          <cell r="C2024">
            <v>42209.68</v>
          </cell>
        </row>
        <row r="2025">
          <cell r="A2025" t="str">
            <v>Tablon ordinario de 20 x 4</v>
          </cell>
          <cell r="B2025" t="str">
            <v>m</v>
          </cell>
          <cell r="C2025">
            <v>7100</v>
          </cell>
        </row>
        <row r="2026">
          <cell r="A2026" t="str">
            <v>Tachas reflectivas</v>
          </cell>
          <cell r="B2026" t="str">
            <v>und</v>
          </cell>
          <cell r="C2026">
            <v>3927</v>
          </cell>
        </row>
        <row r="2027">
          <cell r="A2027" t="str">
            <v>Taco termomagnético unipolar HQP 30A</v>
          </cell>
          <cell r="B2027" t="str">
            <v>und</v>
          </cell>
          <cell r="C2027">
            <v>17000</v>
          </cell>
        </row>
        <row r="2028">
          <cell r="A2028" t="str">
            <v>Taladro Rotomartillo</v>
          </cell>
          <cell r="B2028" t="str">
            <v xml:space="preserve"> HR </v>
          </cell>
          <cell r="C2028">
            <v>4001</v>
          </cell>
        </row>
        <row r="2029">
          <cell r="A2029" t="str">
            <v>Talco industrial</v>
          </cell>
          <cell r="B2029" t="str">
            <v>kg</v>
          </cell>
          <cell r="C2029">
            <v>870</v>
          </cell>
        </row>
        <row r="2030">
          <cell r="A2030" t="str">
            <v>Tambor de Anclaje HF e=0.25 m S=0.20 m</v>
          </cell>
          <cell r="B2030" t="str">
            <v>kg</v>
          </cell>
          <cell r="C2030">
            <v>10089</v>
          </cell>
        </row>
        <row r="2031">
          <cell r="A2031" t="str">
            <v>Tanque  500 lt, 25 kg zeolita FAFA grava 0.3 m3 FA</v>
          </cell>
          <cell r="B2031" t="str">
            <v>und</v>
          </cell>
          <cell r="C2031">
            <v>725000</v>
          </cell>
        </row>
        <row r="2032">
          <cell r="A2032" t="str">
            <v>Tanque Biodigestor V= 40 M3, Ø=2.30 m, L= 10.09 m.</v>
          </cell>
          <cell r="B2032" t="str">
            <v>und</v>
          </cell>
          <cell r="C2032">
            <v>52300000</v>
          </cell>
        </row>
        <row r="2033">
          <cell r="A2033" t="str">
            <v>Tanque desarenador en poliuretano con PRFV</v>
          </cell>
          <cell r="B2033" t="str">
            <v>und</v>
          </cell>
          <cell r="C2033">
            <v>2100000</v>
          </cell>
        </row>
        <row r="2034">
          <cell r="A2034" t="str">
            <v>Tanque filtro aerobico 500 lts</v>
          </cell>
          <cell r="B2034" t="str">
            <v>und</v>
          </cell>
          <cell r="C2034">
            <v>242556</v>
          </cell>
        </row>
        <row r="2035">
          <cell r="A2035" t="str">
            <v>Tanque filtro anaerobico 2000 Lts</v>
          </cell>
          <cell r="B2035" t="str">
            <v>und</v>
          </cell>
          <cell r="C2035">
            <v>1124040</v>
          </cell>
        </row>
        <row r="2036">
          <cell r="A2036" t="str">
            <v>Tanque filtro anaerobico 500 Lts</v>
          </cell>
          <cell r="B2036" t="str">
            <v>und</v>
          </cell>
          <cell r="C2036">
            <v>393240</v>
          </cell>
        </row>
        <row r="2037">
          <cell r="A2037" t="str">
            <v>Tanque Filtro Fafa V= 15 M3, Ø=1.85 m, L= 5.63 m.</v>
          </cell>
          <cell r="B2037" t="str">
            <v>und</v>
          </cell>
          <cell r="C2037">
            <v>24500000</v>
          </cell>
        </row>
        <row r="2038">
          <cell r="A2038" t="str">
            <v>Tanque plástico  500 lt</v>
          </cell>
          <cell r="B2038" t="str">
            <v>und</v>
          </cell>
          <cell r="C2038">
            <v>179731</v>
          </cell>
        </row>
        <row r="2039">
          <cell r="A2039" t="str">
            <v>Tanque plastico 1000 lt</v>
          </cell>
          <cell r="B2039" t="str">
            <v>und</v>
          </cell>
          <cell r="C2039">
            <v>338655</v>
          </cell>
        </row>
        <row r="2040">
          <cell r="A2040" t="str">
            <v>Tanque plástico 2000 lt</v>
          </cell>
          <cell r="B2040" t="str">
            <v>und</v>
          </cell>
          <cell r="C2040">
            <v>498074</v>
          </cell>
        </row>
        <row r="2041">
          <cell r="A2041" t="str">
            <v>Tanque plástico 5000 lt</v>
          </cell>
          <cell r="B2041" t="str">
            <v>und</v>
          </cell>
          <cell r="C2041">
            <v>2160731</v>
          </cell>
        </row>
        <row r="2042">
          <cell r="A2042" t="str">
            <v>Tanque séptico asbesto cemento</v>
          </cell>
          <cell r="B2042" t="str">
            <v>und</v>
          </cell>
          <cell r="C2042">
            <v>512800</v>
          </cell>
        </row>
        <row r="2043">
          <cell r="A2043" t="str">
            <v>Tanque septico imhoff 2000 Lt</v>
          </cell>
          <cell r="B2043" t="str">
            <v>und</v>
          </cell>
          <cell r="C2043">
            <v>2537449</v>
          </cell>
        </row>
        <row r="2044">
          <cell r="A2044" t="str">
            <v>Tanque septico imhoff 500 Lt</v>
          </cell>
          <cell r="B2044" t="str">
            <v>und</v>
          </cell>
          <cell r="C2044">
            <v>407624</v>
          </cell>
        </row>
        <row r="2045">
          <cell r="A2045" t="str">
            <v>Tapa basculante c/llave seguridad 3 apoyos</v>
          </cell>
          <cell r="B2045" t="str">
            <v>und</v>
          </cell>
          <cell r="C2045">
            <v>664192</v>
          </cell>
        </row>
        <row r="2046">
          <cell r="A2046" t="str">
            <v>Tapa caja tráfico pesado  72 x 72 x 13  CAI-TL</v>
          </cell>
          <cell r="B2046" t="str">
            <v>und</v>
          </cell>
          <cell r="C2046">
            <v>61080</v>
          </cell>
        </row>
        <row r="2047">
          <cell r="A2047" t="str">
            <v>Tapa ciega 2400</v>
          </cell>
          <cell r="B2047" t="str">
            <v>m</v>
          </cell>
          <cell r="C2047">
            <v>150</v>
          </cell>
        </row>
        <row r="2048">
          <cell r="A2048" t="str">
            <v>Tapa con marco para caja de inspección 0.83x0.83 m en ángulo y platina de 2 1/2"*3/16"</v>
          </cell>
          <cell r="B2048" t="str">
            <v>und</v>
          </cell>
          <cell r="C2048">
            <v>103701.75999999999</v>
          </cell>
        </row>
        <row r="2049">
          <cell r="A2049" t="str">
            <v>Tapa de concreto reforzado 3000 psi de 0.80 x 0.80m para caja de inspección sanitaria de 0.70*0.70m libres</v>
          </cell>
          <cell r="B2049" t="str">
            <v>und</v>
          </cell>
          <cell r="C2049">
            <v>147379</v>
          </cell>
        </row>
        <row r="2050">
          <cell r="A2050" t="str">
            <v>Tapa de concreto reforzado 3000 psi de 1.1 x 1.1 m para caja de inspección sanitaria de 1*1m libres</v>
          </cell>
          <cell r="B2050" t="str">
            <v>und</v>
          </cell>
          <cell r="C2050">
            <v>226785.88</v>
          </cell>
        </row>
        <row r="2051">
          <cell r="A2051" t="str">
            <v>Tapa Ext. derecha  amazonas</v>
          </cell>
          <cell r="B2051" t="str">
            <v>und</v>
          </cell>
          <cell r="C2051">
            <v>10891</v>
          </cell>
        </row>
        <row r="2052">
          <cell r="A2052" t="str">
            <v>Tapa externa blanca Raingo</v>
          </cell>
          <cell r="B2052" t="str">
            <v>und</v>
          </cell>
          <cell r="C2052">
            <v>8432</v>
          </cell>
        </row>
        <row r="2053">
          <cell r="A2053" t="str">
            <v>Tapa metálica - canaleta</v>
          </cell>
          <cell r="B2053" t="str">
            <v>m</v>
          </cell>
          <cell r="C2053">
            <v>3500</v>
          </cell>
        </row>
        <row r="2054">
          <cell r="A2054" t="str">
            <v>Tapa para camara de media y baja tension  0.72 x 0.72</v>
          </cell>
          <cell r="B2054" t="str">
            <v>und</v>
          </cell>
          <cell r="C2054">
            <v>146263.57</v>
          </cell>
        </row>
        <row r="2055">
          <cell r="A2055" t="str">
            <v>Tapa para camara F1  0.68 x 0.81</v>
          </cell>
          <cell r="B2055" t="str">
            <v>und</v>
          </cell>
          <cell r="C2055">
            <v>141139.06</v>
          </cell>
        </row>
        <row r="2056">
          <cell r="A2056" t="str">
            <v>Tapa para pozo de insp. Ø=0.61m llave de seguridad</v>
          </cell>
          <cell r="B2056" t="str">
            <v>und</v>
          </cell>
          <cell r="C2056">
            <v>713400</v>
          </cell>
        </row>
        <row r="2057">
          <cell r="A2057" t="str">
            <v>Tapa registro plastica 15 x 15 cm</v>
          </cell>
          <cell r="B2057" t="str">
            <v>und</v>
          </cell>
          <cell r="C2057">
            <v>5739</v>
          </cell>
        </row>
        <row r="2058">
          <cell r="A2058" t="str">
            <v>Tapa registro plástica 20 x 20 cm</v>
          </cell>
          <cell r="B2058" t="str">
            <v>und</v>
          </cell>
          <cell r="C2058">
            <v>6716</v>
          </cell>
        </row>
        <row r="2059">
          <cell r="A2059" t="str">
            <v>Tapa troquelada metalica 2 orificios</v>
          </cell>
          <cell r="B2059" t="str">
            <v>und</v>
          </cell>
          <cell r="C2059">
            <v>3067</v>
          </cell>
        </row>
        <row r="2060">
          <cell r="A2060" t="str">
            <v>Tapa valvula tipo chorote - Traf. liviano</v>
          </cell>
          <cell r="B2060" t="str">
            <v>und</v>
          </cell>
          <cell r="C2060">
            <v>105560</v>
          </cell>
        </row>
        <row r="2061">
          <cell r="A2061" t="str">
            <v>Tapa y marco  en lámina alfajor</v>
          </cell>
          <cell r="B2061" t="str">
            <v>und</v>
          </cell>
          <cell r="C2061">
            <v>292000</v>
          </cell>
        </row>
        <row r="2062">
          <cell r="A2062" t="str">
            <v>Tapaporos o sellador</v>
          </cell>
          <cell r="B2062" t="str">
            <v>gal</v>
          </cell>
          <cell r="C2062">
            <v>38900</v>
          </cell>
        </row>
        <row r="2063">
          <cell r="A2063" t="str">
            <v>Tapon de prueba sanitario 3 "</v>
          </cell>
          <cell r="B2063" t="str">
            <v>und</v>
          </cell>
          <cell r="C2063">
            <v>1680</v>
          </cell>
        </row>
        <row r="2064">
          <cell r="A2064" t="str">
            <v>Tapon de prueba sanitario 4 "</v>
          </cell>
          <cell r="B2064" t="str">
            <v>und</v>
          </cell>
          <cell r="C2064">
            <v>3307</v>
          </cell>
        </row>
        <row r="2065">
          <cell r="A2065" t="str">
            <v>Tapon en H.D. Ø=12" ext. liso</v>
          </cell>
          <cell r="B2065" t="str">
            <v>und</v>
          </cell>
          <cell r="C2065">
            <v>586960</v>
          </cell>
        </row>
        <row r="2066">
          <cell r="A2066" t="str">
            <v>Tapon en H.D. Ø=6" E.L.</v>
          </cell>
          <cell r="B2066" t="str">
            <v>und</v>
          </cell>
          <cell r="C2066">
            <v>185600</v>
          </cell>
        </row>
        <row r="2067">
          <cell r="A2067" t="str">
            <v>Tapon en H.D. Ø=6" J.H.</v>
          </cell>
          <cell r="B2067" t="str">
            <v>und</v>
          </cell>
          <cell r="C2067">
            <v>221560</v>
          </cell>
        </row>
        <row r="2068">
          <cell r="A2068" t="str">
            <v>Tapon en H.D. Ø=8" J.H.</v>
          </cell>
          <cell r="B2068" t="str">
            <v>und</v>
          </cell>
          <cell r="C2068">
            <v>247080</v>
          </cell>
        </row>
        <row r="2069">
          <cell r="A2069" t="str">
            <v>Tapon macho H.G 1 1/2"</v>
          </cell>
          <cell r="B2069" t="str">
            <v>und</v>
          </cell>
          <cell r="C2069">
            <v>2448</v>
          </cell>
        </row>
        <row r="2070">
          <cell r="A2070" t="str">
            <v>Tapon macho H.G 1 1/4"</v>
          </cell>
          <cell r="B2070" t="str">
            <v>und</v>
          </cell>
          <cell r="C2070">
            <v>2134</v>
          </cell>
        </row>
        <row r="2071">
          <cell r="A2071" t="str">
            <v>Tapon macho H.G 1"</v>
          </cell>
          <cell r="B2071" t="str">
            <v>und</v>
          </cell>
          <cell r="C2071">
            <v>1438</v>
          </cell>
        </row>
        <row r="2072">
          <cell r="A2072" t="str">
            <v>Tapon macho H.G 1/2"</v>
          </cell>
          <cell r="B2072" t="str">
            <v>und</v>
          </cell>
          <cell r="C2072">
            <v>812</v>
          </cell>
        </row>
        <row r="2073">
          <cell r="A2073" t="str">
            <v>Tapon macho H.G 2 1/2"</v>
          </cell>
          <cell r="B2073" t="str">
            <v>und</v>
          </cell>
          <cell r="C2073">
            <v>8897</v>
          </cell>
        </row>
        <row r="2074">
          <cell r="A2074" t="str">
            <v>Tapon macho H.G 2"</v>
          </cell>
          <cell r="B2074" t="str">
            <v>und</v>
          </cell>
          <cell r="C2074">
            <v>4199</v>
          </cell>
        </row>
        <row r="2075">
          <cell r="A2075" t="str">
            <v>Tapon macho H.G 3"</v>
          </cell>
          <cell r="B2075" t="str">
            <v>und</v>
          </cell>
          <cell r="C2075">
            <v>12528</v>
          </cell>
        </row>
        <row r="2076">
          <cell r="A2076" t="str">
            <v>Tapon macho H.G 3/4"</v>
          </cell>
          <cell r="B2076" t="str">
            <v>und</v>
          </cell>
          <cell r="C2076">
            <v>1067</v>
          </cell>
        </row>
        <row r="2077">
          <cell r="A2077" t="str">
            <v>Tapon macho H.G 4"</v>
          </cell>
          <cell r="B2077" t="str">
            <v>und</v>
          </cell>
          <cell r="C2077">
            <v>21460</v>
          </cell>
        </row>
        <row r="2078">
          <cell r="A2078" t="str">
            <v>Tapon PE 100 RDE 17 PN 10 110 mm Ø 4"</v>
          </cell>
          <cell r="B2078" t="str">
            <v>und</v>
          </cell>
          <cell r="C2078">
            <v>61591</v>
          </cell>
        </row>
        <row r="2079">
          <cell r="A2079" t="str">
            <v>Tapon PE 100 RDE 17 PN 10 160 mm Ø 6"</v>
          </cell>
          <cell r="B2079" t="str">
            <v>und</v>
          </cell>
          <cell r="C2079">
            <v>92956</v>
          </cell>
        </row>
        <row r="2080">
          <cell r="A2080" t="str">
            <v>Tapon roscado presión  PVC 1</v>
          </cell>
          <cell r="B2080" t="str">
            <v>und</v>
          </cell>
          <cell r="C2080">
            <v>2263</v>
          </cell>
        </row>
        <row r="2081">
          <cell r="A2081" t="str">
            <v>Tapon roscado presión  PVC 1 1/2</v>
          </cell>
          <cell r="B2081" t="str">
            <v>und</v>
          </cell>
          <cell r="C2081">
            <v>5302</v>
          </cell>
        </row>
        <row r="2082">
          <cell r="A2082" t="str">
            <v>Tapon roscado presión  PVC 1/2</v>
          </cell>
          <cell r="B2082" t="str">
            <v>und</v>
          </cell>
          <cell r="C2082">
            <v>540</v>
          </cell>
        </row>
        <row r="2083">
          <cell r="A2083" t="str">
            <v>Tapon roscado presión  PVC 2</v>
          </cell>
          <cell r="B2083" t="str">
            <v>und</v>
          </cell>
          <cell r="C2083">
            <v>8670</v>
          </cell>
        </row>
        <row r="2084">
          <cell r="A2084" t="str">
            <v>Tapon roscado presión  PVC 3/4</v>
          </cell>
          <cell r="B2084" t="str">
            <v>und</v>
          </cell>
          <cell r="C2084">
            <v>1592</v>
          </cell>
        </row>
        <row r="2085">
          <cell r="A2085" t="str">
            <v>Tapon roscado presión  PVC 4</v>
          </cell>
          <cell r="B2085" t="str">
            <v>und</v>
          </cell>
          <cell r="C2085">
            <v>40229</v>
          </cell>
        </row>
        <row r="2086">
          <cell r="A2086" t="str">
            <v>Tapon soldado presión  PVC 1</v>
          </cell>
          <cell r="B2086" t="str">
            <v>und</v>
          </cell>
          <cell r="C2086">
            <v>1333</v>
          </cell>
        </row>
        <row r="2087">
          <cell r="A2087" t="str">
            <v>Tapon soldado presión  PVC 1/2</v>
          </cell>
          <cell r="B2087" t="str">
            <v>und</v>
          </cell>
          <cell r="C2087">
            <v>398</v>
          </cell>
        </row>
        <row r="2088">
          <cell r="A2088" t="str">
            <v>Tapon soldado presión  PVC 2</v>
          </cell>
          <cell r="B2088" t="str">
            <v>und</v>
          </cell>
          <cell r="C2088">
            <v>6637</v>
          </cell>
        </row>
        <row r="2089">
          <cell r="A2089" t="str">
            <v>Tapon soldado presión  PVC 2 1/2</v>
          </cell>
          <cell r="B2089" t="str">
            <v>und</v>
          </cell>
          <cell r="C2089">
            <v>15617</v>
          </cell>
        </row>
        <row r="2090">
          <cell r="A2090" t="str">
            <v>Tapon soldado presión  PVC 3</v>
          </cell>
          <cell r="B2090" t="str">
            <v>und</v>
          </cell>
          <cell r="C2090">
            <v>25385</v>
          </cell>
        </row>
        <row r="2091">
          <cell r="A2091" t="str">
            <v>Tapon soldado presión  PVC 3/4</v>
          </cell>
          <cell r="B2091" t="str">
            <v>und</v>
          </cell>
          <cell r="C2091">
            <v>794</v>
          </cell>
        </row>
        <row r="2092">
          <cell r="A2092" t="str">
            <v>Tapon soldado presión  PVC 4</v>
          </cell>
          <cell r="B2092" t="str">
            <v>und</v>
          </cell>
          <cell r="C2092">
            <v>31601</v>
          </cell>
        </row>
        <row r="2093">
          <cell r="A2093" t="str">
            <v>Taza fluxometro completa</v>
          </cell>
          <cell r="B2093" t="str">
            <v>und</v>
          </cell>
          <cell r="C2093">
            <v>510000</v>
          </cell>
        </row>
        <row r="2094">
          <cell r="A2094" t="str">
            <v>Taza institucional báltica color blanco completa</v>
          </cell>
          <cell r="B2094" t="str">
            <v>und</v>
          </cell>
          <cell r="C2094">
            <v>561506</v>
          </cell>
        </row>
        <row r="2095">
          <cell r="A2095" t="str">
            <v>Tecnico 1</v>
          </cell>
          <cell r="B2095" t="str">
            <v>h</v>
          </cell>
          <cell r="C2095">
            <v>8333</v>
          </cell>
        </row>
        <row r="2096">
          <cell r="A2096" t="str">
            <v>Tecnico 1 - T2</v>
          </cell>
          <cell r="B2096" t="str">
            <v>h</v>
          </cell>
          <cell r="C2096">
            <v>16667</v>
          </cell>
        </row>
        <row r="2097">
          <cell r="A2097" t="str">
            <v>Tecnico 3  - T8</v>
          </cell>
          <cell r="B2097" t="str">
            <v>h</v>
          </cell>
          <cell r="C2097">
            <v>60000</v>
          </cell>
        </row>
        <row r="2098">
          <cell r="A2098" t="str">
            <v>Tecnologo 1</v>
          </cell>
          <cell r="B2098" t="str">
            <v>h</v>
          </cell>
          <cell r="C2098">
            <v>9583</v>
          </cell>
        </row>
        <row r="2099">
          <cell r="A2099" t="str">
            <v>Tee (ens.) u.m RDE 21 PVC 2 1/2 x 2 1/2 x 2 "</v>
          </cell>
          <cell r="B2099" t="str">
            <v>und</v>
          </cell>
          <cell r="C2099">
            <v>52997</v>
          </cell>
        </row>
        <row r="2100">
          <cell r="A2100" t="str">
            <v>Tee (ens.) u.m RDE 21 PVC 2 1/2 x 2 1/2 x 2 1/2 "</v>
          </cell>
          <cell r="B2100" t="str">
            <v>und</v>
          </cell>
          <cell r="C2100">
            <v>58461</v>
          </cell>
        </row>
        <row r="2101">
          <cell r="A2101" t="str">
            <v>Tee (ens.) u.m RDE 21 PVC 2 1/2 x 2 x 2 1/2 "</v>
          </cell>
          <cell r="B2101" t="str">
            <v>und</v>
          </cell>
          <cell r="C2101">
            <v>61432</v>
          </cell>
        </row>
        <row r="2102">
          <cell r="A2102" t="str">
            <v>Tee (ens.) u.m RDE 21 PVC 2 1/2 x 2 x 2"</v>
          </cell>
          <cell r="B2102" t="str">
            <v>und</v>
          </cell>
          <cell r="C2102">
            <v>64412</v>
          </cell>
        </row>
        <row r="2103">
          <cell r="A2103" t="str">
            <v>Tee (ens.) u.m RDE 21 PVC 2 x 2 x 2 "</v>
          </cell>
          <cell r="B2103" t="str">
            <v>und</v>
          </cell>
          <cell r="C2103">
            <v>43014</v>
          </cell>
        </row>
        <row r="2104">
          <cell r="A2104" t="str">
            <v>Tee (ens.) u.m RDE 21 PVC 3 x 2 1/2 x 2 1/2 "</v>
          </cell>
          <cell r="B2104" t="str">
            <v>und</v>
          </cell>
          <cell r="C2104">
            <v>81938</v>
          </cell>
        </row>
        <row r="2105">
          <cell r="A2105" t="str">
            <v>Tee (ens.) u.m RDE 21 PVC 3 x 2 1/2 x 3 "</v>
          </cell>
          <cell r="B2105" t="str">
            <v>und</v>
          </cell>
          <cell r="C2105">
            <v>87103</v>
          </cell>
        </row>
        <row r="2106">
          <cell r="A2106" t="str">
            <v>Tee (ens.) u.m RDE 21 PVC 3 x 2 x 2 "</v>
          </cell>
          <cell r="B2106" t="str">
            <v>und</v>
          </cell>
          <cell r="C2106">
            <v>72738</v>
          </cell>
        </row>
        <row r="2107">
          <cell r="A2107" t="str">
            <v>Tee (ens.) u.m RDE 21 PVC 3 x 2 x 2 1/2 "</v>
          </cell>
          <cell r="B2107" t="str">
            <v>und</v>
          </cell>
          <cell r="C2107">
            <v>77359</v>
          </cell>
        </row>
        <row r="2108">
          <cell r="A2108" t="str">
            <v>Tee (ens.) u.m RDE 21 PVC 3 x 2 x 3 "</v>
          </cell>
          <cell r="B2108" t="str">
            <v>und</v>
          </cell>
          <cell r="C2108">
            <v>82495</v>
          </cell>
        </row>
        <row r="2109">
          <cell r="A2109" t="str">
            <v>Tee (ens.) u.m RDE 21 PVC 3 x 3 x 2 "</v>
          </cell>
          <cell r="B2109" t="str">
            <v>und</v>
          </cell>
          <cell r="C2109">
            <v>82495</v>
          </cell>
        </row>
        <row r="2110">
          <cell r="A2110" t="str">
            <v>Tee (ens.) u.m RDE 21 PVC 3 x 3 x 2 1/2 "</v>
          </cell>
          <cell r="B2110" t="str">
            <v>und</v>
          </cell>
          <cell r="C2110">
            <v>87710</v>
          </cell>
        </row>
        <row r="2111">
          <cell r="A2111" t="str">
            <v>Tee (ens.) u.m RDE 21 PVC 3 x 3 x 3 "</v>
          </cell>
          <cell r="B2111" t="str">
            <v>und</v>
          </cell>
          <cell r="C2111">
            <v>96582</v>
          </cell>
        </row>
        <row r="2112">
          <cell r="A2112" t="str">
            <v>Tee (ens.) u.m RDE 21 PVC 4 x 2 1/2 x 4 "</v>
          </cell>
          <cell r="B2112" t="str">
            <v>und</v>
          </cell>
          <cell r="C2112">
            <v>138364</v>
          </cell>
        </row>
        <row r="2113">
          <cell r="A2113" t="str">
            <v>Tee (ens.) u.m RDE 21 PVC 4 x 2 x 3 "</v>
          </cell>
          <cell r="B2113" t="str">
            <v>und</v>
          </cell>
          <cell r="C2113">
            <v>125430</v>
          </cell>
        </row>
        <row r="2114">
          <cell r="A2114" t="str">
            <v>Tee (ens.) u.m RDE 21 PVC 4 x 2 x 4 "</v>
          </cell>
          <cell r="B2114" t="str">
            <v>und</v>
          </cell>
          <cell r="C2114">
            <v>133690</v>
          </cell>
        </row>
        <row r="2115">
          <cell r="A2115" t="str">
            <v>Tee (ens.) u.m RDE 21 PVC 4 x 3 x 2 "</v>
          </cell>
          <cell r="B2115" t="str">
            <v>und</v>
          </cell>
          <cell r="C2115">
            <v>124559</v>
          </cell>
        </row>
        <row r="2116">
          <cell r="A2116" t="str">
            <v>Tee (ens.) u.m RDE 21 PVC 4 x 3 x 2 1/2 "</v>
          </cell>
          <cell r="B2116" t="str">
            <v>und</v>
          </cell>
          <cell r="C2116">
            <v>130127</v>
          </cell>
        </row>
        <row r="2117">
          <cell r="A2117" t="str">
            <v>Tee (ens.) u.m RDE 21 PVC 4 x 3 x 3 "</v>
          </cell>
          <cell r="B2117" t="str">
            <v>und</v>
          </cell>
          <cell r="C2117">
            <v>140787</v>
          </cell>
        </row>
        <row r="2118">
          <cell r="A2118" t="str">
            <v>Tee (ens.) u.m RDE 21 PVC 4 x 3 x 4 "</v>
          </cell>
          <cell r="B2118" t="str">
            <v>und</v>
          </cell>
          <cell r="C2118">
            <v>149024</v>
          </cell>
        </row>
        <row r="2119">
          <cell r="A2119" t="str">
            <v>Tee (ens.) u.m RDE 21 PVC 4 x 4 x 2 "</v>
          </cell>
          <cell r="B2119" t="str">
            <v>und</v>
          </cell>
          <cell r="C2119">
            <v>133690</v>
          </cell>
        </row>
        <row r="2120">
          <cell r="A2120" t="str">
            <v>Tee (ens.) u.m RDE 21 PVC 4 x 4 x 2 1/2 "</v>
          </cell>
          <cell r="B2120" t="str">
            <v>und</v>
          </cell>
          <cell r="C2120">
            <v>137739</v>
          </cell>
        </row>
        <row r="2121">
          <cell r="A2121" t="str">
            <v>Tee (ens.) u.m RDE 21 PVC 4 x 4 x 3 "</v>
          </cell>
          <cell r="B2121" t="str">
            <v>und</v>
          </cell>
          <cell r="C2121">
            <v>149024</v>
          </cell>
        </row>
        <row r="2122">
          <cell r="A2122" t="str">
            <v>Tee (ens.) u.m RDE 21 PVC 4 x 4 x 4 "</v>
          </cell>
          <cell r="B2122" t="str">
            <v>und</v>
          </cell>
          <cell r="C2122">
            <v>164751</v>
          </cell>
        </row>
        <row r="2123">
          <cell r="A2123" t="str">
            <v>Tee cielo falso en aluminio</v>
          </cell>
          <cell r="B2123" t="str">
            <v>m</v>
          </cell>
          <cell r="C2123">
            <v>2000</v>
          </cell>
        </row>
        <row r="2124">
          <cell r="A2124" t="str">
            <v>Tee en A.C. SCH 40 2" x 2 "</v>
          </cell>
          <cell r="B2124" t="str">
            <v>und</v>
          </cell>
          <cell r="C2124">
            <v>53592</v>
          </cell>
        </row>
        <row r="2125">
          <cell r="A2125" t="str">
            <v>Tee en A.C. SCH 40 Ø=16"</v>
          </cell>
          <cell r="B2125" t="str">
            <v>und</v>
          </cell>
          <cell r="C2125">
            <v>3520600</v>
          </cell>
        </row>
        <row r="2126">
          <cell r="A2126" t="str">
            <v>Tee en H.D. 12" x 12" J.H.</v>
          </cell>
          <cell r="B2126" t="str">
            <v>und</v>
          </cell>
          <cell r="C2126">
            <v>2316520</v>
          </cell>
        </row>
        <row r="2127">
          <cell r="A2127" t="str">
            <v>Tee en H.F. 12" x 4" J.H.</v>
          </cell>
          <cell r="B2127" t="str">
            <v>und</v>
          </cell>
          <cell r="C2127">
            <v>1265560</v>
          </cell>
        </row>
        <row r="2128">
          <cell r="A2128" t="str">
            <v>Tee en H.F. 16" x 8" E.B.</v>
          </cell>
          <cell r="B2128" t="str">
            <v>und</v>
          </cell>
          <cell r="C2128">
            <v>3214360</v>
          </cell>
        </row>
        <row r="2129">
          <cell r="A2129" t="str">
            <v>Tee en H.F. 18" x 8" E.B.</v>
          </cell>
          <cell r="B2129" t="str">
            <v>und</v>
          </cell>
          <cell r="C2129">
            <v>5004240</v>
          </cell>
        </row>
        <row r="2130">
          <cell r="A2130" t="str">
            <v>Tee en H.F. 2" x 2" J.H.</v>
          </cell>
          <cell r="B2130" t="str">
            <v>und</v>
          </cell>
          <cell r="C2130">
            <v>62640</v>
          </cell>
        </row>
        <row r="2131">
          <cell r="A2131" t="str">
            <v>Tee en H.F. 3" x 3" E.B.</v>
          </cell>
          <cell r="B2131" t="str">
            <v>und</v>
          </cell>
          <cell r="C2131">
            <v>183280</v>
          </cell>
        </row>
        <row r="2132">
          <cell r="A2132" t="str">
            <v>Tee en H.F. 3" x 3" E.L.</v>
          </cell>
          <cell r="B2132" t="str">
            <v>und</v>
          </cell>
          <cell r="C2132">
            <v>112520</v>
          </cell>
        </row>
        <row r="2133">
          <cell r="A2133" t="str">
            <v>Tee en H.F. 4" x 4" E.L. o J.H.</v>
          </cell>
          <cell r="B2133" t="str">
            <v>und</v>
          </cell>
          <cell r="C2133">
            <v>154280</v>
          </cell>
        </row>
        <row r="2134">
          <cell r="A2134" t="str">
            <v>Tee en H.F. 6" x 6" E.B.</v>
          </cell>
          <cell r="B2134" t="str">
            <v>und</v>
          </cell>
          <cell r="C2134">
            <v>640320</v>
          </cell>
        </row>
        <row r="2135">
          <cell r="A2135" t="str">
            <v>Tee en H.F. 6" x 6" E.L.</v>
          </cell>
          <cell r="B2135" t="str">
            <v>und</v>
          </cell>
          <cell r="C2135">
            <v>351480</v>
          </cell>
        </row>
        <row r="2136">
          <cell r="A2136" t="str">
            <v>Tee en H.F. 6" x 6" J.H.</v>
          </cell>
          <cell r="B2136" t="str">
            <v>und</v>
          </cell>
          <cell r="C2136">
            <v>386280</v>
          </cell>
        </row>
        <row r="2137">
          <cell r="A2137" t="str">
            <v>Tee en H.F. 8" x 4" E.L.</v>
          </cell>
          <cell r="B2137" t="str">
            <v>und</v>
          </cell>
          <cell r="C2137">
            <v>561440</v>
          </cell>
        </row>
        <row r="2138">
          <cell r="A2138" t="str">
            <v>Tee en H.F. 8" x 6" E.L.</v>
          </cell>
          <cell r="B2138" t="str">
            <v>und</v>
          </cell>
          <cell r="C2138">
            <v>589280</v>
          </cell>
        </row>
        <row r="2139">
          <cell r="A2139" t="str">
            <v>Tee en H.F. 8" x 8" E.B.</v>
          </cell>
          <cell r="B2139" t="str">
            <v>und</v>
          </cell>
          <cell r="C2139">
            <v>1032400</v>
          </cell>
        </row>
        <row r="2140">
          <cell r="A2140" t="str">
            <v>Tee en H.F. 8" x 8" E.L.</v>
          </cell>
          <cell r="B2140" t="str">
            <v>und</v>
          </cell>
          <cell r="C2140">
            <v>632200</v>
          </cell>
        </row>
        <row r="2141">
          <cell r="A2141" t="str">
            <v>Tee en H.F. 8" x 8" J.H.</v>
          </cell>
          <cell r="B2141" t="str">
            <v>und</v>
          </cell>
          <cell r="C2141">
            <v>696000</v>
          </cell>
        </row>
        <row r="2142">
          <cell r="A2142" t="str">
            <v>Tee en H.F. 8" x 8" x 6" J.H.</v>
          </cell>
          <cell r="B2142" t="str">
            <v>und</v>
          </cell>
          <cell r="C2142">
            <v>618860</v>
          </cell>
        </row>
        <row r="2143">
          <cell r="A2143" t="str">
            <v>Tee galvanizada 1"</v>
          </cell>
          <cell r="B2143" t="str">
            <v>und</v>
          </cell>
          <cell r="C2143">
            <v>2668</v>
          </cell>
        </row>
        <row r="2144">
          <cell r="A2144" t="str">
            <v>Tee galvanizada 2 1/2"</v>
          </cell>
          <cell r="B2144" t="str">
            <v>und</v>
          </cell>
          <cell r="C2144">
            <v>21460</v>
          </cell>
        </row>
        <row r="2145">
          <cell r="A2145" t="str">
            <v>Tee galvanizada 4"</v>
          </cell>
          <cell r="B2145" t="str">
            <v>und</v>
          </cell>
          <cell r="C2145">
            <v>51040</v>
          </cell>
        </row>
        <row r="2146">
          <cell r="A2146" t="str">
            <v>Tee manifold 1 camp x 1 esp. 40" x salida per. 40"</v>
          </cell>
          <cell r="B2146" t="str">
            <v>und</v>
          </cell>
          <cell r="C2146">
            <v>12840417</v>
          </cell>
        </row>
        <row r="2147">
          <cell r="A2147" t="str">
            <v>Tee manifold 1 camp x 1 esp. 48" x salida per. 40"</v>
          </cell>
          <cell r="B2147" t="str">
            <v>und</v>
          </cell>
          <cell r="C2147">
            <v>14506450</v>
          </cell>
        </row>
        <row r="2148">
          <cell r="A2148" t="str">
            <v>Tee manifold 2 campanas x 1 espigo 40" en PEAD</v>
          </cell>
          <cell r="B2148" t="str">
            <v>und</v>
          </cell>
          <cell r="C2148">
            <v>14727360</v>
          </cell>
        </row>
        <row r="2149">
          <cell r="A2149" t="str">
            <v>Tee manifold 2 campanas x 1 espigo 48" en PEAD</v>
          </cell>
          <cell r="B2149" t="str">
            <v>und</v>
          </cell>
          <cell r="C2149">
            <v>18041016</v>
          </cell>
        </row>
        <row r="2150">
          <cell r="A2150" t="str">
            <v>Tee PE 100 - RDE 11 PN 16  315 mm Ø=12"</v>
          </cell>
          <cell r="B2150" t="str">
            <v>und</v>
          </cell>
          <cell r="C2150">
            <v>2204694</v>
          </cell>
        </row>
        <row r="2151">
          <cell r="A2151" t="str">
            <v>Tee PE 100 - RDE 11 PN 16  90 mm Ø=3"</v>
          </cell>
          <cell r="B2151" t="str">
            <v>und</v>
          </cell>
          <cell r="C2151">
            <v>56953</v>
          </cell>
        </row>
        <row r="2152">
          <cell r="A2152" t="str">
            <v>Tee PE 100 - RDE 17 PN 10  63 mm Ø=2"</v>
          </cell>
          <cell r="B2152" t="str">
            <v>und</v>
          </cell>
          <cell r="C2152">
            <v>25872</v>
          </cell>
        </row>
        <row r="2153">
          <cell r="A2153" t="str">
            <v>Tee proyectante</v>
          </cell>
          <cell r="B2153" t="str">
            <v>m</v>
          </cell>
          <cell r="C2153">
            <v>11000</v>
          </cell>
        </row>
        <row r="2154">
          <cell r="A2154" t="str">
            <v>Tee pvc sanitaria PVC 6". Suministro e instal.</v>
          </cell>
          <cell r="B2154" t="str">
            <v>und</v>
          </cell>
          <cell r="C2154">
            <v>186404</v>
          </cell>
        </row>
        <row r="2155">
          <cell r="A2155" t="str">
            <v>Tee reducida PE 100 - RDE 11 PN 16 315 mm x 110 mm</v>
          </cell>
          <cell r="B2155" t="str">
            <v>und</v>
          </cell>
          <cell r="C2155">
            <v>2645815</v>
          </cell>
        </row>
        <row r="2156">
          <cell r="A2156" t="str">
            <v>Tee reducida PE 100 - RDE 17 PN 10 110 mm x 63 mm</v>
          </cell>
          <cell r="B2156" t="str">
            <v>und</v>
          </cell>
          <cell r="C2156">
            <v>76279</v>
          </cell>
        </row>
        <row r="2157">
          <cell r="A2157" t="str">
            <v>Tee reducida polietileno 1 x 1/2</v>
          </cell>
          <cell r="B2157" t="str">
            <v>und</v>
          </cell>
          <cell r="C2157">
            <v>23350</v>
          </cell>
        </row>
        <row r="2158">
          <cell r="A2158" t="str">
            <v>Tee reducida presión  PVC 1 x 3/4</v>
          </cell>
          <cell r="B2158" t="str">
            <v>und</v>
          </cell>
          <cell r="C2158">
            <v>4507</v>
          </cell>
        </row>
        <row r="2159">
          <cell r="A2159" t="str">
            <v>Tee reducida presión  PVC 3/4 x 1/2</v>
          </cell>
          <cell r="B2159" t="str">
            <v>und</v>
          </cell>
          <cell r="C2159">
            <v>2286</v>
          </cell>
        </row>
        <row r="2160">
          <cell r="A2160" t="str">
            <v>Tee reducida union mecanica PVC 4" x 3"</v>
          </cell>
          <cell r="B2160" t="str">
            <v>und</v>
          </cell>
          <cell r="C2160">
            <v>320527</v>
          </cell>
        </row>
        <row r="2161">
          <cell r="A2161" t="str">
            <v>Tee Sanitaria doble reducida PVC 4 x 3  "</v>
          </cell>
          <cell r="B2161" t="str">
            <v>und</v>
          </cell>
          <cell r="C2161">
            <v>43989</v>
          </cell>
        </row>
        <row r="2162">
          <cell r="A2162" t="str">
            <v>Tee Sanitaria PVC 1.1/2 "</v>
          </cell>
          <cell r="B2162" t="str">
            <v>und</v>
          </cell>
          <cell r="C2162">
            <v>4362</v>
          </cell>
        </row>
        <row r="2163">
          <cell r="A2163" t="str">
            <v>Tee Sanitaria PVC 2  "</v>
          </cell>
          <cell r="B2163" t="str">
            <v>und</v>
          </cell>
          <cell r="C2163">
            <v>7296</v>
          </cell>
        </row>
        <row r="2164">
          <cell r="A2164" t="str">
            <v>Tee Sanitaria PVC 3  "</v>
          </cell>
          <cell r="B2164" t="str">
            <v>und</v>
          </cell>
          <cell r="C2164">
            <v>9155</v>
          </cell>
        </row>
        <row r="2165">
          <cell r="A2165" t="str">
            <v>Tee Sanitaria PVC 4  "</v>
          </cell>
          <cell r="B2165" t="str">
            <v>und</v>
          </cell>
          <cell r="C2165">
            <v>18904</v>
          </cell>
        </row>
        <row r="2166">
          <cell r="A2166" t="str">
            <v>Tee Sanitaria PVC 6  "</v>
          </cell>
          <cell r="B2166" t="str">
            <v>und</v>
          </cell>
          <cell r="C2166">
            <v>173265</v>
          </cell>
        </row>
        <row r="2167">
          <cell r="A2167" t="str">
            <v>Tee sencilla presion  PVC 1 1/2 "</v>
          </cell>
          <cell r="B2167" t="str">
            <v>und</v>
          </cell>
          <cell r="C2167">
            <v>10265</v>
          </cell>
        </row>
        <row r="2168">
          <cell r="A2168" t="str">
            <v>Tee sencilla presion  PVC 1 1/4 "</v>
          </cell>
          <cell r="B2168" t="str">
            <v>und</v>
          </cell>
          <cell r="C2168">
            <v>7818</v>
          </cell>
        </row>
        <row r="2169">
          <cell r="A2169" t="str">
            <v>Tee sencilla presion  PVC 1"</v>
          </cell>
          <cell r="B2169" t="str">
            <v>und</v>
          </cell>
          <cell r="C2169">
            <v>3125</v>
          </cell>
        </row>
        <row r="2170">
          <cell r="A2170" t="str">
            <v>Tee sencilla presion  PVC 1/2 "</v>
          </cell>
          <cell r="B2170" t="str">
            <v>und</v>
          </cell>
          <cell r="C2170">
            <v>917</v>
          </cell>
        </row>
        <row r="2171">
          <cell r="A2171" t="str">
            <v>Tee sencilla presion  PVC 2 "</v>
          </cell>
          <cell r="B2171" t="str">
            <v>und</v>
          </cell>
          <cell r="C2171">
            <v>16348</v>
          </cell>
        </row>
        <row r="2172">
          <cell r="A2172" t="str">
            <v>Tee sencilla presion  PVC 2 1/2 "</v>
          </cell>
          <cell r="B2172" t="str">
            <v>und</v>
          </cell>
          <cell r="C2172">
            <v>38776</v>
          </cell>
        </row>
        <row r="2173">
          <cell r="A2173" t="str">
            <v>Tee sencilla presion  PVC 3 "</v>
          </cell>
          <cell r="B2173" t="str">
            <v>und</v>
          </cell>
          <cell r="C2173">
            <v>65013</v>
          </cell>
        </row>
        <row r="2174">
          <cell r="A2174" t="str">
            <v>Tee sencilla presion  PVC 3/4 "</v>
          </cell>
          <cell r="B2174" t="str">
            <v>und</v>
          </cell>
          <cell r="C2174">
            <v>1549</v>
          </cell>
        </row>
        <row r="2175">
          <cell r="A2175" t="str">
            <v>Tee sencilla presion  PVC 4 "</v>
          </cell>
          <cell r="B2175" t="str">
            <v>und</v>
          </cell>
          <cell r="C2175">
            <v>134600</v>
          </cell>
        </row>
        <row r="2176">
          <cell r="A2176" t="str">
            <v>Tee-Yee en PEAD 8 x 6</v>
          </cell>
          <cell r="B2176" t="str">
            <v>und</v>
          </cell>
          <cell r="C2176">
            <v>62913.760000000002</v>
          </cell>
        </row>
        <row r="2177">
          <cell r="A2177" t="str">
            <v>Teja Bavaria</v>
          </cell>
          <cell r="B2177" t="str">
            <v>m²</v>
          </cell>
          <cell r="C2177">
            <v>21228</v>
          </cell>
        </row>
        <row r="2178">
          <cell r="A2178" t="str">
            <v>Teja de arcilla tipo colonial 43x22x20 cm</v>
          </cell>
          <cell r="B2178" t="str">
            <v>m²</v>
          </cell>
          <cell r="C2178">
            <v>8250</v>
          </cell>
        </row>
        <row r="2179">
          <cell r="A2179" t="str">
            <v>Teja española 0.74 x 1.06 m</v>
          </cell>
          <cell r="B2179" t="str">
            <v>und</v>
          </cell>
          <cell r="C2179">
            <v>25295</v>
          </cell>
        </row>
        <row r="2180">
          <cell r="A2180" t="str">
            <v>Teja eternit ondulada No.10</v>
          </cell>
          <cell r="B2180" t="str">
            <v>und</v>
          </cell>
          <cell r="C2180">
            <v>40712</v>
          </cell>
        </row>
        <row r="2181">
          <cell r="A2181" t="str">
            <v>Teja eternit ondulada No.4</v>
          </cell>
          <cell r="B2181" t="str">
            <v>und</v>
          </cell>
          <cell r="C2181">
            <v>16171</v>
          </cell>
        </row>
        <row r="2182">
          <cell r="A2182" t="str">
            <v>Teja eternit ondulada No.6</v>
          </cell>
          <cell r="B2182" t="str">
            <v>und</v>
          </cell>
          <cell r="C2182">
            <v>24262</v>
          </cell>
        </row>
        <row r="2183">
          <cell r="A2183" t="str">
            <v>Teja eternit ondulada No.8</v>
          </cell>
          <cell r="B2183" t="str">
            <v>und</v>
          </cell>
          <cell r="C2183">
            <v>32304</v>
          </cell>
        </row>
        <row r="2184">
          <cell r="A2184" t="str">
            <v>Teja modular sencilla 333C Hunter Douglas c26 prepintada 2 caras</v>
          </cell>
          <cell r="B2184" t="str">
            <v>m</v>
          </cell>
          <cell r="C2184">
            <v>16711.439999999999</v>
          </cell>
        </row>
        <row r="2185">
          <cell r="A2185" t="str">
            <v>Teja tipo Sandwwich standing Seam Panel, incluye accesorios</v>
          </cell>
          <cell r="B2185" t="str">
            <v>m²</v>
          </cell>
          <cell r="C2185">
            <v>148500</v>
          </cell>
        </row>
        <row r="2186">
          <cell r="A2186" t="str">
            <v>Teja plástica No.6 ajonit 92*183 cm e=1.8mm marfil</v>
          </cell>
          <cell r="B2186" t="str">
            <v>und</v>
          </cell>
          <cell r="C2186">
            <v>39675</v>
          </cell>
        </row>
        <row r="2187">
          <cell r="A2187" t="str">
            <v>Teja sin traslapo en acero cal 26 recubierta galvalume prepintada 2 caras instalada todo costo</v>
          </cell>
          <cell r="B2187" t="str">
            <v>m²</v>
          </cell>
          <cell r="C2187">
            <v>42624</v>
          </cell>
        </row>
        <row r="2188">
          <cell r="A2188" t="str">
            <v>Teja termoacustica 0.27 mm</v>
          </cell>
          <cell r="B2188" t="str">
            <v>m²</v>
          </cell>
          <cell r="C2188">
            <v>28482.73</v>
          </cell>
        </row>
        <row r="2189">
          <cell r="A2189" t="str">
            <v>Teja termoacustica ondulada  A-360</v>
          </cell>
          <cell r="B2189" t="str">
            <v>m²</v>
          </cell>
          <cell r="C2189">
            <v>21000</v>
          </cell>
        </row>
        <row r="2190">
          <cell r="A2190" t="str">
            <v>Teja tipo cindu</v>
          </cell>
          <cell r="B2190" t="str">
            <v>m²</v>
          </cell>
          <cell r="C2190">
            <v>27587</v>
          </cell>
        </row>
        <row r="2191">
          <cell r="A2191" t="str">
            <v>Tela  encerramiento fibra Verde</v>
          </cell>
          <cell r="B2191" t="str">
            <v>m²</v>
          </cell>
          <cell r="C2191">
            <v>794</v>
          </cell>
        </row>
        <row r="2192">
          <cell r="A2192" t="str">
            <v>Teleferico montaje mecanico</v>
          </cell>
          <cell r="B2192" t="str">
            <v xml:space="preserve"> HR </v>
          </cell>
          <cell r="C2192">
            <v>12080</v>
          </cell>
        </row>
        <row r="2193">
          <cell r="A2193" t="str">
            <v>Telon  en fique (2 x 50 m)</v>
          </cell>
          <cell r="B2193" t="str">
            <v>m²</v>
          </cell>
          <cell r="C2193">
            <v>3800</v>
          </cell>
        </row>
        <row r="2194">
          <cell r="A2194" t="str">
            <v>Tensor crosby Ø=1" x 12"</v>
          </cell>
          <cell r="B2194" t="str">
            <v>und</v>
          </cell>
          <cell r="C2194">
            <v>503750</v>
          </cell>
        </row>
        <row r="2195">
          <cell r="A2195" t="str">
            <v>Tensor Ø=1/2"</v>
          </cell>
          <cell r="B2195" t="str">
            <v>und</v>
          </cell>
          <cell r="C2195">
            <v>40000</v>
          </cell>
        </row>
        <row r="2196">
          <cell r="A2196" t="str">
            <v>Tensor Ø=5/16"</v>
          </cell>
          <cell r="B2196" t="str">
            <v>und</v>
          </cell>
          <cell r="C2196">
            <v>5220</v>
          </cell>
        </row>
        <row r="2197">
          <cell r="A2197" t="str">
            <v>Tensor para Cables</v>
          </cell>
          <cell r="B2197" t="str">
            <v>und</v>
          </cell>
          <cell r="C2197">
            <v>615000</v>
          </cell>
        </row>
        <row r="2198">
          <cell r="A2198" t="str">
            <v>Tensor varilla lisa 1/2"*6m rosca 0.20 m extremos</v>
          </cell>
          <cell r="B2198" t="str">
            <v>und</v>
          </cell>
          <cell r="C2198">
            <v>20101</v>
          </cell>
        </row>
        <row r="2199">
          <cell r="A2199" t="str">
            <v>Terminadora de Asfalto o Finisher</v>
          </cell>
          <cell r="B2199" t="str">
            <v xml:space="preserve"> HR </v>
          </cell>
          <cell r="C2199">
            <v>129166</v>
          </cell>
        </row>
        <row r="2200">
          <cell r="A2200" t="str">
            <v>Terminal conduit de 3"</v>
          </cell>
          <cell r="B2200" t="str">
            <v>und</v>
          </cell>
          <cell r="C2200">
            <v>12066</v>
          </cell>
        </row>
        <row r="2201">
          <cell r="A2201" t="str">
            <v>Terminal de 0.71 x 0.416</v>
          </cell>
          <cell r="B2201" t="str">
            <v>und</v>
          </cell>
          <cell r="C2201">
            <v>62416</v>
          </cell>
        </row>
        <row r="2202">
          <cell r="A2202" t="str">
            <v>Terminal de ponchar # 1/0,  3 m</v>
          </cell>
          <cell r="B2202" t="str">
            <v>und</v>
          </cell>
          <cell r="C2202">
            <v>6000</v>
          </cell>
        </row>
        <row r="2203">
          <cell r="A2203" t="str">
            <v>Terminal de ponchar # 2,   3 m</v>
          </cell>
          <cell r="B2203" t="str">
            <v>und</v>
          </cell>
          <cell r="C2203">
            <v>4500</v>
          </cell>
        </row>
        <row r="2204">
          <cell r="A2204" t="str">
            <v>Terminal premoldeada tipo interior 3 m</v>
          </cell>
          <cell r="B2204" t="str">
            <v>und</v>
          </cell>
          <cell r="C2204">
            <v>150000</v>
          </cell>
        </row>
        <row r="2205">
          <cell r="A2205" t="str">
            <v>Terminal Socket Crosby 1"</v>
          </cell>
          <cell r="B2205" t="str">
            <v>und</v>
          </cell>
          <cell r="C2205">
            <v>721520</v>
          </cell>
        </row>
        <row r="2206">
          <cell r="A2206" t="str">
            <v>Terminales de guardacamilla</v>
          </cell>
          <cell r="B2206" t="str">
            <v>und</v>
          </cell>
          <cell r="C2206">
            <v>9000</v>
          </cell>
        </row>
        <row r="2207">
          <cell r="A2207" t="str">
            <v>Thinner</v>
          </cell>
          <cell r="B2207" t="str">
            <v>gal</v>
          </cell>
          <cell r="C2207">
            <v>17720</v>
          </cell>
        </row>
        <row r="2208">
          <cell r="A2208" t="str">
            <v>Tierra Negra</v>
          </cell>
          <cell r="B2208" t="str">
            <v>m³</v>
          </cell>
          <cell r="C2208">
            <v>26667</v>
          </cell>
        </row>
        <row r="2209">
          <cell r="A2209" t="str">
            <v>Tierra Negra abonada</v>
          </cell>
          <cell r="B2209" t="str">
            <v>m³</v>
          </cell>
          <cell r="C2209">
            <v>76667</v>
          </cell>
        </row>
        <row r="2210">
          <cell r="A2210" t="str">
            <v>Tímpano de remate 2.6*1.1 acrílico humo 4mm</v>
          </cell>
          <cell r="B2210" t="str">
            <v>und</v>
          </cell>
          <cell r="C2210">
            <v>628488</v>
          </cell>
        </row>
        <row r="2211">
          <cell r="A2211" t="str">
            <v>Tinte para madera 1/4 galón</v>
          </cell>
          <cell r="B2211" t="str">
            <v>und</v>
          </cell>
          <cell r="C2211">
            <v>31650</v>
          </cell>
        </row>
        <row r="2212">
          <cell r="A2212" t="str">
            <v>Tiras alistado 3 x 3 x 3</v>
          </cell>
          <cell r="B2212" t="str">
            <v>m</v>
          </cell>
          <cell r="C2212">
            <v>1710</v>
          </cell>
        </row>
        <row r="2213">
          <cell r="A2213" t="str">
            <v>Toallero blanco</v>
          </cell>
          <cell r="B2213" t="str">
            <v>und</v>
          </cell>
          <cell r="C2213">
            <v>8500</v>
          </cell>
        </row>
        <row r="2214">
          <cell r="A2214" t="str">
            <v>Toma bifásica</v>
          </cell>
          <cell r="B2214" t="str">
            <v>und</v>
          </cell>
          <cell r="C2214">
            <v>12016</v>
          </cell>
        </row>
        <row r="2215">
          <cell r="A2215" t="str">
            <v>Toma doble conduit</v>
          </cell>
          <cell r="B2215" t="str">
            <v>und</v>
          </cell>
          <cell r="C2215">
            <v>3815</v>
          </cell>
        </row>
        <row r="2216">
          <cell r="A2216" t="str">
            <v>Toma Jack RJ45-110 Jack Cat. 5E AMP</v>
          </cell>
          <cell r="B2216" t="str">
            <v>und</v>
          </cell>
          <cell r="C2216">
            <v>10987</v>
          </cell>
        </row>
        <row r="2217">
          <cell r="A2217" t="str">
            <v>Toma monofásica doble, polo a tierra</v>
          </cell>
          <cell r="B2217" t="str">
            <v>und</v>
          </cell>
          <cell r="C2217">
            <v>12400</v>
          </cell>
        </row>
        <row r="2218">
          <cell r="A2218" t="str">
            <v>Toma sencilla</v>
          </cell>
          <cell r="B2218" t="str">
            <v>und</v>
          </cell>
          <cell r="C2218">
            <v>6144</v>
          </cell>
        </row>
        <row r="2219">
          <cell r="A2219" t="str">
            <v>Toma telefónica</v>
          </cell>
          <cell r="B2219" t="str">
            <v>und</v>
          </cell>
          <cell r="C2219">
            <v>6833</v>
          </cell>
        </row>
        <row r="2220">
          <cell r="A2220" t="str">
            <v>Toma teléfono americana doble 4 hilos</v>
          </cell>
          <cell r="B2220" t="str">
            <v>und</v>
          </cell>
          <cell r="C2220">
            <v>3120</v>
          </cell>
        </row>
        <row r="2221">
          <cell r="A2221" t="str">
            <v>Toma trifásica con polo a tierra</v>
          </cell>
          <cell r="B2221" t="str">
            <v>und</v>
          </cell>
          <cell r="C2221">
            <v>12016</v>
          </cell>
        </row>
        <row r="2222">
          <cell r="A2222" t="str">
            <v>Toma tv coaxial</v>
          </cell>
          <cell r="B2222" t="str">
            <v>und</v>
          </cell>
          <cell r="C2222">
            <v>3000</v>
          </cell>
        </row>
        <row r="2223">
          <cell r="A2223" t="str">
            <v>Tomacorriente con polo a tierra aislado</v>
          </cell>
          <cell r="B2223" t="str">
            <v>und</v>
          </cell>
          <cell r="C2223">
            <v>12933</v>
          </cell>
        </row>
        <row r="2224">
          <cell r="A2224" t="str">
            <v>Tomacorriente doble con polo a tierra de incrustar</v>
          </cell>
          <cell r="B2224" t="str">
            <v>und</v>
          </cell>
          <cell r="C2224">
            <v>4900</v>
          </cell>
        </row>
        <row r="2225">
          <cell r="A2225" t="str">
            <v>Topografo</v>
          </cell>
          <cell r="B2225" t="str">
            <v>h</v>
          </cell>
          <cell r="C2225">
            <v>29472</v>
          </cell>
        </row>
        <row r="2226">
          <cell r="A2226" t="str">
            <v>Tornillo  Ø= 1/2" x  10" R.O G-8 con T.A</v>
          </cell>
          <cell r="B2226" t="str">
            <v>und</v>
          </cell>
          <cell r="C2226">
            <v>9850</v>
          </cell>
        </row>
        <row r="2227">
          <cell r="A2227" t="str">
            <v>Tornillo  Ø= 1/2" x  6" R.O G-8 con T.A</v>
          </cell>
          <cell r="B2227" t="str">
            <v>und</v>
          </cell>
          <cell r="C2227">
            <v>5922</v>
          </cell>
        </row>
        <row r="2228">
          <cell r="A2228" t="str">
            <v>Tornillo  Ø= 1/2" x  7" R.O G-8 con T.A</v>
          </cell>
          <cell r="B2228" t="str">
            <v>und</v>
          </cell>
          <cell r="C2228">
            <v>6909</v>
          </cell>
        </row>
        <row r="2229">
          <cell r="A2229" t="str">
            <v>Tornillo  Ø= 5/16" x 6" G-2 para Madera</v>
          </cell>
          <cell r="B2229" t="str">
            <v>und</v>
          </cell>
          <cell r="C2229">
            <v>600</v>
          </cell>
        </row>
        <row r="2230">
          <cell r="A2230" t="str">
            <v>Tornillo  Ø= 5/8" x  5" R.O G-8 con T.A</v>
          </cell>
          <cell r="B2230" t="str">
            <v>und</v>
          </cell>
          <cell r="C2230">
            <v>5200</v>
          </cell>
        </row>
        <row r="2231">
          <cell r="A2231" t="str">
            <v>Tornillo  Ø= 9/16" x  10 " R.O con T.A</v>
          </cell>
          <cell r="B2231" t="str">
            <v>und</v>
          </cell>
          <cell r="C2231">
            <v>9584</v>
          </cell>
        </row>
        <row r="2232">
          <cell r="A2232" t="str">
            <v>Tornillo  Ø= 9/16" x  15 " R.O con T.A</v>
          </cell>
          <cell r="B2232" t="str">
            <v>und</v>
          </cell>
          <cell r="C2232">
            <v>14376</v>
          </cell>
        </row>
        <row r="2233">
          <cell r="A2233" t="str">
            <v>Tornillo 5/8" G-5, incluye tuerca y contratuerca</v>
          </cell>
          <cell r="B2233" t="str">
            <v>und</v>
          </cell>
          <cell r="C2233">
            <v>13400</v>
          </cell>
        </row>
        <row r="2234">
          <cell r="A2234" t="str">
            <v>Tornillo 8*3/4" entre perf estruct dry wall</v>
          </cell>
          <cell r="B2234" t="str">
            <v>und</v>
          </cell>
          <cell r="C2234">
            <v>61</v>
          </cell>
        </row>
        <row r="2235">
          <cell r="A2235" t="str">
            <v>Tornillo autoperforante 3/4" cubierta policarbonato</v>
          </cell>
          <cell r="B2235" t="str">
            <v>und</v>
          </cell>
          <cell r="C2235">
            <v>340</v>
          </cell>
        </row>
        <row r="2236">
          <cell r="A2236" t="str">
            <v>Tornillo autoperforante 7 x 7/16"</v>
          </cell>
          <cell r="B2236" t="str">
            <v>und</v>
          </cell>
          <cell r="C2236">
            <v>20</v>
          </cell>
        </row>
        <row r="2237">
          <cell r="A2237" t="str">
            <v>Tornillo autoperforante para acero 5/16" x 3/4"</v>
          </cell>
          <cell r="B2237" t="str">
            <v>und</v>
          </cell>
          <cell r="C2237">
            <v>525</v>
          </cell>
        </row>
        <row r="2238">
          <cell r="A2238" t="str">
            <v>Tornillo cabeza lenteja punta broca 8 x 1/2"</v>
          </cell>
          <cell r="B2238" t="str">
            <v>und</v>
          </cell>
          <cell r="C2238">
            <v>25</v>
          </cell>
        </row>
        <row r="2239">
          <cell r="A2239" t="str">
            <v>Tornillo de acero 1/2" x 1/4"</v>
          </cell>
          <cell r="B2239" t="str">
            <v>und</v>
          </cell>
          <cell r="C2239">
            <v>80</v>
          </cell>
        </row>
        <row r="2240">
          <cell r="A2240" t="str">
            <v>Tornillo de Carruaje 3/16x2" (inc. tuerca)</v>
          </cell>
          <cell r="B2240" t="str">
            <v>und</v>
          </cell>
          <cell r="C2240">
            <v>250</v>
          </cell>
        </row>
        <row r="2241">
          <cell r="A2241" t="str">
            <v>Tornillo de carruaje 5/16" x 2 1/2" R.O con T.A.</v>
          </cell>
          <cell r="B2241" t="str">
            <v>und</v>
          </cell>
          <cell r="C2241">
            <v>500</v>
          </cell>
        </row>
        <row r="2242">
          <cell r="A2242" t="str">
            <v>Tornillo de Carruaje Ø= 5/8 x 1 1/2"  G-2 , T. A.</v>
          </cell>
          <cell r="B2242" t="str">
            <v>und</v>
          </cell>
          <cell r="C2242">
            <v>4559</v>
          </cell>
        </row>
        <row r="2243">
          <cell r="A2243" t="str">
            <v>Tornillo fijador de ala</v>
          </cell>
          <cell r="B2243" t="str">
            <v>und</v>
          </cell>
          <cell r="C2243">
            <v>340.54</v>
          </cell>
        </row>
        <row r="2244">
          <cell r="A2244" t="str">
            <v>Tornillo fijador de techo</v>
          </cell>
          <cell r="B2244" t="str">
            <v>und</v>
          </cell>
          <cell r="C2244">
            <v>325</v>
          </cell>
        </row>
        <row r="2245">
          <cell r="A2245" t="str">
            <v>Tornillo galvanizado para lámina 12 x 1/2"</v>
          </cell>
          <cell r="B2245" t="str">
            <v>und</v>
          </cell>
          <cell r="C2245">
            <v>22</v>
          </cell>
        </row>
        <row r="2246">
          <cell r="A2246" t="str">
            <v>Tornillo goloso 1/8" x 1 1/4</v>
          </cell>
          <cell r="B2246" t="str">
            <v>und</v>
          </cell>
          <cell r="C2246">
            <v>50</v>
          </cell>
        </row>
        <row r="2247">
          <cell r="A2247" t="str">
            <v>Tornillo goloso de 1 1/2"</v>
          </cell>
          <cell r="B2247" t="str">
            <v>und</v>
          </cell>
          <cell r="C2247">
            <v>190</v>
          </cell>
        </row>
        <row r="2248">
          <cell r="A2248" t="str">
            <v>Tornillo inoxidable para bajante</v>
          </cell>
          <cell r="B2248" t="str">
            <v>und</v>
          </cell>
          <cell r="C2248">
            <v>208</v>
          </cell>
        </row>
        <row r="2249">
          <cell r="A2249" t="str">
            <v>Tornillo lámina  Dia.3/8"</v>
          </cell>
          <cell r="B2249" t="str">
            <v>und</v>
          </cell>
          <cell r="C2249">
            <v>20</v>
          </cell>
        </row>
        <row r="2250">
          <cell r="A2250" t="str">
            <v>Tornillo Ø= 1 1/2" x 8" R.O con W.T.A</v>
          </cell>
          <cell r="B2250" t="str">
            <v>und</v>
          </cell>
          <cell r="C2250">
            <v>6953</v>
          </cell>
        </row>
        <row r="2251">
          <cell r="A2251" t="str">
            <v>Tornillo Ø= 1 1/4" x 20"  G-8</v>
          </cell>
          <cell r="B2251" t="str">
            <v>und</v>
          </cell>
          <cell r="C2251">
            <v>72760</v>
          </cell>
        </row>
        <row r="2252">
          <cell r="A2252" t="str">
            <v>Tornillo Ø= 1 1/4" x 5"  G-2 con T. A.</v>
          </cell>
          <cell r="B2252" t="str">
            <v>und</v>
          </cell>
          <cell r="C2252">
            <v>31900</v>
          </cell>
        </row>
        <row r="2253">
          <cell r="A2253" t="str">
            <v>Tornillo Ø= 1" x 4"  G-2 R.O. Con T. A.</v>
          </cell>
          <cell r="B2253" t="str">
            <v>und</v>
          </cell>
          <cell r="C2253">
            <v>3650</v>
          </cell>
        </row>
        <row r="2254">
          <cell r="A2254" t="str">
            <v>Tornillo Ø= 1" x 4"  G-8 R.O. Con T. A.</v>
          </cell>
          <cell r="B2254" t="str">
            <v>und</v>
          </cell>
          <cell r="C2254">
            <v>10650</v>
          </cell>
        </row>
        <row r="2255">
          <cell r="A2255" t="str">
            <v>Tornillo Ø= 1" x 5"  G-8 R.O. Con T. A.</v>
          </cell>
          <cell r="B2255" t="str">
            <v>und</v>
          </cell>
          <cell r="C2255">
            <v>13470</v>
          </cell>
        </row>
        <row r="2256">
          <cell r="A2256" t="str">
            <v>Tornillo Ø= 1/2 x 1 1/2"  G-8 con T. A.  R.O</v>
          </cell>
          <cell r="B2256" t="str">
            <v>und</v>
          </cell>
          <cell r="C2256">
            <v>1155</v>
          </cell>
        </row>
        <row r="2257">
          <cell r="A2257" t="str">
            <v>Tornillo Ø= 1/2" x 1 1/2"  G.8  R.O con W.T.A</v>
          </cell>
          <cell r="B2257" t="str">
            <v>und</v>
          </cell>
          <cell r="C2257">
            <v>1480.5</v>
          </cell>
        </row>
        <row r="2258">
          <cell r="A2258" t="str">
            <v>Tornillo Ø= 1/2" x 1 1/4"  G-2, con T. A.</v>
          </cell>
          <cell r="B2258" t="str">
            <v>und</v>
          </cell>
          <cell r="C2258">
            <v>670</v>
          </cell>
        </row>
        <row r="2259">
          <cell r="A2259" t="str">
            <v>Tornillo Ø= 2"  G-5</v>
          </cell>
          <cell r="B2259" t="str">
            <v>kg</v>
          </cell>
          <cell r="C2259">
            <v>5053</v>
          </cell>
        </row>
        <row r="2260">
          <cell r="A2260" t="str">
            <v>Tornillo Ø= 3/4 x 3"  G-2 con T. A.</v>
          </cell>
          <cell r="B2260" t="str">
            <v>und</v>
          </cell>
          <cell r="C2260">
            <v>2780</v>
          </cell>
        </row>
        <row r="2261">
          <cell r="A2261" t="str">
            <v>Tornillo Ø= 3/4" x 3" G-8 en A.I. Con T. A</v>
          </cell>
          <cell r="B2261" t="str">
            <v>und</v>
          </cell>
          <cell r="C2261">
            <v>12550</v>
          </cell>
        </row>
        <row r="2262">
          <cell r="A2262" t="str">
            <v>Tornillo Ø= 3/8" x 1"  G-8 R.O. Con T. A.</v>
          </cell>
          <cell r="B2262" t="str">
            <v>und</v>
          </cell>
          <cell r="C2262">
            <v>562</v>
          </cell>
        </row>
        <row r="2263">
          <cell r="A2263" t="str">
            <v>Tornillo Ø= 3/8" x 3/4"  G-5 R.O. Con T. A.</v>
          </cell>
          <cell r="B2263" t="str">
            <v>und</v>
          </cell>
          <cell r="C2263">
            <v>300</v>
          </cell>
        </row>
        <row r="2264">
          <cell r="A2264" t="str">
            <v>Tornillo Ø= 5/8" x 1/2"  G-8</v>
          </cell>
          <cell r="B2264" t="str">
            <v>und</v>
          </cell>
          <cell r="C2264">
            <v>6000</v>
          </cell>
        </row>
        <row r="2265">
          <cell r="A2265" t="str">
            <v>Tornillo Ø= 5/8" x 2"  G-8 R.O. Con T. A.</v>
          </cell>
          <cell r="B2265" t="str">
            <v>und</v>
          </cell>
          <cell r="C2265">
            <v>2900</v>
          </cell>
        </row>
        <row r="2266">
          <cell r="A2266" t="str">
            <v>Tornillo Ø= 5/8" x 3"  G-8 R.O. Con T. A.</v>
          </cell>
          <cell r="B2266" t="str">
            <v>und</v>
          </cell>
          <cell r="C2266">
            <v>2960</v>
          </cell>
        </row>
        <row r="2267">
          <cell r="A2267" t="str">
            <v>Tornillo Ø= 7/8" x 4" G-8 en A.I. Con T. A</v>
          </cell>
          <cell r="B2267" t="str">
            <v>und</v>
          </cell>
          <cell r="C2267">
            <v>21350</v>
          </cell>
        </row>
        <row r="2268">
          <cell r="A2268" t="str">
            <v>Tornillo Ø= 7/8" x 8"  G-5 R.O. Con T.A.W</v>
          </cell>
          <cell r="B2268" t="str">
            <v>und</v>
          </cell>
          <cell r="C2268">
            <v>8424</v>
          </cell>
        </row>
        <row r="2269">
          <cell r="A2269" t="str">
            <v>Tornillo Ø=3/4" x 1 1/2" G.8 en A.I. R.O con W.T.A</v>
          </cell>
          <cell r="B2269" t="str">
            <v>und</v>
          </cell>
          <cell r="C2269">
            <v>6275</v>
          </cell>
        </row>
        <row r="2270">
          <cell r="A2270" t="str">
            <v>Tornillo para canaleta 43 Metalico</v>
          </cell>
          <cell r="B2270" t="str">
            <v>und</v>
          </cell>
          <cell r="C2270">
            <v>1200</v>
          </cell>
        </row>
        <row r="2271">
          <cell r="A2271" t="str">
            <v>Tornillo para canaleta 90</v>
          </cell>
          <cell r="B2271" t="str">
            <v>und</v>
          </cell>
          <cell r="C2271">
            <v>3750</v>
          </cell>
        </row>
        <row r="2272">
          <cell r="A2272" t="str">
            <v>Tornillo para madera  2"  No. 9</v>
          </cell>
          <cell r="B2272" t="str">
            <v>und</v>
          </cell>
          <cell r="C2272">
            <v>60</v>
          </cell>
        </row>
        <row r="2273">
          <cell r="A2273" t="str">
            <v>Tornillo para madera 1"  No.6</v>
          </cell>
          <cell r="B2273" t="str">
            <v>und</v>
          </cell>
          <cell r="C2273">
            <v>20</v>
          </cell>
        </row>
        <row r="2274">
          <cell r="A2274" t="str">
            <v>Tornillo para madera 2"  No. 8</v>
          </cell>
          <cell r="B2274" t="str">
            <v>und</v>
          </cell>
          <cell r="C2274">
            <v>150</v>
          </cell>
        </row>
        <row r="2275">
          <cell r="A2275" t="str">
            <v>Tornillo standar 6*1" largo láminas dry wall</v>
          </cell>
          <cell r="B2275" t="str">
            <v>und</v>
          </cell>
          <cell r="C2275">
            <v>32</v>
          </cell>
        </row>
        <row r="2276">
          <cell r="A2276" t="str">
            <v>Torno</v>
          </cell>
          <cell r="B2276" t="str">
            <v xml:space="preserve"> HR </v>
          </cell>
          <cell r="C2276">
            <v>18000</v>
          </cell>
        </row>
        <row r="2277">
          <cell r="A2277" t="str">
            <v>Toron de tensionamiento grado 270 k ASTM A-421</v>
          </cell>
          <cell r="B2277" t="str">
            <v>kg</v>
          </cell>
          <cell r="C2277">
            <v>9700</v>
          </cell>
        </row>
        <row r="2278">
          <cell r="A2278" t="str">
            <v>Torre grua</v>
          </cell>
          <cell r="B2278" t="str">
            <v xml:space="preserve"> HR </v>
          </cell>
          <cell r="C2278">
            <v>95937</v>
          </cell>
        </row>
        <row r="2279">
          <cell r="A2279" t="str">
            <v>Tractor con zorra de 4 Tn o 3 m3</v>
          </cell>
          <cell r="B2279" t="str">
            <v xml:space="preserve"> HR </v>
          </cell>
          <cell r="C2279">
            <v>19250</v>
          </cell>
        </row>
        <row r="2280">
          <cell r="A2280" t="str">
            <v>Trailer equipo de pilotaje</v>
          </cell>
          <cell r="B2280" t="str">
            <v xml:space="preserve"> HR </v>
          </cell>
          <cell r="C2280">
            <v>1986155</v>
          </cell>
        </row>
        <row r="2281">
          <cell r="A2281" t="str">
            <v>Trampa de cabellos H.F.  6"</v>
          </cell>
          <cell r="B2281" t="str">
            <v>und</v>
          </cell>
          <cell r="C2281">
            <v>1392000</v>
          </cell>
        </row>
        <row r="2282">
          <cell r="A2282" t="str">
            <v>Trampa de grasas 95 lts</v>
          </cell>
          <cell r="B2282" t="str">
            <v>und</v>
          </cell>
          <cell r="C2282">
            <v>159848</v>
          </cell>
        </row>
        <row r="2283">
          <cell r="A2283" t="str">
            <v>Trans Duitama-Tamara piedra laja</v>
          </cell>
          <cell r="B2283" t="str">
            <v>t</v>
          </cell>
          <cell r="C2283">
            <v>104014</v>
          </cell>
        </row>
        <row r="2284">
          <cell r="A2284" t="str">
            <v>Transf de Potencia 3Ø de 150 KVA 13.2kv 214/123</v>
          </cell>
          <cell r="B2284" t="str">
            <v>und</v>
          </cell>
          <cell r="C2284">
            <v>9200000</v>
          </cell>
        </row>
        <row r="2285">
          <cell r="A2285" t="str">
            <v>Transferencia Automática  de 3 x 500 Amp  600 V</v>
          </cell>
          <cell r="B2285" t="str">
            <v>und</v>
          </cell>
          <cell r="C2285">
            <v>5830000</v>
          </cell>
        </row>
        <row r="2286">
          <cell r="A2286" t="str">
            <v>Transformador trifásico de 30 KVA</v>
          </cell>
          <cell r="B2286" t="str">
            <v>und</v>
          </cell>
          <cell r="C2286">
            <v>5575000</v>
          </cell>
        </row>
        <row r="2287">
          <cell r="A2287" t="str">
            <v>Transporte a lomo de Mula</v>
          </cell>
          <cell r="B2287" t="str">
            <v>vj</v>
          </cell>
          <cell r="C2287">
            <v>24000</v>
          </cell>
        </row>
        <row r="2288">
          <cell r="A2288" t="str">
            <v>Transporte a lomo de Mula area Aguazul - petrolera</v>
          </cell>
          <cell r="B2288" t="str">
            <v>vj</v>
          </cell>
          <cell r="C2288">
            <v>30000</v>
          </cell>
        </row>
        <row r="2289">
          <cell r="A2289" t="str">
            <v>Transporte Canoa o motor fuera de borda</v>
          </cell>
          <cell r="B2289" t="str">
            <v>vj</v>
          </cell>
          <cell r="C2289">
            <v>40000</v>
          </cell>
        </row>
        <row r="2290">
          <cell r="A2290" t="str">
            <v>Transporte de material (triturado) m³</v>
          </cell>
          <cell r="B2290" t="str">
            <v>m³</v>
          </cell>
          <cell r="C2290">
            <v>106778</v>
          </cell>
        </row>
        <row r="2291">
          <cell r="A2291" t="str">
            <v>Transporte de materiales (arena, piedra, comun, tierra) m³</v>
          </cell>
          <cell r="B2291" t="str">
            <v>m³</v>
          </cell>
          <cell r="C2291">
            <v>106778</v>
          </cell>
        </row>
        <row r="2292">
          <cell r="A2292" t="str">
            <v>Transporte de materiales Tn</v>
          </cell>
          <cell r="B2292" t="str">
            <v>t</v>
          </cell>
          <cell r="C2292">
            <v>47818</v>
          </cell>
        </row>
        <row r="2293">
          <cell r="A2293" t="str">
            <v>Transporte por peso a lomo de Mula hasta 8 Km</v>
          </cell>
          <cell r="B2293" t="str">
            <v>kg-km</v>
          </cell>
          <cell r="C2293">
            <v>31.25</v>
          </cell>
        </row>
        <row r="2294">
          <cell r="A2294" t="str">
            <v>Transporte por peso en via  (pavimentada)</v>
          </cell>
          <cell r="B2294" t="str">
            <v>t-km</v>
          </cell>
          <cell r="C2294">
            <v>338</v>
          </cell>
        </row>
        <row r="2295">
          <cell r="A2295" t="str">
            <v>Transporte por peso en via  (sin pavimentar)</v>
          </cell>
          <cell r="B2295" t="str">
            <v>t-km</v>
          </cell>
          <cell r="C2295">
            <v>617</v>
          </cell>
        </row>
        <row r="2296">
          <cell r="A2296" t="str">
            <v>Transporte por peso en via  (sin pav-montaña)</v>
          </cell>
          <cell r="B2296" t="str">
            <v>t-km</v>
          </cell>
          <cell r="C2296">
            <v>3118</v>
          </cell>
        </row>
        <row r="2297">
          <cell r="A2297" t="str">
            <v>Transporte por volumen en via (pavimentada)</v>
          </cell>
          <cell r="B2297" t="str">
            <v>m³-km</v>
          </cell>
          <cell r="C2297">
            <v>1478</v>
          </cell>
        </row>
        <row r="2298">
          <cell r="A2298" t="str">
            <v>Transporte por volumen en via (sin pavimentar)</v>
          </cell>
          <cell r="B2298" t="str">
            <v>m³-km</v>
          </cell>
          <cell r="C2298">
            <v>1563</v>
          </cell>
        </row>
        <row r="2299">
          <cell r="A2299" t="str">
            <v>Transporte por volumen en via (sin pav-montaña)</v>
          </cell>
          <cell r="B2299" t="str">
            <v>m³-km</v>
          </cell>
          <cell r="C2299">
            <v>2321</v>
          </cell>
        </row>
        <row r="2300">
          <cell r="A2300" t="str">
            <v>Tratamiento y disposicion final de lodos</v>
          </cell>
          <cell r="B2300" t="str">
            <v>und</v>
          </cell>
          <cell r="C2300">
            <v>373000</v>
          </cell>
        </row>
        <row r="2301">
          <cell r="A2301" t="str">
            <v>Triplex flormorado 4  mm</v>
          </cell>
          <cell r="B2301" t="str">
            <v>und</v>
          </cell>
          <cell r="C2301">
            <v>49718</v>
          </cell>
        </row>
        <row r="2302">
          <cell r="A2302" t="str">
            <v>Triplex flormorado 9  mm</v>
          </cell>
          <cell r="B2302" t="str">
            <v>und</v>
          </cell>
          <cell r="C2302">
            <v>58000</v>
          </cell>
        </row>
        <row r="2303">
          <cell r="A2303" t="str">
            <v>Triplex lámina 4  mm  1.22 x 2.44</v>
          </cell>
          <cell r="B2303" t="str">
            <v>und</v>
          </cell>
          <cell r="C2303">
            <v>49535</v>
          </cell>
        </row>
        <row r="2304">
          <cell r="A2304" t="str">
            <v>Tripolisfosfato de Sodio x 50 Kg</v>
          </cell>
          <cell r="B2304" t="str">
            <v>bt</v>
          </cell>
          <cell r="C2304">
            <v>297500</v>
          </cell>
        </row>
        <row r="2305">
          <cell r="A2305" t="str">
            <v>Triturado de 1/2" - 3/4"</v>
          </cell>
          <cell r="B2305" t="str">
            <v>m³</v>
          </cell>
          <cell r="C2305">
            <v>50223</v>
          </cell>
        </row>
        <row r="2306">
          <cell r="A2306" t="str">
            <v>Triturado de  1" - 1 1/2"</v>
          </cell>
          <cell r="B2306" t="str">
            <v>m³</v>
          </cell>
          <cell r="C2306">
            <v>43768</v>
          </cell>
        </row>
        <row r="2307">
          <cell r="A2307" t="str">
            <v>Tronzadora 14"</v>
          </cell>
          <cell r="B2307" t="str">
            <v xml:space="preserve"> HR </v>
          </cell>
          <cell r="C2307">
            <v>3669</v>
          </cell>
        </row>
        <row r="2308">
          <cell r="A2308" t="str">
            <v>Tuberia Acero galvanizada Ø=1/2" gas</v>
          </cell>
          <cell r="B2308" t="str">
            <v>m</v>
          </cell>
          <cell r="C2308">
            <v>7492</v>
          </cell>
        </row>
        <row r="2309">
          <cell r="A2309" t="str">
            <v>Tuberia alcantarillado GRP DN 1800 mm 72" SN 2500</v>
          </cell>
          <cell r="B2309" t="str">
            <v>m</v>
          </cell>
          <cell r="C2309">
            <v>1671040</v>
          </cell>
        </row>
        <row r="2310">
          <cell r="A2310" t="str">
            <v>Tuberia Alcantarillado Polietileno alta d. 10"</v>
          </cell>
          <cell r="B2310" t="str">
            <v>m</v>
          </cell>
          <cell r="C2310">
            <v>65345</v>
          </cell>
        </row>
        <row r="2311">
          <cell r="A2311" t="str">
            <v>Tuberia Alcantarillado Polietileno alta d. 12"</v>
          </cell>
          <cell r="B2311" t="str">
            <v>m</v>
          </cell>
          <cell r="C2311">
            <v>96735</v>
          </cell>
        </row>
        <row r="2312">
          <cell r="A2312" t="str">
            <v>Tuberia Alcantarillado Polietileno alta d. 14"</v>
          </cell>
          <cell r="B2312" t="str">
            <v>m</v>
          </cell>
          <cell r="C2312">
            <v>108808</v>
          </cell>
        </row>
        <row r="2313">
          <cell r="A2313" t="str">
            <v>Tuberia Alcantarillado Polietileno alta d. 15"</v>
          </cell>
          <cell r="B2313" t="str">
            <v>m</v>
          </cell>
          <cell r="C2313">
            <v>154295</v>
          </cell>
        </row>
        <row r="2314">
          <cell r="A2314" t="str">
            <v>Tuberia Alcantarillado Polietileno alta d. 16"</v>
          </cell>
          <cell r="B2314" t="str">
            <v>m</v>
          </cell>
          <cell r="C2314">
            <v>152646</v>
          </cell>
        </row>
        <row r="2315">
          <cell r="A2315" t="str">
            <v>Tuberia Alcantarillado Polietileno alta d. 18"</v>
          </cell>
          <cell r="B2315" t="str">
            <v>m</v>
          </cell>
          <cell r="C2315">
            <v>210389</v>
          </cell>
        </row>
        <row r="2316">
          <cell r="A2316" t="str">
            <v>Tuberia Alcantarillado Polietileno alta d. 20"</v>
          </cell>
          <cell r="B2316" t="str">
            <v>m</v>
          </cell>
          <cell r="C2316">
            <v>253635</v>
          </cell>
        </row>
        <row r="2317">
          <cell r="A2317" t="str">
            <v>Tuberia Alcantarillado Polietileno alta d. 24"</v>
          </cell>
          <cell r="B2317" t="str">
            <v>m</v>
          </cell>
          <cell r="C2317">
            <v>309798</v>
          </cell>
        </row>
        <row r="2318">
          <cell r="A2318" t="str">
            <v>Tuberia Alcantarillado Polietileno alta d. 27"</v>
          </cell>
          <cell r="B2318" t="str">
            <v>m</v>
          </cell>
          <cell r="C2318">
            <v>355070</v>
          </cell>
        </row>
        <row r="2319">
          <cell r="A2319" t="str">
            <v>Tuberia Alcantarillado Polietileno alta d. 30"</v>
          </cell>
          <cell r="B2319" t="str">
            <v>m</v>
          </cell>
          <cell r="C2319">
            <v>554451</v>
          </cell>
        </row>
        <row r="2320">
          <cell r="A2320" t="str">
            <v>Tuberia Alcantarillado Polietileno alta d. 33"</v>
          </cell>
          <cell r="B2320" t="str">
            <v>m</v>
          </cell>
          <cell r="C2320">
            <v>603020</v>
          </cell>
        </row>
        <row r="2321">
          <cell r="A2321" t="str">
            <v>Tuberia Alcantarillado Polietileno alta d. 36"</v>
          </cell>
          <cell r="B2321" t="str">
            <v>m</v>
          </cell>
          <cell r="C2321">
            <v>1041893</v>
          </cell>
        </row>
        <row r="2322">
          <cell r="A2322" t="str">
            <v>Tuberia Alcantarillado Polietileno alta d. 40"</v>
          </cell>
          <cell r="B2322" t="str">
            <v>m</v>
          </cell>
          <cell r="C2322">
            <v>1428583</v>
          </cell>
        </row>
        <row r="2323">
          <cell r="A2323" t="str">
            <v>Tuberia Alcantarillado Polietileno alta d. 42"</v>
          </cell>
          <cell r="B2323" t="str">
            <v>m</v>
          </cell>
          <cell r="C2323">
            <v>1644651</v>
          </cell>
        </row>
        <row r="2324">
          <cell r="A2324" t="str">
            <v>Tuberia Alcantarillado Polietileno alta d. 45"</v>
          </cell>
          <cell r="B2324" t="str">
            <v>m</v>
          </cell>
          <cell r="C2324">
            <v>1482869</v>
          </cell>
        </row>
        <row r="2325">
          <cell r="A2325" t="str">
            <v>Tuberia Alcantarillado Polietileno alta d. 48"</v>
          </cell>
          <cell r="B2325" t="str">
            <v>m</v>
          </cell>
          <cell r="C2325">
            <v>2231637</v>
          </cell>
        </row>
        <row r="2326">
          <cell r="A2326" t="str">
            <v>Tuberia Alcantarillado Polietileno alta d. 51"</v>
          </cell>
          <cell r="B2326" t="str">
            <v>m</v>
          </cell>
          <cell r="C2326">
            <v>1979981</v>
          </cell>
        </row>
        <row r="2327">
          <cell r="A2327" t="str">
            <v>Tuberia Alcantarillado Polietileno alta d. 6"</v>
          </cell>
          <cell r="B2327" t="str">
            <v>m</v>
          </cell>
          <cell r="C2327">
            <v>33186</v>
          </cell>
        </row>
        <row r="2328">
          <cell r="A2328" t="str">
            <v>Tuberia Alcantarillado Polietileno alta d. 60"</v>
          </cell>
          <cell r="B2328" t="str">
            <v>m</v>
          </cell>
          <cell r="C2328">
            <v>3208323</v>
          </cell>
        </row>
        <row r="2329">
          <cell r="A2329" t="str">
            <v>Tuberia Alcantarillado Polietileno alta d. 68"</v>
          </cell>
          <cell r="B2329" t="str">
            <v>m</v>
          </cell>
          <cell r="C2329">
            <v>2911650</v>
          </cell>
        </row>
        <row r="2330">
          <cell r="A2330" t="str">
            <v>Tuberia Alcantarillado Polietileno alta d. 72"</v>
          </cell>
          <cell r="B2330" t="str">
            <v>m</v>
          </cell>
          <cell r="C2330">
            <v>4141607</v>
          </cell>
        </row>
        <row r="2331">
          <cell r="A2331" t="str">
            <v>Tuberia Alcantarillado Polietileno alta d. 8"</v>
          </cell>
          <cell r="B2331" t="str">
            <v>m</v>
          </cell>
          <cell r="C2331">
            <v>44590</v>
          </cell>
        </row>
        <row r="2332">
          <cell r="A2332" t="str">
            <v>Tuberia Alcantarillado Polietileno alta d. 80"</v>
          </cell>
          <cell r="B2332" t="str">
            <v>m</v>
          </cell>
          <cell r="C2332">
            <v>3750098</v>
          </cell>
        </row>
        <row r="2333">
          <cell r="A2333" t="str">
            <v>Tuberia Alcantarillado Polietileno alta d. 84"</v>
          </cell>
          <cell r="B2333" t="str">
            <v>m</v>
          </cell>
          <cell r="C2333">
            <v>4057973</v>
          </cell>
        </row>
        <row r="2334">
          <cell r="A2334" t="str">
            <v>Tuberia Alcantarillado Polietileno alta d. 88"</v>
          </cell>
          <cell r="B2334" t="str">
            <v>m</v>
          </cell>
          <cell r="C2334">
            <v>7406560</v>
          </cell>
        </row>
        <row r="2335">
          <cell r="A2335" t="str">
            <v>Tuberia alcantarillado PVC  4 "</v>
          </cell>
          <cell r="B2335" t="str">
            <v>m</v>
          </cell>
          <cell r="C2335">
            <v>19405</v>
          </cell>
        </row>
        <row r="2336">
          <cell r="A2336" t="str">
            <v>Tuberia alcantarillado PVC  6 "</v>
          </cell>
          <cell r="B2336" t="str">
            <v>m</v>
          </cell>
          <cell r="C2336">
            <v>37902</v>
          </cell>
        </row>
        <row r="2337">
          <cell r="A2337" t="str">
            <v>Tuberia alcantarillado PVC  8 "</v>
          </cell>
          <cell r="B2337" t="str">
            <v>m</v>
          </cell>
          <cell r="C2337">
            <v>51723</v>
          </cell>
        </row>
        <row r="2338">
          <cell r="A2338" t="str">
            <v>Tuberia alcantarillado PVC  9  "</v>
          </cell>
          <cell r="B2338" t="str">
            <v>m</v>
          </cell>
          <cell r="C2338">
            <v>42537</v>
          </cell>
        </row>
        <row r="2339">
          <cell r="A2339" t="str">
            <v>Tuberia alcantarillado PVC 10 "</v>
          </cell>
          <cell r="B2339" t="str">
            <v>m</v>
          </cell>
          <cell r="C2339">
            <v>75600</v>
          </cell>
        </row>
        <row r="2340">
          <cell r="A2340" t="str">
            <v>Tuberia alcantarillado PVC 11 "</v>
          </cell>
          <cell r="B2340" t="str">
            <v>m</v>
          </cell>
          <cell r="C2340">
            <v>61986</v>
          </cell>
        </row>
        <row r="2341">
          <cell r="A2341" t="str">
            <v>Tuberia alcantarillado PVC 12 "</v>
          </cell>
          <cell r="B2341" t="str">
            <v>m</v>
          </cell>
          <cell r="C2341">
            <v>111777</v>
          </cell>
        </row>
        <row r="2342">
          <cell r="A2342" t="str">
            <v>Tuberia alcantarillado PVC 13 "</v>
          </cell>
          <cell r="B2342" t="str">
            <v>m</v>
          </cell>
          <cell r="C2342">
            <v>79707</v>
          </cell>
        </row>
        <row r="2343">
          <cell r="A2343" t="str">
            <v>Tuberia alcantarillado PVC 14 "</v>
          </cell>
          <cell r="B2343" t="str">
            <v>m</v>
          </cell>
          <cell r="C2343">
            <v>130313</v>
          </cell>
        </row>
        <row r="2344">
          <cell r="A2344" t="str">
            <v>Tuberia alcantarillado PVC 15 "</v>
          </cell>
          <cell r="B2344" t="str">
            <v>m</v>
          </cell>
          <cell r="C2344">
            <v>100004</v>
          </cell>
        </row>
        <row r="2345">
          <cell r="A2345" t="str">
            <v>Tuberia alcantarillado PVC 16 "</v>
          </cell>
          <cell r="B2345" t="str">
            <v>m</v>
          </cell>
          <cell r="C2345">
            <v>182841</v>
          </cell>
        </row>
        <row r="2346">
          <cell r="A2346" t="str">
            <v>Tuberia alcantarillado PVC 17 "</v>
          </cell>
          <cell r="B2346" t="str">
            <v>m</v>
          </cell>
          <cell r="C2346">
            <v>117444</v>
          </cell>
        </row>
        <row r="2347">
          <cell r="A2347" t="str">
            <v>Tuberia alcantarillado PVC 18 "</v>
          </cell>
          <cell r="B2347" t="str">
            <v>m</v>
          </cell>
          <cell r="C2347">
            <v>242608</v>
          </cell>
        </row>
        <row r="2348">
          <cell r="A2348" t="str">
            <v>Tuberia alcantarillado PVC 19 "</v>
          </cell>
          <cell r="B2348" t="str">
            <v>m</v>
          </cell>
          <cell r="C2348">
            <v>150507</v>
          </cell>
        </row>
        <row r="2349">
          <cell r="A2349" t="str">
            <v>Tuberia alcantarillado PVC 20 "</v>
          </cell>
          <cell r="B2349" t="str">
            <v>m</v>
          </cell>
          <cell r="C2349">
            <v>303804</v>
          </cell>
        </row>
        <row r="2350">
          <cell r="A2350" t="str">
            <v>Tuberia alcantarillado PVC 21 "</v>
          </cell>
          <cell r="B2350" t="str">
            <v>m</v>
          </cell>
          <cell r="C2350">
            <v>182845</v>
          </cell>
        </row>
        <row r="2351">
          <cell r="A2351" t="str">
            <v>Tuberia alcantarillado PVC 22  "</v>
          </cell>
          <cell r="B2351" t="str">
            <v>m</v>
          </cell>
          <cell r="C2351">
            <v>198302</v>
          </cell>
        </row>
        <row r="2352">
          <cell r="A2352" t="str">
            <v>Tuberia alcantarillado PVC 23 "</v>
          </cell>
          <cell r="B2352" t="str">
            <v>m</v>
          </cell>
          <cell r="C2352">
            <v>213759</v>
          </cell>
        </row>
        <row r="2353">
          <cell r="A2353" t="str">
            <v>Tuberia alcantarillado PVC 24  "</v>
          </cell>
          <cell r="B2353" t="str">
            <v>m</v>
          </cell>
          <cell r="C2353">
            <v>431392</v>
          </cell>
        </row>
        <row r="2354">
          <cell r="A2354" t="str">
            <v>Tuberia alcantarillado PVC 25 "</v>
          </cell>
          <cell r="B2354" t="str">
            <v>m</v>
          </cell>
          <cell r="C2354">
            <v>447816</v>
          </cell>
        </row>
        <row r="2355">
          <cell r="A2355" t="str">
            <v>Tuberia alcantarillado PVC 26 "</v>
          </cell>
          <cell r="B2355" t="str">
            <v>m</v>
          </cell>
          <cell r="C2355">
            <v>451899</v>
          </cell>
        </row>
        <row r="2356">
          <cell r="A2356" t="str">
            <v>Tuberia alcantarillado PVC 27  "</v>
          </cell>
          <cell r="B2356" t="str">
            <v>m</v>
          </cell>
          <cell r="C2356">
            <v>488181</v>
          </cell>
        </row>
        <row r="2357">
          <cell r="A2357" t="str">
            <v>Tuberia alcantarillado PVC 28  "</v>
          </cell>
          <cell r="B2357" t="str">
            <v>m</v>
          </cell>
          <cell r="C2357">
            <v>517764</v>
          </cell>
        </row>
        <row r="2358">
          <cell r="A2358" t="str">
            <v>Tuberia alcantarillado PVC 29  "</v>
          </cell>
          <cell r="B2358" t="str">
            <v>m</v>
          </cell>
          <cell r="C2358">
            <v>552532</v>
          </cell>
        </row>
        <row r="2359">
          <cell r="A2359" t="str">
            <v>Tuberia alcantarillado PVC 30  "</v>
          </cell>
          <cell r="B2359" t="str">
            <v>m</v>
          </cell>
          <cell r="C2359">
            <v>638703</v>
          </cell>
        </row>
        <row r="2360">
          <cell r="A2360" t="str">
            <v>Tuberia alcantarillado PVC 31 "</v>
          </cell>
          <cell r="B2360" t="str">
            <v>m</v>
          </cell>
          <cell r="C2360">
            <v>647187</v>
          </cell>
        </row>
        <row r="2361">
          <cell r="A2361" t="str">
            <v>Tuberia alcantarillado PVC 32 "</v>
          </cell>
          <cell r="B2361" t="str">
            <v>m</v>
          </cell>
          <cell r="C2361">
            <v>696477</v>
          </cell>
        </row>
        <row r="2362">
          <cell r="A2362" t="str">
            <v>Tuberia alcantarillado PVC 33 "</v>
          </cell>
          <cell r="B2362" t="str">
            <v>m</v>
          </cell>
          <cell r="C2362">
            <v>798775</v>
          </cell>
        </row>
        <row r="2363">
          <cell r="A2363" t="str">
            <v>Tuberia alcantarillado PVC 34 "</v>
          </cell>
          <cell r="B2363" t="str">
            <v>m</v>
          </cell>
          <cell r="C2363">
            <v>856963</v>
          </cell>
        </row>
        <row r="2364">
          <cell r="A2364" t="str">
            <v>Tuberia alcantarillado PVC 35 "</v>
          </cell>
          <cell r="B2364" t="str">
            <v>m</v>
          </cell>
          <cell r="C2364">
            <v>947182</v>
          </cell>
        </row>
        <row r="2365">
          <cell r="A2365" t="str">
            <v>Tuberia alcantarillado PVC 36 "</v>
          </cell>
          <cell r="B2365" t="str">
            <v>m</v>
          </cell>
          <cell r="C2365">
            <v>1140851</v>
          </cell>
        </row>
        <row r="2366">
          <cell r="A2366" t="str">
            <v>Tuberia alcantarillado PVC 37 "</v>
          </cell>
          <cell r="B2366" t="str">
            <v>m</v>
          </cell>
          <cell r="C2366">
            <v>1206245</v>
          </cell>
        </row>
        <row r="2367">
          <cell r="A2367" t="str">
            <v>Tuberia alcantarillado PVC 38 "</v>
          </cell>
          <cell r="B2367" t="str">
            <v>m</v>
          </cell>
          <cell r="C2367">
            <v>1355875</v>
          </cell>
        </row>
        <row r="2368">
          <cell r="A2368" t="str">
            <v>Tuberia alcantarillado PVC 39  "</v>
          </cell>
          <cell r="B2368" t="str">
            <v>m</v>
          </cell>
          <cell r="C2368">
            <v>1603283</v>
          </cell>
        </row>
        <row r="2369">
          <cell r="A2369" t="str">
            <v>Tuberia alcantarillado PVC 40  "</v>
          </cell>
          <cell r="B2369" t="str">
            <v>m</v>
          </cell>
          <cell r="C2369">
            <v>1656311</v>
          </cell>
        </row>
        <row r="2370">
          <cell r="A2370" t="str">
            <v>Tuberia alcantarillado PVC 42  "</v>
          </cell>
          <cell r="B2370" t="str">
            <v>m</v>
          </cell>
          <cell r="C2370">
            <v>1807523</v>
          </cell>
        </row>
        <row r="2371">
          <cell r="A2371" t="str">
            <v>Tuberia alcantarillado PVC 48 "</v>
          </cell>
          <cell r="B2371" t="str">
            <v>m</v>
          </cell>
          <cell r="C2371">
            <v>2512188</v>
          </cell>
        </row>
        <row r="2372">
          <cell r="A2372" t="str">
            <v>Tuberia alcantarillado PVC 60 "</v>
          </cell>
          <cell r="B2372" t="str">
            <v>m</v>
          </cell>
          <cell r="C2372">
            <v>3431116</v>
          </cell>
        </row>
        <row r="2373">
          <cell r="A2373" t="str">
            <v>Tuberia Biaxial PVC RDE21 de Ø=4"</v>
          </cell>
          <cell r="B2373" t="str">
            <v>m</v>
          </cell>
          <cell r="C2373">
            <v>41097</v>
          </cell>
        </row>
        <row r="2374">
          <cell r="A2374" t="str">
            <v>Tuberia Biaxial PVC RDE21 de Ø=6"</v>
          </cell>
          <cell r="B2374" t="str">
            <v>m</v>
          </cell>
          <cell r="C2374">
            <v>89735</v>
          </cell>
        </row>
        <row r="2375">
          <cell r="A2375" t="str">
            <v>Tuberia Biaxial PVC RDE21 de Ø=8"</v>
          </cell>
          <cell r="B2375" t="str">
            <v>m</v>
          </cell>
          <cell r="C2375">
            <v>152001</v>
          </cell>
        </row>
        <row r="2376">
          <cell r="A2376" t="str">
            <v>Tuberia Biaxial PVC RDE26 de Ø=4"</v>
          </cell>
          <cell r="B2376" t="str">
            <v>m</v>
          </cell>
          <cell r="C2376">
            <v>34310</v>
          </cell>
        </row>
        <row r="2377">
          <cell r="A2377" t="str">
            <v>Tuberia con rosca PVC RDE 21 Ø 4" de 2 o 4 TPI</v>
          </cell>
          <cell r="B2377" t="str">
            <v>m</v>
          </cell>
          <cell r="C2377">
            <v>41953</v>
          </cell>
        </row>
        <row r="2378">
          <cell r="A2378" t="str">
            <v>Tuberia con rosca PVC RDE 21 Ø 6" de 2 o 4 TPI</v>
          </cell>
          <cell r="B2378" t="str">
            <v>m</v>
          </cell>
          <cell r="C2378">
            <v>90403</v>
          </cell>
        </row>
        <row r="2379">
          <cell r="A2379" t="str">
            <v>Tuberia concreto reforzado clase III Ø 60"</v>
          </cell>
          <cell r="B2379" t="str">
            <v>m</v>
          </cell>
          <cell r="C2379">
            <v>952000</v>
          </cell>
        </row>
        <row r="2380">
          <cell r="A2380" t="str">
            <v>Tuberia Concreto Reforzado, clase I de diámetro 36", (INV.661)</v>
          </cell>
          <cell r="B2380" t="str">
            <v>m</v>
          </cell>
          <cell r="C2380">
            <v>230439.82</v>
          </cell>
        </row>
        <row r="2381">
          <cell r="A2381" t="str">
            <v>Tuberia corrugada con filtro 100 mm</v>
          </cell>
          <cell r="B2381" t="str">
            <v>m</v>
          </cell>
          <cell r="C2381">
            <v>28536</v>
          </cell>
        </row>
        <row r="2382">
          <cell r="A2382" t="str">
            <v>Tuberia de drenaje  PVC 65 mm o 2 1/2" con filtro</v>
          </cell>
          <cell r="B2382" t="str">
            <v>m</v>
          </cell>
          <cell r="C2382">
            <v>15484</v>
          </cell>
        </row>
        <row r="2383">
          <cell r="A2383" t="str">
            <v>Tuberia de drenaje PVC 100 mm o 4" con filtro</v>
          </cell>
          <cell r="B2383" t="str">
            <v>m</v>
          </cell>
          <cell r="C2383">
            <v>32199</v>
          </cell>
        </row>
        <row r="2384">
          <cell r="A2384" t="str">
            <v>Tuberia de drenaje pvc 100 mm o 4" sin filtro</v>
          </cell>
          <cell r="B2384" t="str">
            <v>m</v>
          </cell>
          <cell r="C2384">
            <v>23887</v>
          </cell>
        </row>
        <row r="2385">
          <cell r="A2385" t="str">
            <v>Tuberia de drenaje PVC 160 mm 6" con filtro</v>
          </cell>
          <cell r="B2385" t="str">
            <v>m</v>
          </cell>
          <cell r="C2385">
            <v>63671</v>
          </cell>
        </row>
        <row r="2386">
          <cell r="A2386" t="str">
            <v>Tuberia de Polietileno  PE-80 de 1"</v>
          </cell>
          <cell r="B2386" t="str">
            <v>m</v>
          </cell>
          <cell r="C2386">
            <v>3674</v>
          </cell>
        </row>
        <row r="2387">
          <cell r="A2387" t="str">
            <v>Tuberia de Polietileno PE 100  PN-10 de 110 mm</v>
          </cell>
          <cell r="B2387" t="str">
            <v>m</v>
          </cell>
          <cell r="C2387">
            <v>26508</v>
          </cell>
        </row>
        <row r="2388">
          <cell r="A2388" t="str">
            <v>Tuberia de Polietileno PE 100  PN-10 de 160 mm</v>
          </cell>
          <cell r="B2388" t="str">
            <v>m</v>
          </cell>
          <cell r="C2388">
            <v>55371</v>
          </cell>
        </row>
        <row r="2389">
          <cell r="A2389" t="str">
            <v>Tuberia de Polietileno PE 100  PN-10 de 200 mm</v>
          </cell>
          <cell r="B2389" t="str">
            <v>m</v>
          </cell>
          <cell r="C2389">
            <v>86944</v>
          </cell>
        </row>
        <row r="2390">
          <cell r="A2390" t="str">
            <v>Tuberia de Polietileno PE 100  PN-10 de 250 mm</v>
          </cell>
          <cell r="B2390" t="str">
            <v>m</v>
          </cell>
          <cell r="C2390">
            <v>144410</v>
          </cell>
        </row>
        <row r="2391">
          <cell r="A2391" t="str">
            <v>Tuberia de Polietileno PE 100  PN-10 de 315 mm</v>
          </cell>
          <cell r="B2391" t="str">
            <v>m</v>
          </cell>
          <cell r="C2391">
            <v>234035</v>
          </cell>
        </row>
        <row r="2392">
          <cell r="A2392" t="str">
            <v>Tuberia de Polietileno PE 100  PN-10 de 355 mm</v>
          </cell>
          <cell r="B2392" t="str">
            <v>m</v>
          </cell>
          <cell r="C2392">
            <v>294388</v>
          </cell>
        </row>
        <row r="2393">
          <cell r="A2393" t="str">
            <v>Tuberia de Polietileno PE 100  PN-10 de 400 mm</v>
          </cell>
          <cell r="B2393" t="str">
            <v>m</v>
          </cell>
          <cell r="C2393">
            <v>370923</v>
          </cell>
        </row>
        <row r="2394">
          <cell r="A2394" t="str">
            <v>Tuberia de Polietileno PE 100  PN-10 de 450 mm</v>
          </cell>
          <cell r="B2394" t="str">
            <v>m</v>
          </cell>
          <cell r="C2394">
            <v>505988</v>
          </cell>
        </row>
        <row r="2395">
          <cell r="A2395" t="str">
            <v>Tuberia de Polietileno PE 100  PN-10 de 50 mm</v>
          </cell>
          <cell r="B2395" t="str">
            <v>m</v>
          </cell>
          <cell r="C2395">
            <v>6021</v>
          </cell>
        </row>
        <row r="2396">
          <cell r="A2396" t="str">
            <v>Tuberia de Polietileno PE 100  PN-10 de 63 mm</v>
          </cell>
          <cell r="B2396" t="str">
            <v>m</v>
          </cell>
          <cell r="C2396">
            <v>8714</v>
          </cell>
        </row>
        <row r="2397">
          <cell r="A2397" t="str">
            <v>Tuberia de Polietileno PE 100  PN-10 de 75 mm</v>
          </cell>
          <cell r="B2397" t="str">
            <v>m</v>
          </cell>
          <cell r="C2397">
            <v>12307</v>
          </cell>
        </row>
        <row r="2398">
          <cell r="A2398" t="str">
            <v>Tuberia de Polietileno PE 100  PN-10 de 90 mm</v>
          </cell>
          <cell r="B2398" t="str">
            <v>m</v>
          </cell>
          <cell r="C2398">
            <v>17570</v>
          </cell>
        </row>
        <row r="2399">
          <cell r="A2399" t="str">
            <v>Tuberia de Polietileno PE 100  PN-16 de 110 mm</v>
          </cell>
          <cell r="B2399" t="str">
            <v>m</v>
          </cell>
          <cell r="C2399">
            <v>38913</v>
          </cell>
        </row>
        <row r="2400">
          <cell r="A2400" t="str">
            <v>Tuberia de Polietileno PE 100  PN-16 de 160 mm</v>
          </cell>
          <cell r="B2400" t="str">
            <v>m</v>
          </cell>
          <cell r="C2400">
            <v>82586</v>
          </cell>
        </row>
        <row r="2401">
          <cell r="A2401" t="str">
            <v>Tuberia de Polietileno PE 100  PN-16 de 200 mm</v>
          </cell>
          <cell r="B2401" t="str">
            <v>m</v>
          </cell>
          <cell r="C2401">
            <v>110506</v>
          </cell>
        </row>
        <row r="2402">
          <cell r="A2402" t="str">
            <v>Tuberia de Polietileno PE 100  PN-16 de 250 mm</v>
          </cell>
          <cell r="B2402" t="str">
            <v>m</v>
          </cell>
          <cell r="C2402">
            <v>215545</v>
          </cell>
        </row>
        <row r="2403">
          <cell r="A2403" t="str">
            <v>Tuberia de Polietileno PE 100  PN-16 de 315 mm</v>
          </cell>
          <cell r="B2403" t="str">
            <v>m</v>
          </cell>
          <cell r="C2403">
            <v>333390</v>
          </cell>
        </row>
        <row r="2404">
          <cell r="A2404" t="str">
            <v>Tuberia de Polietileno PE 100  PN-16 de 355 mm</v>
          </cell>
          <cell r="B2404" t="str">
            <v>m</v>
          </cell>
          <cell r="C2404">
            <v>431078</v>
          </cell>
        </row>
        <row r="2405">
          <cell r="A2405" t="str">
            <v>Tuberia de Polietileno PE 100  PN-16 de 40 mm</v>
          </cell>
          <cell r="B2405" t="str">
            <v>m</v>
          </cell>
          <cell r="C2405">
            <v>7937</v>
          </cell>
        </row>
        <row r="2406">
          <cell r="A2406" t="str">
            <v>Tuberia de Polietileno PE 100  PN-16 de 400 mm</v>
          </cell>
          <cell r="B2406" t="str">
            <v>m</v>
          </cell>
          <cell r="C2406">
            <v>544901</v>
          </cell>
        </row>
        <row r="2407">
          <cell r="A2407" t="str">
            <v>Tuberia de Polietileno PE 100  PN-16 de 50 mm</v>
          </cell>
          <cell r="B2407" t="str">
            <v>m</v>
          </cell>
          <cell r="C2407">
            <v>8560</v>
          </cell>
        </row>
        <row r="2408">
          <cell r="A2408" t="str">
            <v>Tuberia de Polietileno PE 100  PN-16 de 63 mm</v>
          </cell>
          <cell r="B2408" t="str">
            <v>m</v>
          </cell>
          <cell r="C2408">
            <v>12828</v>
          </cell>
        </row>
        <row r="2409">
          <cell r="A2409" t="str">
            <v>Tuberia de Polietileno PE 100  PN-16 de 75 mm</v>
          </cell>
          <cell r="B2409" t="str">
            <v>m</v>
          </cell>
          <cell r="C2409">
            <v>19389</v>
          </cell>
        </row>
        <row r="2410">
          <cell r="A2410" t="str">
            <v>Tuberia de Polietileno PE 100  PN-16 de 800 mm</v>
          </cell>
          <cell r="B2410" t="str">
            <v>m</v>
          </cell>
          <cell r="C2410">
            <v>1277596</v>
          </cell>
        </row>
        <row r="2411">
          <cell r="A2411" t="str">
            <v>Tuberia de Polietileno PE 100  PN-16 de 90 mm</v>
          </cell>
          <cell r="B2411" t="str">
            <v>m</v>
          </cell>
          <cell r="C2411">
            <v>26154</v>
          </cell>
        </row>
        <row r="2412">
          <cell r="A2412" t="str">
            <v>Tuberia de Polietileno PE 80  PN-12.5 de 25 mm</v>
          </cell>
          <cell r="B2412" t="str">
            <v>m</v>
          </cell>
          <cell r="C2412">
            <v>2249</v>
          </cell>
        </row>
        <row r="2413">
          <cell r="A2413" t="str">
            <v>Tuberia de Polietileno PE 80  PN-12.5 de 32 mm</v>
          </cell>
          <cell r="B2413" t="str">
            <v>m</v>
          </cell>
          <cell r="C2413">
            <v>4226</v>
          </cell>
        </row>
        <row r="2414">
          <cell r="A2414" t="str">
            <v>Tuberia de Polietileno PE 80  PN-16 de 20 mm</v>
          </cell>
          <cell r="B2414" t="str">
            <v>m</v>
          </cell>
          <cell r="C2414">
            <v>1716</v>
          </cell>
        </row>
        <row r="2415">
          <cell r="A2415" t="str">
            <v>Tuberia de Polietileno PE-80 de 1"  para gas. Suministro e Instal.</v>
          </cell>
          <cell r="B2415" t="str">
            <v>m</v>
          </cell>
          <cell r="C2415">
            <v>4767.42</v>
          </cell>
        </row>
        <row r="2416">
          <cell r="A2416" t="str">
            <v>Tuberia de Polietileno PE-80 de 1/2"</v>
          </cell>
          <cell r="B2416" t="str">
            <v>m</v>
          </cell>
          <cell r="C2416">
            <v>1679</v>
          </cell>
        </row>
        <row r="2417">
          <cell r="A2417" t="str">
            <v>Tuberia en A.C S/C Ø= 2" SCH 40</v>
          </cell>
          <cell r="B2417" t="str">
            <v>m</v>
          </cell>
          <cell r="C2417">
            <v>38134</v>
          </cell>
        </row>
        <row r="2418">
          <cell r="A2418" t="str">
            <v>Tuberia en A.C S/C Ø= 3" SCH 40</v>
          </cell>
          <cell r="B2418" t="str">
            <v>m</v>
          </cell>
          <cell r="C2418">
            <v>71720</v>
          </cell>
        </row>
        <row r="2419">
          <cell r="A2419" t="str">
            <v>Tuberia en A.C S/C Ø= 4" SCH 40</v>
          </cell>
          <cell r="B2419" t="str">
            <v>m</v>
          </cell>
          <cell r="C2419">
            <v>99709</v>
          </cell>
        </row>
        <row r="2420">
          <cell r="A2420" t="str">
            <v>Tuberia en A.C S/C Ø= 6" SCH 40</v>
          </cell>
          <cell r="B2420" t="str">
            <v>m</v>
          </cell>
          <cell r="C2420">
            <v>264800</v>
          </cell>
        </row>
        <row r="2421">
          <cell r="A2421" t="str">
            <v>Tuberia en A.C S/C Ø= 8" SCH 40</v>
          </cell>
          <cell r="B2421" t="str">
            <v>m</v>
          </cell>
          <cell r="C2421">
            <v>271138</v>
          </cell>
        </row>
        <row r="2422">
          <cell r="A2422" t="str">
            <v>Tuberia en A.C S/C Ø= 8" SCH 80</v>
          </cell>
          <cell r="B2422" t="str">
            <v>m</v>
          </cell>
          <cell r="C2422">
            <v>457040</v>
          </cell>
        </row>
        <row r="2423">
          <cell r="A2423" t="str">
            <v>Tuberia en A.C S/C Ø=10" SCH 40</v>
          </cell>
          <cell r="B2423" t="str">
            <v>m</v>
          </cell>
          <cell r="C2423">
            <v>400585</v>
          </cell>
        </row>
        <row r="2424">
          <cell r="A2424" t="str">
            <v>Tuberia en A.C S/C Ø=12" SCH 40</v>
          </cell>
          <cell r="B2424" t="str">
            <v>m</v>
          </cell>
          <cell r="C2424">
            <v>514937</v>
          </cell>
        </row>
        <row r="2425">
          <cell r="A2425" t="str">
            <v>Tuberia en A.C S/C Ø=14" SCH 40</v>
          </cell>
          <cell r="B2425" t="str">
            <v>m</v>
          </cell>
          <cell r="C2425">
            <v>609650</v>
          </cell>
        </row>
        <row r="2426">
          <cell r="A2426" t="str">
            <v>Tuberia en A.C S/C Ø=16" SCH 40</v>
          </cell>
          <cell r="B2426" t="str">
            <v>m</v>
          </cell>
          <cell r="C2426">
            <v>796229</v>
          </cell>
        </row>
        <row r="2427">
          <cell r="A2427" t="str">
            <v>Tuberia en A.C. Ø= 2 3/4" Dril Pipe Usd</v>
          </cell>
          <cell r="B2427" t="str">
            <v>m</v>
          </cell>
          <cell r="C2427">
            <v>38035</v>
          </cell>
        </row>
        <row r="2428">
          <cell r="A2428" t="str">
            <v>Tuberia en A.C. Ø= 2" Dril Pipe Usd</v>
          </cell>
          <cell r="B2428" t="str">
            <v>m</v>
          </cell>
          <cell r="C2428">
            <v>28967</v>
          </cell>
        </row>
        <row r="2429">
          <cell r="A2429" t="str">
            <v>Tuberia en A.C. Ø= 3 1/2" Dril Pipe Usd</v>
          </cell>
          <cell r="B2429" t="str">
            <v>m</v>
          </cell>
          <cell r="C2429">
            <v>42600</v>
          </cell>
        </row>
        <row r="2430">
          <cell r="A2430" t="str">
            <v>Tuberia en A.C. Ø= 3" x 5.75 SCH-40 E.B x CC</v>
          </cell>
          <cell r="B2430" t="str">
            <v>m</v>
          </cell>
          <cell r="C2430">
            <v>580704</v>
          </cell>
        </row>
        <row r="2431">
          <cell r="A2431" t="str">
            <v>Tuberia en A.C. Ø= 4" Dril Pipe Usd</v>
          </cell>
          <cell r="B2431" t="str">
            <v>m</v>
          </cell>
          <cell r="C2431">
            <v>65600</v>
          </cell>
        </row>
        <row r="2432">
          <cell r="A2432" t="str">
            <v>Tuberia en A.C. Ø= 5" Dril Pipe Usd</v>
          </cell>
          <cell r="B2432" t="str">
            <v>m</v>
          </cell>
          <cell r="C2432">
            <v>67500</v>
          </cell>
        </row>
        <row r="2433">
          <cell r="A2433" t="str">
            <v>Tuberia en A.C. Ø= 6 5/8" Dril Pipe Usd</v>
          </cell>
          <cell r="B2433" t="str">
            <v>m</v>
          </cell>
          <cell r="C2433">
            <v>95000</v>
          </cell>
        </row>
        <row r="2434">
          <cell r="A2434" t="str">
            <v>Tuberia en A.C. Ø= 6" x 5.75 SCH-40 E.B x CC.</v>
          </cell>
          <cell r="B2434" t="str">
            <v>m</v>
          </cell>
          <cell r="C2434">
            <v>1096957</v>
          </cell>
        </row>
        <row r="2435">
          <cell r="A2435" t="str">
            <v>Tuberia en A.C. Ø= 7" Dril Pipe Usd</v>
          </cell>
          <cell r="B2435" t="str">
            <v>m</v>
          </cell>
          <cell r="C2435">
            <v>112500</v>
          </cell>
        </row>
        <row r="2436">
          <cell r="A2436" t="str">
            <v>Tuberia en A.C. Ø= 8" Dril Pipe Usd</v>
          </cell>
          <cell r="B2436" t="str">
            <v>m</v>
          </cell>
          <cell r="C2436">
            <v>140000</v>
          </cell>
        </row>
        <row r="2437">
          <cell r="A2437" t="str">
            <v>Tuberia en A.C. Ø= 8" x 5.75 SCH-40 E.B x CC.</v>
          </cell>
          <cell r="B2437" t="str">
            <v>m</v>
          </cell>
          <cell r="C2437">
            <v>1701870</v>
          </cell>
        </row>
        <row r="2438">
          <cell r="A2438" t="str">
            <v>Tuberia en A.C. Ø=10" Dril Pipe Usd</v>
          </cell>
          <cell r="B2438" t="str">
            <v>m</v>
          </cell>
          <cell r="C2438">
            <v>190000</v>
          </cell>
        </row>
        <row r="2439">
          <cell r="A2439" t="str">
            <v>Tuberia en PRFV Ø=10"</v>
          </cell>
          <cell r="B2439" t="str">
            <v>m</v>
          </cell>
          <cell r="C2439">
            <v>298500</v>
          </cell>
        </row>
        <row r="2440">
          <cell r="A2440" t="str">
            <v>Tuberia PF+UAD 1/2"</v>
          </cell>
          <cell r="B2440" t="str">
            <v>m</v>
          </cell>
          <cell r="C2440">
            <v>2254</v>
          </cell>
        </row>
        <row r="2441">
          <cell r="A2441" t="str">
            <v>Tuberia PF+UAD 3/4 "</v>
          </cell>
          <cell r="B2441" t="str">
            <v>m</v>
          </cell>
          <cell r="C2441">
            <v>4431</v>
          </cell>
        </row>
        <row r="2442">
          <cell r="A2442" t="str">
            <v>Tuberias internas para distribucion Pozo Septico</v>
          </cell>
          <cell r="B2442" t="str">
            <v>und</v>
          </cell>
          <cell r="C2442">
            <v>69600</v>
          </cell>
        </row>
        <row r="2443">
          <cell r="A2443" t="str">
            <v>Tubo cerramiento galvanizado 2"x 1.5 mm con brazo portapuas (Cerramientos - incluye pie de amigo esquinas e intermedios)</v>
          </cell>
          <cell r="B2443" t="str">
            <v>m</v>
          </cell>
          <cell r="C2443">
            <v>20323.73</v>
          </cell>
        </row>
        <row r="2444">
          <cell r="A2444" t="str">
            <v>Tubo cerramiento Galvanizado Ø=1 1/2 " e=0.128"</v>
          </cell>
          <cell r="B2444" t="str">
            <v>m</v>
          </cell>
          <cell r="C2444">
            <v>18373</v>
          </cell>
        </row>
        <row r="2445">
          <cell r="A2445" t="str">
            <v>Tubo cerramiento Galvanizado Ø=1 1/2 " e=2.67 mm</v>
          </cell>
          <cell r="B2445" t="str">
            <v>m</v>
          </cell>
          <cell r="C2445">
            <v>14430</v>
          </cell>
        </row>
        <row r="2446">
          <cell r="A2446" t="str">
            <v>Tubo cerramiento Galvanizado Ø=1 1/2"  e=0.075"</v>
          </cell>
          <cell r="B2446" t="str">
            <v>m</v>
          </cell>
          <cell r="C2446">
            <v>11245</v>
          </cell>
        </row>
        <row r="2447">
          <cell r="A2447" t="str">
            <v>Tubo cerramiento Galvanizado Ø=2 1/2"  e=0.075"</v>
          </cell>
          <cell r="B2447" t="str">
            <v>m</v>
          </cell>
          <cell r="C2447">
            <v>18700</v>
          </cell>
        </row>
        <row r="2448">
          <cell r="A2448" t="str">
            <v>Tubo cerramiento Galvanizado Ø=2"  1.5 mm</v>
          </cell>
          <cell r="B2448" t="str">
            <v>m</v>
          </cell>
          <cell r="C2448">
            <v>9150.9</v>
          </cell>
        </row>
        <row r="2449">
          <cell r="A2449" t="str">
            <v>Tubo cerramiento Galvanizado Ø=2" e=2.5 mm</v>
          </cell>
          <cell r="B2449" t="str">
            <v>m</v>
          </cell>
          <cell r="C2449">
            <v>16572</v>
          </cell>
        </row>
        <row r="2450">
          <cell r="A2450" t="str">
            <v>Tubo cerramiento Galvanizado Ø=2" x 0.098"x 6 mts</v>
          </cell>
          <cell r="B2450" t="str">
            <v>und</v>
          </cell>
          <cell r="C2450">
            <v>92300</v>
          </cell>
        </row>
        <row r="2451">
          <cell r="A2451" t="str">
            <v>Tubo cerramiento Galvanizado Ø=3" e=0.128"</v>
          </cell>
          <cell r="B2451" t="str">
            <v>m</v>
          </cell>
          <cell r="C2451">
            <v>33883</v>
          </cell>
        </row>
        <row r="2452">
          <cell r="A2452" t="str">
            <v>Tubo cerramiento Galvanizado Ø=4" e=0.128"</v>
          </cell>
          <cell r="B2452" t="str">
            <v>m</v>
          </cell>
          <cell r="C2452">
            <v>45000</v>
          </cell>
        </row>
        <row r="2453">
          <cell r="A2453" t="str">
            <v>Tubo cerramiento Galvanizado Ø=4" e=2.3 mm</v>
          </cell>
          <cell r="B2453" t="str">
            <v>m</v>
          </cell>
          <cell r="C2453">
            <v>27530</v>
          </cell>
        </row>
        <row r="2454">
          <cell r="A2454" t="str">
            <v>Tubo cerramiento negro cuadrado 3/4" e=1.2 mm</v>
          </cell>
          <cell r="B2454" t="str">
            <v>m</v>
          </cell>
          <cell r="C2454">
            <v>2320</v>
          </cell>
        </row>
        <row r="2455">
          <cell r="A2455" t="str">
            <v>Tubo cerramiento negro Ø=1 1/2" e=2.95 mm</v>
          </cell>
          <cell r="B2455" t="str">
            <v>m</v>
          </cell>
          <cell r="C2455">
            <v>9592</v>
          </cell>
        </row>
        <row r="2456">
          <cell r="A2456" t="str">
            <v>Tubo cerramiento negro Ø=1" e=2.95 mm</v>
          </cell>
          <cell r="B2456" t="str">
            <v>m</v>
          </cell>
          <cell r="C2456">
            <v>7011</v>
          </cell>
        </row>
        <row r="2457">
          <cell r="A2457" t="str">
            <v>Tubo cerramiento negro Ø=2" e=2.95 mm</v>
          </cell>
          <cell r="B2457" t="str">
            <v>m</v>
          </cell>
          <cell r="C2457">
            <v>13122</v>
          </cell>
        </row>
        <row r="2458">
          <cell r="A2458" t="str">
            <v>Tubo cobre 1/2"</v>
          </cell>
          <cell r="B2458" t="str">
            <v>m</v>
          </cell>
          <cell r="C2458">
            <v>12083</v>
          </cell>
        </row>
        <row r="2459">
          <cell r="A2459" t="str">
            <v>Tubo cobre tipo L 1" 20 pies</v>
          </cell>
          <cell r="B2459" t="str">
            <v>m</v>
          </cell>
          <cell r="C2459">
            <v>30596</v>
          </cell>
        </row>
        <row r="2460">
          <cell r="A2460" t="str">
            <v>Tubo cobre tipo L 1/2" 20 pies</v>
          </cell>
          <cell r="B2460" t="str">
            <v>m</v>
          </cell>
          <cell r="C2460">
            <v>8390</v>
          </cell>
        </row>
        <row r="2461">
          <cell r="A2461" t="str">
            <v>Tubo cobre tipo L 3/4" 20 pies</v>
          </cell>
          <cell r="B2461" t="str">
            <v>m</v>
          </cell>
          <cell r="C2461">
            <v>13611</v>
          </cell>
        </row>
        <row r="2462">
          <cell r="A2462" t="str">
            <v>Tubo cold rolled mueble rect. 76x38 c/18</v>
          </cell>
          <cell r="B2462" t="str">
            <v>m</v>
          </cell>
          <cell r="C2462">
            <v>5761</v>
          </cell>
        </row>
        <row r="2463">
          <cell r="A2463" t="str">
            <v>Tubo conduit  PVC 1 1/2"</v>
          </cell>
          <cell r="B2463" t="str">
            <v>m</v>
          </cell>
          <cell r="C2463">
            <v>7498</v>
          </cell>
        </row>
        <row r="2464">
          <cell r="A2464" t="str">
            <v>Tubo conduit  PVC 3/4"</v>
          </cell>
          <cell r="B2464" t="str">
            <v>m</v>
          </cell>
          <cell r="C2464">
            <v>2747</v>
          </cell>
        </row>
        <row r="2465">
          <cell r="A2465" t="str">
            <v>Tubo conduit PVC 1 1/4"</v>
          </cell>
          <cell r="B2465" t="str">
            <v>m</v>
          </cell>
          <cell r="C2465">
            <v>5881</v>
          </cell>
        </row>
        <row r="2466">
          <cell r="A2466" t="str">
            <v>Tubo conduit PVC 1"</v>
          </cell>
          <cell r="B2466" t="str">
            <v>m</v>
          </cell>
          <cell r="C2466">
            <v>3806</v>
          </cell>
        </row>
        <row r="2467">
          <cell r="A2467" t="str">
            <v>Tubo conduit PVC 1/2"</v>
          </cell>
          <cell r="B2467" t="str">
            <v>m</v>
          </cell>
          <cell r="C2467">
            <v>2097</v>
          </cell>
        </row>
        <row r="2468">
          <cell r="A2468" t="str">
            <v>Tubo conduit PVC 2 1/2"</v>
          </cell>
          <cell r="B2468" t="str">
            <v>m</v>
          </cell>
          <cell r="C2468">
            <v>10800</v>
          </cell>
        </row>
        <row r="2469">
          <cell r="A2469" t="str">
            <v>Tubo conduit PVC 3"</v>
          </cell>
          <cell r="B2469" t="str">
            <v>m</v>
          </cell>
          <cell r="C2469">
            <v>14587</v>
          </cell>
        </row>
        <row r="2470">
          <cell r="A2470" t="str">
            <v>Tubo conduit PVC 4"</v>
          </cell>
          <cell r="B2470" t="str">
            <v>m</v>
          </cell>
          <cell r="C2470">
            <v>24629</v>
          </cell>
        </row>
        <row r="2471">
          <cell r="A2471" t="str">
            <v>Tubo CPVC 1/2"</v>
          </cell>
          <cell r="B2471" t="str">
            <v>m</v>
          </cell>
          <cell r="C2471">
            <v>6262</v>
          </cell>
        </row>
        <row r="2472">
          <cell r="A2472" t="str">
            <v>Tubo CPVC 3/4"</v>
          </cell>
          <cell r="B2472" t="str">
            <v>m</v>
          </cell>
          <cell r="C2472">
            <v>10290</v>
          </cell>
        </row>
        <row r="2473">
          <cell r="A2473" t="str">
            <v>Tubo cuadrado de 1 1/2" Cal. 18</v>
          </cell>
          <cell r="B2473" t="str">
            <v>m</v>
          </cell>
          <cell r="C2473">
            <v>4217</v>
          </cell>
        </row>
        <row r="2474">
          <cell r="A2474" t="str">
            <v>Tubo cuadrado de 1" Cal. 18</v>
          </cell>
          <cell r="B2474" t="str">
            <v>m</v>
          </cell>
          <cell r="C2474">
            <v>2428</v>
          </cell>
        </row>
        <row r="2475">
          <cell r="A2475" t="str">
            <v>Tubo de gres 6"</v>
          </cell>
          <cell r="B2475" t="str">
            <v>m</v>
          </cell>
          <cell r="C2475">
            <v>9250</v>
          </cell>
        </row>
        <row r="2476">
          <cell r="A2476" t="str">
            <v>Tubo de gres 8"</v>
          </cell>
          <cell r="B2476" t="str">
            <v>m</v>
          </cell>
          <cell r="C2476">
            <v>14105</v>
          </cell>
        </row>
        <row r="2477">
          <cell r="A2477" t="str">
            <v>Tubo drenaje de gres 4"</v>
          </cell>
          <cell r="B2477" t="str">
            <v>m</v>
          </cell>
          <cell r="C2477">
            <v>10148</v>
          </cell>
        </row>
        <row r="2478">
          <cell r="A2478" t="str">
            <v>Tubo en Concreto Reforzado 24"</v>
          </cell>
          <cell r="B2478" t="str">
            <v>m</v>
          </cell>
          <cell r="C2478">
            <v>111360</v>
          </cell>
        </row>
        <row r="2479">
          <cell r="A2479" t="str">
            <v>Tubo en Concreto Reforzado 36"·</v>
          </cell>
          <cell r="B2479" t="str">
            <v>m</v>
          </cell>
          <cell r="C2479">
            <v>187000</v>
          </cell>
        </row>
        <row r="2480">
          <cell r="A2480" t="str">
            <v>Tubo en HD Ø= 4" DN 100 mm K9</v>
          </cell>
          <cell r="B2480" t="str">
            <v>m</v>
          </cell>
          <cell r="C2480">
            <v>139635</v>
          </cell>
        </row>
        <row r="2481">
          <cell r="A2481" t="str">
            <v>Tubo estructural cuadrado 70*70*2.5 mm</v>
          </cell>
          <cell r="B2481" t="str">
            <v>m</v>
          </cell>
          <cell r="C2481">
            <v>17875</v>
          </cell>
        </row>
        <row r="2482">
          <cell r="A2482" t="str">
            <v>Tubo estructural rectangular 100*40*1.5 mm</v>
          </cell>
          <cell r="B2482" t="str">
            <v>m</v>
          </cell>
          <cell r="C2482">
            <v>11027</v>
          </cell>
        </row>
        <row r="2483">
          <cell r="A2483" t="str">
            <v>Tubo estructural rectangular 100*40*2 mm</v>
          </cell>
          <cell r="B2483" t="str">
            <v>und</v>
          </cell>
          <cell r="C2483">
            <v>86901</v>
          </cell>
        </row>
        <row r="2484">
          <cell r="A2484" t="str">
            <v>Tubo estructural rectangular 120*60*2.0 mm</v>
          </cell>
          <cell r="B2484" t="str">
            <v>und</v>
          </cell>
          <cell r="C2484">
            <v>111081</v>
          </cell>
        </row>
        <row r="2485">
          <cell r="A2485" t="str">
            <v>Tubo estructural rectangular 120*60*2.5 mm</v>
          </cell>
          <cell r="B2485" t="str">
            <v>und</v>
          </cell>
          <cell r="C2485">
            <v>129035</v>
          </cell>
        </row>
        <row r="2486">
          <cell r="A2486" t="str">
            <v>Tubo estructural rectangular 50*30*1.5 mm</v>
          </cell>
          <cell r="B2486" t="str">
            <v>und</v>
          </cell>
          <cell r="C2486">
            <v>33130</v>
          </cell>
        </row>
        <row r="2487">
          <cell r="A2487" t="str">
            <v>Tubo estructural rectangular 60*40*2.5 mm</v>
          </cell>
          <cell r="B2487" t="str">
            <v>und</v>
          </cell>
          <cell r="C2487">
            <v>71386</v>
          </cell>
        </row>
        <row r="2488">
          <cell r="A2488" t="str">
            <v>Tubo estructural rectangular 76*38*1.5 mm</v>
          </cell>
          <cell r="B2488" t="str">
            <v>m</v>
          </cell>
          <cell r="C2488">
            <v>8424</v>
          </cell>
        </row>
        <row r="2489">
          <cell r="A2489" t="str">
            <v>Tubo estructural rectangular 80*40*3 mm</v>
          </cell>
          <cell r="B2489" t="str">
            <v>und</v>
          </cell>
          <cell r="C2489">
            <v>98442</v>
          </cell>
        </row>
        <row r="2490">
          <cell r="A2490" t="str">
            <v>Tubo estructural redondo Ø=1 1/2" e= 2,50 mm</v>
          </cell>
          <cell r="B2490" t="str">
            <v>m</v>
          </cell>
          <cell r="C2490">
            <v>8764</v>
          </cell>
        </row>
        <row r="2491">
          <cell r="A2491" t="str">
            <v>Tubo estructural redondo Ø=1 1/2" e= 3 mm</v>
          </cell>
          <cell r="B2491" t="str">
            <v>m</v>
          </cell>
          <cell r="C2491">
            <v>10269</v>
          </cell>
        </row>
        <row r="2492">
          <cell r="A2492" t="str">
            <v>Tubo estructural redondo Ø=2 1/2" e= 2.5 mm</v>
          </cell>
          <cell r="B2492" t="str">
            <v>m</v>
          </cell>
          <cell r="C2492">
            <v>13791</v>
          </cell>
        </row>
        <row r="2493">
          <cell r="A2493" t="str">
            <v>Tubo estructural redondo Ø=2 1/2" e= 3.0 mm</v>
          </cell>
          <cell r="B2493" t="str">
            <v>m</v>
          </cell>
          <cell r="C2493">
            <v>15937</v>
          </cell>
        </row>
        <row r="2494">
          <cell r="A2494" t="str">
            <v>Tubo estructural redondo Ø=2 1/2" e= 4.0 mm</v>
          </cell>
          <cell r="B2494" t="str">
            <v>m</v>
          </cell>
          <cell r="C2494">
            <v>21688</v>
          </cell>
        </row>
        <row r="2495">
          <cell r="A2495" t="str">
            <v>Tubo estructural redondo Ø=2" e= 2.5 mm</v>
          </cell>
          <cell r="B2495" t="str">
            <v>m</v>
          </cell>
          <cell r="C2495">
            <v>11099</v>
          </cell>
        </row>
        <row r="2496">
          <cell r="A2496" t="str">
            <v>Tubo estructural redondo Ø=2" e= 3.0 mm</v>
          </cell>
          <cell r="B2496" t="str">
            <v>m</v>
          </cell>
          <cell r="C2496">
            <v>13106</v>
          </cell>
        </row>
        <row r="2497">
          <cell r="A2497" t="str">
            <v>Tubo estructural redondo Ø=3" e= 2.5 mm</v>
          </cell>
          <cell r="B2497" t="str">
            <v>m</v>
          </cell>
          <cell r="C2497">
            <v>16620</v>
          </cell>
        </row>
        <row r="2498">
          <cell r="A2498" t="str">
            <v>Tubo estructural redondo Ø=4" e= 3.0 mm</v>
          </cell>
          <cell r="B2498" t="str">
            <v>m</v>
          </cell>
          <cell r="C2498">
            <v>25364</v>
          </cell>
        </row>
        <row r="2499">
          <cell r="A2499" t="str">
            <v>Tubo estructural redondo Ø=4" e= 6.0 mm</v>
          </cell>
          <cell r="B2499" t="str">
            <v>m</v>
          </cell>
          <cell r="C2499">
            <v>53233</v>
          </cell>
        </row>
        <row r="2500">
          <cell r="A2500" t="str">
            <v>Tubo estructural redondo Ø=5" e= 4.0 mm</v>
          </cell>
          <cell r="B2500" t="str">
            <v>m</v>
          </cell>
          <cell r="C2500">
            <v>38473</v>
          </cell>
        </row>
        <row r="2501">
          <cell r="A2501" t="str">
            <v>Tubo estructural redondo Ø=6" e= 4.76 mm</v>
          </cell>
          <cell r="B2501" t="str">
            <v>m</v>
          </cell>
          <cell r="C2501">
            <v>75910</v>
          </cell>
        </row>
        <row r="2502">
          <cell r="A2502" t="str">
            <v>Tubo estructural redondo Ø=6" e= 6.0 mm</v>
          </cell>
          <cell r="B2502" t="str">
            <v>m</v>
          </cell>
          <cell r="C2502">
            <v>80690</v>
          </cell>
        </row>
        <row r="2503">
          <cell r="A2503" t="str">
            <v>Tubo estructural redondo Ø=8" e= 5.0 mm</v>
          </cell>
          <cell r="B2503" t="str">
            <v>m</v>
          </cell>
          <cell r="C2503">
            <v>103400</v>
          </cell>
        </row>
        <row r="2504">
          <cell r="A2504" t="str">
            <v>Tubo galvanizado  1 1/2" x 3 m Conduit EMT</v>
          </cell>
          <cell r="B2504" t="str">
            <v>und</v>
          </cell>
          <cell r="C2504">
            <v>39046</v>
          </cell>
        </row>
        <row r="2505">
          <cell r="A2505" t="str">
            <v>Tubo galvanizado 1/2" x 3 m Conduit IMC</v>
          </cell>
          <cell r="B2505" t="str">
            <v>und</v>
          </cell>
          <cell r="C2505">
            <v>26427</v>
          </cell>
        </row>
        <row r="2506">
          <cell r="A2506" t="str">
            <v>Tubo galvanizado 2" x 3 m  Conduit EMT</v>
          </cell>
          <cell r="B2506" t="str">
            <v>und</v>
          </cell>
          <cell r="C2506">
            <v>49686</v>
          </cell>
        </row>
        <row r="2507">
          <cell r="A2507" t="str">
            <v>Tubo galvanizado 3" x 3 m  Conduit rigido</v>
          </cell>
          <cell r="B2507" t="str">
            <v>und</v>
          </cell>
          <cell r="C2507">
            <v>338420</v>
          </cell>
        </row>
        <row r="2508">
          <cell r="A2508" t="str">
            <v>Tubo galvanizado 3/4" x 3 m Conduit IMC</v>
          </cell>
          <cell r="B2508" t="str">
            <v>und</v>
          </cell>
          <cell r="C2508">
            <v>32517</v>
          </cell>
        </row>
        <row r="2509">
          <cell r="A2509" t="str">
            <v>Tubo H.G para agua Ø=1 1/2"</v>
          </cell>
          <cell r="B2509" t="str">
            <v>m</v>
          </cell>
          <cell r="C2509">
            <v>17352</v>
          </cell>
        </row>
        <row r="2510">
          <cell r="A2510" t="str">
            <v>Tubo H.G para agua Ø=1"</v>
          </cell>
          <cell r="B2510" t="str">
            <v>m</v>
          </cell>
          <cell r="C2510">
            <v>10972</v>
          </cell>
        </row>
        <row r="2511">
          <cell r="A2511" t="str">
            <v>Tubo H.G para agua Ø=2  1/2"</v>
          </cell>
          <cell r="B2511" t="str">
            <v>m</v>
          </cell>
          <cell r="C2511">
            <v>33108</v>
          </cell>
        </row>
        <row r="2512">
          <cell r="A2512" t="str">
            <v>Tubo H.G para agua Ø=2"</v>
          </cell>
          <cell r="B2512" t="str">
            <v>m</v>
          </cell>
          <cell r="C2512">
            <v>23925</v>
          </cell>
        </row>
        <row r="2513">
          <cell r="A2513" t="str">
            <v>Tubo H.G para agua Ø=3"</v>
          </cell>
          <cell r="B2513" t="str">
            <v>m</v>
          </cell>
          <cell r="C2513">
            <v>40697</v>
          </cell>
        </row>
        <row r="2514">
          <cell r="A2514" t="str">
            <v>Tubo H.G para agua Ø=4"</v>
          </cell>
          <cell r="B2514" t="str">
            <v>m</v>
          </cell>
          <cell r="C2514">
            <v>59160</v>
          </cell>
        </row>
        <row r="2515">
          <cell r="A2515" t="str">
            <v>Tubo presion RDE 11 PVC 3/4 "</v>
          </cell>
          <cell r="B2515" t="str">
            <v>m</v>
          </cell>
          <cell r="C2515">
            <v>5693</v>
          </cell>
        </row>
        <row r="2516">
          <cell r="A2516" t="str">
            <v>Tubo presion RDE 13.5 PVC 1 "</v>
          </cell>
          <cell r="B2516" t="str">
            <v>m</v>
          </cell>
          <cell r="C2516">
            <v>7682</v>
          </cell>
        </row>
        <row r="2517">
          <cell r="A2517" t="str">
            <v>Tubo presion RDE 13.5 PVC 1/2 "</v>
          </cell>
          <cell r="B2517" t="str">
            <v>m</v>
          </cell>
          <cell r="C2517">
            <v>3051</v>
          </cell>
        </row>
        <row r="2518">
          <cell r="A2518" t="str">
            <v>Tubo presion RDE 21 PVC 1 "</v>
          </cell>
          <cell r="B2518" t="str">
            <v>m</v>
          </cell>
          <cell r="C2518">
            <v>5303</v>
          </cell>
        </row>
        <row r="2519">
          <cell r="A2519" t="str">
            <v>Tubo presion RDE 21 PVC 1 1/2 "</v>
          </cell>
          <cell r="B2519" t="str">
            <v>m</v>
          </cell>
          <cell r="C2519">
            <v>12475</v>
          </cell>
        </row>
        <row r="2520">
          <cell r="A2520" t="str">
            <v>Tubo presion RDE 21 PVC 1 1/4 "</v>
          </cell>
          <cell r="B2520" t="str">
            <v>m</v>
          </cell>
          <cell r="C2520">
            <v>9554</v>
          </cell>
        </row>
        <row r="2521">
          <cell r="A2521" t="str">
            <v>Tubo presion RDE 21 PVC 2 "</v>
          </cell>
          <cell r="B2521" t="str">
            <v>m</v>
          </cell>
          <cell r="C2521">
            <v>19131</v>
          </cell>
        </row>
        <row r="2522">
          <cell r="A2522" t="str">
            <v>Tubo presion RDE 21 PVC 2 1/2 "</v>
          </cell>
          <cell r="B2522" t="str">
            <v>m</v>
          </cell>
          <cell r="C2522">
            <v>31004</v>
          </cell>
        </row>
        <row r="2523">
          <cell r="A2523" t="str">
            <v>Tubo presion RDE 21 PVC 3 "</v>
          </cell>
          <cell r="B2523" t="str">
            <v>m</v>
          </cell>
          <cell r="C2523">
            <v>41395</v>
          </cell>
        </row>
        <row r="2524">
          <cell r="A2524" t="str">
            <v>Tubo presion RDE 21 PVC 3/4 "</v>
          </cell>
          <cell r="B2524" t="str">
            <v>m</v>
          </cell>
          <cell r="C2524">
            <v>3779</v>
          </cell>
        </row>
        <row r="2525">
          <cell r="A2525" t="str">
            <v>Tubo presion RDE 21 PVC 4 "</v>
          </cell>
          <cell r="B2525" t="str">
            <v>m</v>
          </cell>
          <cell r="C2525">
            <v>70606</v>
          </cell>
        </row>
        <row r="2526">
          <cell r="A2526" t="str">
            <v>Tubo presion RDE 21 PVC 6 "</v>
          </cell>
          <cell r="B2526" t="str">
            <v>m</v>
          </cell>
          <cell r="C2526">
            <v>150256</v>
          </cell>
        </row>
        <row r="2527">
          <cell r="A2527" t="str">
            <v>Tubo presion RDE 26 PVC 1 "</v>
          </cell>
          <cell r="B2527" t="str">
            <v>m</v>
          </cell>
          <cell r="C2527">
            <v>4684</v>
          </cell>
        </row>
        <row r="2528">
          <cell r="A2528" t="str">
            <v>Tubo presion RDE 26 PVC 1 1/2 "</v>
          </cell>
          <cell r="B2528" t="str">
            <v>m</v>
          </cell>
          <cell r="C2528">
            <v>8941</v>
          </cell>
        </row>
        <row r="2529">
          <cell r="A2529" t="str">
            <v>Tubo presion RDE 41 PVC 4 "</v>
          </cell>
          <cell r="B2529" t="str">
            <v>m</v>
          </cell>
          <cell r="C2529">
            <v>38614</v>
          </cell>
        </row>
        <row r="2530">
          <cell r="A2530" t="str">
            <v>Tubo presion RDE 51 PVC 4 "</v>
          </cell>
          <cell r="B2530" t="str">
            <v>m</v>
          </cell>
          <cell r="C2530">
            <v>42401</v>
          </cell>
        </row>
        <row r="2531">
          <cell r="A2531" t="str">
            <v>Tubo presion RDE 9 PVC 1/2 "</v>
          </cell>
          <cell r="B2531" t="str">
            <v>m</v>
          </cell>
          <cell r="C2531">
            <v>4276</v>
          </cell>
        </row>
        <row r="2532">
          <cell r="A2532" t="str">
            <v>Tubo PVC  A. LL.  3"</v>
          </cell>
          <cell r="B2532" t="str">
            <v>m</v>
          </cell>
          <cell r="C2532">
            <v>11627</v>
          </cell>
        </row>
        <row r="2533">
          <cell r="A2533" t="str">
            <v>Tubo PVC  A. LL.  4"</v>
          </cell>
          <cell r="B2533" t="str">
            <v>m</v>
          </cell>
          <cell r="C2533">
            <v>20048</v>
          </cell>
        </row>
        <row r="2534">
          <cell r="A2534" t="str">
            <v>Tubo PVC sanitario de 1 1/2  "</v>
          </cell>
          <cell r="B2534" t="str">
            <v>m</v>
          </cell>
          <cell r="C2534">
            <v>10722</v>
          </cell>
        </row>
        <row r="2535">
          <cell r="A2535" t="str">
            <v>Tubo PVC sanitario de 2"</v>
          </cell>
          <cell r="B2535" t="str">
            <v>m</v>
          </cell>
          <cell r="C2535">
            <v>13293</v>
          </cell>
        </row>
        <row r="2536">
          <cell r="A2536" t="str">
            <v>Tubo PVC sanitario de 3"</v>
          </cell>
          <cell r="B2536" t="str">
            <v>m</v>
          </cell>
          <cell r="C2536">
            <v>19856</v>
          </cell>
        </row>
        <row r="2537">
          <cell r="A2537" t="str">
            <v>Tubo PVC sanitario de 4"</v>
          </cell>
          <cell r="B2537" t="str">
            <v>m</v>
          </cell>
          <cell r="C2537">
            <v>27672</v>
          </cell>
        </row>
        <row r="2538">
          <cell r="A2538" t="str">
            <v>Tubo PVC sanitario de 6"</v>
          </cell>
          <cell r="B2538" t="str">
            <v>m</v>
          </cell>
          <cell r="C2538">
            <v>58599</v>
          </cell>
        </row>
        <row r="2539">
          <cell r="A2539" t="str">
            <v>Tubo PVC ventilación 1 1/2"</v>
          </cell>
          <cell r="B2539" t="str">
            <v>m</v>
          </cell>
          <cell r="C2539">
            <v>6025</v>
          </cell>
        </row>
        <row r="2540">
          <cell r="A2540" t="str">
            <v>Tubo PVC ventilación 2"</v>
          </cell>
          <cell r="B2540" t="str">
            <v>m</v>
          </cell>
          <cell r="C2540">
            <v>8711</v>
          </cell>
        </row>
        <row r="2541">
          <cell r="A2541" t="str">
            <v>Tubo PVC ventilación 3"</v>
          </cell>
          <cell r="B2541" t="str">
            <v>m</v>
          </cell>
          <cell r="C2541">
            <v>11627</v>
          </cell>
        </row>
        <row r="2542">
          <cell r="A2542" t="str">
            <v>Tubo PVC ventilación 4"</v>
          </cell>
          <cell r="B2542" t="str">
            <v>m</v>
          </cell>
          <cell r="C2542">
            <v>20048</v>
          </cell>
        </row>
        <row r="2543">
          <cell r="A2543" t="str">
            <v>Tubo RDE 17 PVC 6 " acampanada</v>
          </cell>
          <cell r="B2543" t="str">
            <v>m</v>
          </cell>
          <cell r="C2543">
            <v>84211</v>
          </cell>
        </row>
        <row r="2544">
          <cell r="A2544" t="str">
            <v>Tubo RDE 21 PVC 4 " acampanada</v>
          </cell>
          <cell r="B2544" t="str">
            <v>m</v>
          </cell>
          <cell r="C2544">
            <v>30269</v>
          </cell>
        </row>
        <row r="2545">
          <cell r="A2545" t="str">
            <v>Tubo slim 48"</v>
          </cell>
          <cell r="B2545" t="str">
            <v>und</v>
          </cell>
          <cell r="C2545">
            <v>4500</v>
          </cell>
        </row>
        <row r="2546">
          <cell r="A2546" t="str">
            <v>Tubo union mecanica RDE 11 PVC 8 "</v>
          </cell>
          <cell r="B2546" t="str">
            <v>m</v>
          </cell>
          <cell r="C2546">
            <v>297182</v>
          </cell>
        </row>
        <row r="2547">
          <cell r="A2547" t="str">
            <v>Tubo union mecanica RDE 13.5 PVC 10 "</v>
          </cell>
          <cell r="B2547" t="str">
            <v>m</v>
          </cell>
          <cell r="C2547">
            <v>452491</v>
          </cell>
        </row>
        <row r="2548">
          <cell r="A2548" t="str">
            <v>Tubo union mecanica RDE 13.5 PVC 2 "</v>
          </cell>
          <cell r="B2548" t="str">
            <v>m</v>
          </cell>
          <cell r="C2548">
            <v>21058</v>
          </cell>
        </row>
        <row r="2549">
          <cell r="A2549" t="str">
            <v>Tubo union mecanica RDE 13.5 PVC 2 1/2 "</v>
          </cell>
          <cell r="B2549" t="str">
            <v>m</v>
          </cell>
          <cell r="C2549">
            <v>19058</v>
          </cell>
        </row>
        <row r="2550">
          <cell r="A2550" t="str">
            <v>Tubo union mecanica RDE 13.5 PVC 3 "</v>
          </cell>
          <cell r="B2550" t="str">
            <v>m</v>
          </cell>
          <cell r="C2550">
            <v>46464</v>
          </cell>
        </row>
        <row r="2551">
          <cell r="A2551" t="str">
            <v>Tubo union mecanica RDE 13.5 PVC 4 "</v>
          </cell>
          <cell r="B2551" t="str">
            <v>m</v>
          </cell>
          <cell r="C2551">
            <v>74369</v>
          </cell>
        </row>
        <row r="2552">
          <cell r="A2552" t="str">
            <v>Tubo union mecanica RDE 13.5 PVC 6 "</v>
          </cell>
          <cell r="B2552" t="str">
            <v>m</v>
          </cell>
          <cell r="C2552">
            <v>180160</v>
          </cell>
        </row>
        <row r="2553">
          <cell r="A2553" t="str">
            <v>Tubo union mecanica RDE 13.5 PVC 8 "</v>
          </cell>
          <cell r="B2553" t="str">
            <v>m</v>
          </cell>
          <cell r="C2553">
            <v>305322</v>
          </cell>
        </row>
        <row r="2554">
          <cell r="A2554" t="str">
            <v>Tubo union mecanica RDE 21 PVC  2 "</v>
          </cell>
          <cell r="B2554" t="str">
            <v>m</v>
          </cell>
          <cell r="C2554">
            <v>11380</v>
          </cell>
        </row>
        <row r="2555">
          <cell r="A2555" t="str">
            <v>Tubo union mecanica RDE 21 PVC 10 "</v>
          </cell>
          <cell r="B2555" t="str">
            <v>m</v>
          </cell>
          <cell r="C2555">
            <v>238280</v>
          </cell>
        </row>
        <row r="2556">
          <cell r="A2556" t="str">
            <v>Tubo union mecanica RDE 21 PVC 12 "</v>
          </cell>
          <cell r="B2556" t="str">
            <v>m</v>
          </cell>
          <cell r="C2556">
            <v>334798</v>
          </cell>
        </row>
        <row r="2557">
          <cell r="A2557" t="str">
            <v>Tubo union mecanica RDE 21 PVC 14 "</v>
          </cell>
          <cell r="B2557" t="str">
            <v>m</v>
          </cell>
          <cell r="C2557">
            <v>415192</v>
          </cell>
        </row>
        <row r="2558">
          <cell r="A2558" t="str">
            <v>Tubo union mecanica RDE 21 PVC 16 "</v>
          </cell>
          <cell r="B2558" t="str">
            <v>m</v>
          </cell>
          <cell r="C2558">
            <v>544946</v>
          </cell>
        </row>
        <row r="2559">
          <cell r="A2559" t="str">
            <v>Tubo union mecanica RDE 21 PVC 18 "</v>
          </cell>
          <cell r="B2559" t="str">
            <v>m</v>
          </cell>
          <cell r="C2559">
            <v>699430</v>
          </cell>
        </row>
        <row r="2560">
          <cell r="A2560" t="str">
            <v>Tubo union mecanica RDE 21 PVC 2 1/2 "</v>
          </cell>
          <cell r="B2560" t="str">
            <v>m</v>
          </cell>
          <cell r="C2560">
            <v>16694</v>
          </cell>
        </row>
        <row r="2561">
          <cell r="A2561" t="str">
            <v>Tubo union mecanica RDE 21 PVC 20 "</v>
          </cell>
          <cell r="B2561" t="str">
            <v>m</v>
          </cell>
          <cell r="C2561">
            <v>871127</v>
          </cell>
        </row>
        <row r="2562">
          <cell r="A2562" t="str">
            <v>Tubo union mecanica RDE 21 PVC 3 "</v>
          </cell>
          <cell r="B2562" t="str">
            <v>m</v>
          </cell>
          <cell r="C2562">
            <v>24907</v>
          </cell>
        </row>
        <row r="2563">
          <cell r="A2563" t="str">
            <v>Tubo union mecanica RDE 21 PVC 4 "</v>
          </cell>
          <cell r="B2563" t="str">
            <v>m</v>
          </cell>
          <cell r="C2563">
            <v>41096</v>
          </cell>
        </row>
        <row r="2564">
          <cell r="A2564" t="str">
            <v>Tubo union mecanica RDE 21 PVC 6 "</v>
          </cell>
          <cell r="B2564" t="str">
            <v>m</v>
          </cell>
          <cell r="C2564">
            <v>89735</v>
          </cell>
        </row>
        <row r="2565">
          <cell r="A2565" t="str">
            <v>Tubo union mecanica RDE 21 PVC 8 "</v>
          </cell>
          <cell r="B2565" t="str">
            <v>m</v>
          </cell>
          <cell r="C2565">
            <v>452001</v>
          </cell>
        </row>
        <row r="2566">
          <cell r="A2566" t="str">
            <v>Tubo union mecanica RDE 26 PVC 10 "</v>
          </cell>
          <cell r="B2566" t="str">
            <v>m</v>
          </cell>
          <cell r="C2566">
            <v>194618</v>
          </cell>
        </row>
        <row r="2567">
          <cell r="A2567" t="str">
            <v>Tubo union mecanica RDE 26 PVC 12 "</v>
          </cell>
          <cell r="B2567" t="str">
            <v>m</v>
          </cell>
          <cell r="C2567">
            <v>274344</v>
          </cell>
        </row>
        <row r="2568">
          <cell r="A2568" t="str">
            <v>Tubo union mecanica RDE 26 PVC 14 "</v>
          </cell>
          <cell r="B2568" t="str">
            <v>m</v>
          </cell>
          <cell r="C2568">
            <v>341354</v>
          </cell>
        </row>
        <row r="2569">
          <cell r="A2569" t="str">
            <v>Tubo union mecanica RDE 26 PVC 16 "</v>
          </cell>
          <cell r="B2569" t="str">
            <v>m</v>
          </cell>
          <cell r="C2569">
            <v>452905</v>
          </cell>
        </row>
        <row r="2570">
          <cell r="A2570" t="str">
            <v>Tubo union mecanica RDE 26 PVC 18 "</v>
          </cell>
          <cell r="B2570" t="str">
            <v>m</v>
          </cell>
          <cell r="C2570">
            <v>580531</v>
          </cell>
        </row>
        <row r="2571">
          <cell r="A2571" t="str">
            <v>Tubo union mecanica RDE 26 PVC 2 "</v>
          </cell>
          <cell r="B2571" t="str">
            <v>m</v>
          </cell>
          <cell r="C2571">
            <v>9442</v>
          </cell>
        </row>
        <row r="2572">
          <cell r="A2572" t="str">
            <v>Tubo union mecanica RDE 26 PVC 2 1/2 "</v>
          </cell>
          <cell r="B2572" t="str">
            <v>m</v>
          </cell>
          <cell r="C2572">
            <v>13942</v>
          </cell>
        </row>
        <row r="2573">
          <cell r="A2573" t="str">
            <v>Tubo union mecanica RDE 26 PVC 20 "</v>
          </cell>
          <cell r="B2573" t="str">
            <v>m</v>
          </cell>
          <cell r="C2573">
            <v>747966</v>
          </cell>
        </row>
        <row r="2574">
          <cell r="A2574" t="str">
            <v>Tubo union mecanica RDE 26 PVC 3 "</v>
          </cell>
          <cell r="B2574" t="str">
            <v>m</v>
          </cell>
          <cell r="C2574">
            <v>20773</v>
          </cell>
        </row>
        <row r="2575">
          <cell r="A2575" t="str">
            <v>Tubo union mecanica RDE 26 PVC 4 "</v>
          </cell>
          <cell r="B2575" t="str">
            <v>m</v>
          </cell>
          <cell r="C2575">
            <v>34309</v>
          </cell>
        </row>
        <row r="2576">
          <cell r="A2576" t="str">
            <v>Tubo union mecanica RDE 26 PVC 6 "</v>
          </cell>
          <cell r="B2576" t="str">
            <v>m</v>
          </cell>
          <cell r="C2576">
            <v>73496</v>
          </cell>
        </row>
        <row r="2577">
          <cell r="A2577" t="str">
            <v>Tubo union mecanica RDE 26 PVC 8 "</v>
          </cell>
          <cell r="B2577" t="str">
            <v>m</v>
          </cell>
          <cell r="C2577">
            <v>125033</v>
          </cell>
        </row>
        <row r="2578">
          <cell r="A2578" t="str">
            <v>Tubo union mecanica RDE 32.5 PVC 10 "</v>
          </cell>
          <cell r="B2578" t="str">
            <v>m</v>
          </cell>
          <cell r="C2578">
            <v>159495</v>
          </cell>
        </row>
        <row r="2579">
          <cell r="A2579" t="str">
            <v>Tubo union mecanica RDE 32.5 PVC 12 "</v>
          </cell>
          <cell r="B2579" t="str">
            <v>m</v>
          </cell>
          <cell r="C2579">
            <v>224686</v>
          </cell>
        </row>
        <row r="2580">
          <cell r="A2580" t="str">
            <v>Tubo union mecanica RDE 32.5 PVC 14 "</v>
          </cell>
          <cell r="B2580" t="str">
            <v>m</v>
          </cell>
          <cell r="C2580">
            <v>278175</v>
          </cell>
        </row>
        <row r="2581">
          <cell r="A2581" t="str">
            <v>Tubo union mecanica RDE 32.5 PVC 16 "</v>
          </cell>
          <cell r="B2581" t="str">
            <v>m</v>
          </cell>
          <cell r="C2581">
            <v>369444</v>
          </cell>
        </row>
        <row r="2582">
          <cell r="A2582" t="str">
            <v>Tubo union mecanica RDE 32.5 PVC 18 "</v>
          </cell>
          <cell r="B2582" t="str">
            <v>m</v>
          </cell>
          <cell r="C2582">
            <v>469054</v>
          </cell>
        </row>
        <row r="2583">
          <cell r="A2583" t="str">
            <v>Tubo union mecanica RDE 32.5 PVC 2 "</v>
          </cell>
          <cell r="B2583" t="str">
            <v>m</v>
          </cell>
          <cell r="C2583">
            <v>7762</v>
          </cell>
        </row>
        <row r="2584">
          <cell r="A2584" t="str">
            <v>Tubo union mecanica RDE 32.5 PVC 2 1/2 "</v>
          </cell>
          <cell r="B2584" t="str">
            <v>m</v>
          </cell>
          <cell r="C2584">
            <v>11634</v>
          </cell>
        </row>
        <row r="2585">
          <cell r="A2585" t="str">
            <v>Tubo union mecanica RDE 32.5 PVC 20 "</v>
          </cell>
          <cell r="B2585" t="str">
            <v>m</v>
          </cell>
          <cell r="C2585">
            <v>616275</v>
          </cell>
        </row>
        <row r="2586">
          <cell r="A2586" t="str">
            <v>Tubo union mecanica RDE 32.5 PVC 3 "</v>
          </cell>
          <cell r="B2586" t="str">
            <v>m</v>
          </cell>
          <cell r="C2586">
            <v>16687</v>
          </cell>
        </row>
        <row r="2587">
          <cell r="A2587" t="str">
            <v>Tubo union mecanica RDE 32.5 PVC 4 "</v>
          </cell>
          <cell r="B2587" t="str">
            <v>m</v>
          </cell>
          <cell r="C2587">
            <v>27557</v>
          </cell>
        </row>
        <row r="2588">
          <cell r="A2588" t="str">
            <v>Tubo union mecanica RDE 32.5 PVC 6 "</v>
          </cell>
          <cell r="B2588" t="str">
            <v>m</v>
          </cell>
          <cell r="C2588">
            <v>59932</v>
          </cell>
        </row>
        <row r="2589">
          <cell r="A2589" t="str">
            <v>Tubo union mecanica RDE 32.5 PVC 8 "</v>
          </cell>
          <cell r="B2589" t="str">
            <v>m</v>
          </cell>
          <cell r="C2589">
            <v>102034</v>
          </cell>
        </row>
        <row r="2590">
          <cell r="A2590" t="str">
            <v>Tubo union mecanica RDE 41 PVC 10 "</v>
          </cell>
          <cell r="B2590" t="str">
            <v>m</v>
          </cell>
          <cell r="C2590">
            <v>127665</v>
          </cell>
        </row>
        <row r="2591">
          <cell r="A2591" t="str">
            <v>Tubo union mecanica RDE 41 PVC 12 "</v>
          </cell>
          <cell r="B2591" t="str">
            <v>m</v>
          </cell>
          <cell r="C2591">
            <v>180806</v>
          </cell>
        </row>
        <row r="2592">
          <cell r="A2592" t="str">
            <v>Tubo union mecanica RDE 41 PVC 14 "</v>
          </cell>
          <cell r="B2592" t="str">
            <v>m</v>
          </cell>
          <cell r="C2592">
            <v>228334</v>
          </cell>
        </row>
        <row r="2593">
          <cell r="A2593" t="str">
            <v>Tubo union mecanica RDE 41 PVC 16 "</v>
          </cell>
          <cell r="B2593" t="str">
            <v>m</v>
          </cell>
          <cell r="C2593">
            <v>307378</v>
          </cell>
        </row>
        <row r="2594">
          <cell r="A2594" t="str">
            <v>Tubo union mecanica RDE 41 PVC 18 "</v>
          </cell>
          <cell r="B2594" t="str">
            <v>m</v>
          </cell>
          <cell r="C2594">
            <v>399891</v>
          </cell>
        </row>
        <row r="2595">
          <cell r="A2595" t="str">
            <v>Tubo union mecanica RDE 41 PVC 18 "</v>
          </cell>
          <cell r="B2595" t="str">
            <v>m</v>
          </cell>
          <cell r="C2595">
            <v>5362</v>
          </cell>
        </row>
        <row r="2596">
          <cell r="A2596" t="str">
            <v>Tubo union mecanica RDE 41 PVC 2 1/2 "</v>
          </cell>
          <cell r="B2596" t="str">
            <v>m</v>
          </cell>
          <cell r="C2596">
            <v>9095</v>
          </cell>
        </row>
        <row r="2597">
          <cell r="A2597" t="str">
            <v>Tubo union mecanica RDE 41 PVC 20 "</v>
          </cell>
          <cell r="B2597" t="str">
            <v>m</v>
          </cell>
          <cell r="C2597">
            <v>507453</v>
          </cell>
        </row>
        <row r="2598">
          <cell r="A2598" t="str">
            <v>Tubo union mecanica RDE 41 PVC 3 "</v>
          </cell>
          <cell r="B2598" t="str">
            <v>m</v>
          </cell>
          <cell r="C2598">
            <v>13618</v>
          </cell>
        </row>
        <row r="2599">
          <cell r="A2599" t="str">
            <v>Tubo union mecanica RDE 41 PVC 4 "</v>
          </cell>
          <cell r="B2599" t="str">
            <v>m</v>
          </cell>
          <cell r="C2599">
            <v>22799</v>
          </cell>
        </row>
        <row r="2600">
          <cell r="A2600" t="str">
            <v>Tubo union mecanica RDE 41 PVC 6 "</v>
          </cell>
          <cell r="B2600" t="str">
            <v>m</v>
          </cell>
          <cell r="C2600">
            <v>48335</v>
          </cell>
        </row>
        <row r="2601">
          <cell r="A2601" t="str">
            <v>Tubo union mecanica RDE 41 PVC 8 "</v>
          </cell>
          <cell r="B2601" t="str">
            <v>m</v>
          </cell>
          <cell r="C2601">
            <v>81640</v>
          </cell>
        </row>
        <row r="2602">
          <cell r="A2602" t="str">
            <v>Tuerca Ø= 1/2" G-8</v>
          </cell>
          <cell r="B2602" t="str">
            <v>und</v>
          </cell>
          <cell r="C2602">
            <v>900</v>
          </cell>
        </row>
        <row r="2603">
          <cell r="A2603" t="str">
            <v>Tuerca Ø= 1/4" G-8</v>
          </cell>
          <cell r="B2603" t="str">
            <v>und</v>
          </cell>
          <cell r="C2603">
            <v>102</v>
          </cell>
        </row>
        <row r="2604">
          <cell r="A2604" t="str">
            <v>Tuerca Ø=1 1/2"  G-8</v>
          </cell>
          <cell r="B2604" t="str">
            <v>und</v>
          </cell>
          <cell r="C2604">
            <v>14000</v>
          </cell>
        </row>
        <row r="2605">
          <cell r="A2605" t="str">
            <v>Tuerca Ø=1 1/4"  G-8</v>
          </cell>
          <cell r="B2605" t="str">
            <v>und</v>
          </cell>
          <cell r="C2605">
            <v>8500</v>
          </cell>
        </row>
        <row r="2606">
          <cell r="A2606" t="str">
            <v>Tuerca Ø=1 1/8"  G-8</v>
          </cell>
          <cell r="B2606" t="str">
            <v>und</v>
          </cell>
          <cell r="C2606">
            <v>7500</v>
          </cell>
        </row>
        <row r="2607">
          <cell r="A2607" t="str">
            <v>Tuerca Ø=1 3/8"  G-8</v>
          </cell>
          <cell r="B2607" t="str">
            <v>und</v>
          </cell>
          <cell r="C2607">
            <v>12000</v>
          </cell>
        </row>
        <row r="2608">
          <cell r="A2608" t="str">
            <v>Tuerca Ø=1"  G-5</v>
          </cell>
          <cell r="B2608" t="str">
            <v>und</v>
          </cell>
          <cell r="C2608">
            <v>1340</v>
          </cell>
        </row>
        <row r="2609">
          <cell r="A2609" t="str">
            <v>Tuerca Ø=1"  G-8</v>
          </cell>
          <cell r="B2609" t="str">
            <v>und</v>
          </cell>
          <cell r="C2609">
            <v>2200</v>
          </cell>
        </row>
        <row r="2610">
          <cell r="A2610" t="str">
            <v>Tuerca Ø=2"  G-8</v>
          </cell>
          <cell r="B2610" t="str">
            <v>und</v>
          </cell>
          <cell r="C2610">
            <v>20000</v>
          </cell>
        </row>
        <row r="2611">
          <cell r="A2611" t="str">
            <v>Tuerca Ø=3"  G-5</v>
          </cell>
          <cell r="B2611" t="str">
            <v>und</v>
          </cell>
          <cell r="C2611">
            <v>30000</v>
          </cell>
        </row>
        <row r="2612">
          <cell r="A2612" t="str">
            <v>Tuerca Ø=3/4"  G-8</v>
          </cell>
          <cell r="B2612" t="str">
            <v>und</v>
          </cell>
          <cell r="C2612">
            <v>980</v>
          </cell>
        </row>
        <row r="2613">
          <cell r="A2613" t="str">
            <v>Tuerca Ø= 3/8" para varilla roscada</v>
          </cell>
          <cell r="B2613" t="str">
            <v>und</v>
          </cell>
          <cell r="C2613">
            <v>800</v>
          </cell>
        </row>
        <row r="2614">
          <cell r="A2614" t="str">
            <v>Tuerca Ø=5/16" G-2 (arandela)</v>
          </cell>
          <cell r="B2614" t="str">
            <v>und</v>
          </cell>
          <cell r="C2614">
            <v>115</v>
          </cell>
        </row>
        <row r="2615">
          <cell r="A2615" t="str">
            <v>Thinner</v>
          </cell>
          <cell r="B2615" t="str">
            <v>gal</v>
          </cell>
          <cell r="C2615">
            <v>17720</v>
          </cell>
        </row>
        <row r="2616">
          <cell r="A2616" t="str">
            <v>U de remate aluminio para lámina policarbonato 2.1</v>
          </cell>
          <cell r="B2616" t="str">
            <v>und</v>
          </cell>
          <cell r="C2616">
            <v>25600</v>
          </cell>
        </row>
        <row r="2617">
          <cell r="A2617" t="str">
            <v>Union a Termofusion a Tope Diametro &lt; 110 mm</v>
          </cell>
          <cell r="B2617" t="str">
            <v>und</v>
          </cell>
          <cell r="C2617">
            <v>20274</v>
          </cell>
        </row>
        <row r="2618">
          <cell r="A2618" t="str">
            <v>Union a Termofusion a Tope Diametro &gt; 110 mm</v>
          </cell>
          <cell r="B2618" t="str">
            <v>und</v>
          </cell>
          <cell r="C2618">
            <v>31633</v>
          </cell>
        </row>
        <row r="2619">
          <cell r="A2619" t="str">
            <v>Union adaptador de 3"</v>
          </cell>
          <cell r="B2619" t="str">
            <v>und</v>
          </cell>
          <cell r="C2619">
            <v>10035</v>
          </cell>
        </row>
        <row r="2620">
          <cell r="A2620" t="str">
            <v>Union alcantarillado PVC 24  "</v>
          </cell>
          <cell r="B2620" t="str">
            <v>und</v>
          </cell>
          <cell r="C2620">
            <v>1</v>
          </cell>
        </row>
        <row r="2621">
          <cell r="A2621" t="str">
            <v>Union alcantarillado PVC 27  "</v>
          </cell>
          <cell r="B2621" t="str">
            <v>und</v>
          </cell>
          <cell r="C2621">
            <v>1</v>
          </cell>
        </row>
        <row r="2622">
          <cell r="A2622" t="str">
            <v>Union alcantarillado PVC 30  "</v>
          </cell>
          <cell r="B2622" t="str">
            <v>und</v>
          </cell>
          <cell r="C2622">
            <v>1</v>
          </cell>
        </row>
        <row r="2623">
          <cell r="A2623" t="str">
            <v>Union alcantarillado PVC 33  "</v>
          </cell>
          <cell r="B2623" t="str">
            <v>und</v>
          </cell>
          <cell r="C2623">
            <v>1</v>
          </cell>
        </row>
        <row r="2624">
          <cell r="A2624" t="str">
            <v>Union alcantarillado PVC 36  "</v>
          </cell>
          <cell r="B2624" t="str">
            <v>und</v>
          </cell>
          <cell r="C2624">
            <v>1</v>
          </cell>
        </row>
        <row r="2625">
          <cell r="A2625" t="str">
            <v>Union alcantarillado PVC 39  "</v>
          </cell>
          <cell r="B2625" t="str">
            <v>und</v>
          </cell>
          <cell r="C2625">
            <v>1</v>
          </cell>
        </row>
        <row r="2626">
          <cell r="A2626" t="str">
            <v>Union alcantarillado PVC 42  "</v>
          </cell>
          <cell r="B2626" t="str">
            <v>und</v>
          </cell>
          <cell r="C2626">
            <v>1</v>
          </cell>
        </row>
        <row r="2627">
          <cell r="A2627" t="str">
            <v>Union alcantarillado PVC 48  "</v>
          </cell>
          <cell r="B2627" t="str">
            <v>und</v>
          </cell>
          <cell r="C2627">
            <v>1</v>
          </cell>
        </row>
        <row r="2628">
          <cell r="A2628" t="str">
            <v>Union alcantarillado PVC 60  "</v>
          </cell>
          <cell r="B2628" t="str">
            <v>und</v>
          </cell>
          <cell r="C2628">
            <v>1</v>
          </cell>
        </row>
        <row r="2629">
          <cell r="A2629" t="str">
            <v>Union canal a bajante amazonas</v>
          </cell>
          <cell r="B2629" t="str">
            <v>und</v>
          </cell>
          <cell r="C2629">
            <v>30199</v>
          </cell>
        </row>
        <row r="2630">
          <cell r="A2630" t="str">
            <v>Union canal amazonas blanca</v>
          </cell>
          <cell r="B2630" t="str">
            <v>und</v>
          </cell>
          <cell r="C2630">
            <v>22390</v>
          </cell>
        </row>
        <row r="2631">
          <cell r="A2631" t="str">
            <v>Union conduit PVC  4"</v>
          </cell>
          <cell r="B2631" t="str">
            <v>und</v>
          </cell>
          <cell r="C2631">
            <v>4536</v>
          </cell>
        </row>
        <row r="2632">
          <cell r="A2632" t="str">
            <v>Union de canal blanca Raingo</v>
          </cell>
          <cell r="B2632" t="str">
            <v>und</v>
          </cell>
          <cell r="C2632">
            <v>10025</v>
          </cell>
        </row>
        <row r="2633">
          <cell r="A2633" t="str">
            <v>Union de Polietileno Ø=63 mm = 2"</v>
          </cell>
          <cell r="B2633" t="str">
            <v>und</v>
          </cell>
          <cell r="C2633">
            <v>22187</v>
          </cell>
        </row>
        <row r="2634">
          <cell r="A2634" t="str">
            <v>Union de Polietileno Ø=90 mm = 3"</v>
          </cell>
          <cell r="B2634" t="str">
            <v>und</v>
          </cell>
          <cell r="C2634">
            <v>45078</v>
          </cell>
        </row>
        <row r="2635">
          <cell r="A2635" t="str">
            <v>Union de reparacion u.m RDE 21 PVC 10 "</v>
          </cell>
          <cell r="B2635" t="str">
            <v>und</v>
          </cell>
          <cell r="C2635">
            <v>559366</v>
          </cell>
        </row>
        <row r="2636">
          <cell r="A2636" t="str">
            <v>Union de reparacion u.m RDE 21 PVC 12 "</v>
          </cell>
          <cell r="B2636" t="str">
            <v>und</v>
          </cell>
          <cell r="C2636">
            <v>1023972</v>
          </cell>
        </row>
        <row r="2637">
          <cell r="A2637" t="str">
            <v>Union de reparacion u.m RDE 21 PVC 2 "</v>
          </cell>
          <cell r="B2637" t="str">
            <v>und</v>
          </cell>
          <cell r="C2637">
            <v>27071</v>
          </cell>
        </row>
        <row r="2638">
          <cell r="A2638" t="str">
            <v>Union de reparacion u.m RDE 21 PVC 2 1/2 "</v>
          </cell>
          <cell r="B2638" t="str">
            <v>und</v>
          </cell>
          <cell r="C2638">
            <v>31519</v>
          </cell>
        </row>
        <row r="2639">
          <cell r="A2639" t="str">
            <v>Union de reparacion u.m RDE 21 PVC 3 "</v>
          </cell>
          <cell r="B2639" t="str">
            <v>und</v>
          </cell>
          <cell r="C2639">
            <v>44852</v>
          </cell>
        </row>
        <row r="2640">
          <cell r="A2640" t="str">
            <v>Union de reparacion u.m RDE 21 PVC 4 "</v>
          </cell>
          <cell r="B2640" t="str">
            <v>und</v>
          </cell>
          <cell r="C2640">
            <v>76918</v>
          </cell>
        </row>
        <row r="2641">
          <cell r="A2641" t="str">
            <v>Union de reparacion u.m RDE 21 PVC 6 "</v>
          </cell>
          <cell r="B2641" t="str">
            <v>und</v>
          </cell>
          <cell r="C2641">
            <v>169431</v>
          </cell>
        </row>
        <row r="2642">
          <cell r="A2642" t="str">
            <v>Union de reparacion u.m RDE 21 PVC 8 "</v>
          </cell>
          <cell r="B2642" t="str">
            <v>und</v>
          </cell>
          <cell r="C2642">
            <v>327499</v>
          </cell>
        </row>
        <row r="2643">
          <cell r="A2643" t="str">
            <v>Union Dresser Ø= 3" en H.D.</v>
          </cell>
          <cell r="B2643" t="str">
            <v>und</v>
          </cell>
          <cell r="C2643">
            <v>143098</v>
          </cell>
        </row>
        <row r="2644">
          <cell r="A2644" t="str">
            <v>Union Dresser Ø=12" en  H.D</v>
          </cell>
          <cell r="B2644" t="str">
            <v>und</v>
          </cell>
          <cell r="C2644">
            <v>509240</v>
          </cell>
        </row>
        <row r="2645">
          <cell r="A2645" t="str">
            <v>Union Dresser Ø=14" en  H.D</v>
          </cell>
          <cell r="B2645" t="str">
            <v>und</v>
          </cell>
          <cell r="C2645">
            <v>533600</v>
          </cell>
        </row>
        <row r="2646">
          <cell r="A2646" t="str">
            <v>Union Dresser Ø=2 1/2" en  H.D</v>
          </cell>
          <cell r="B2646" t="str">
            <v>und</v>
          </cell>
          <cell r="C2646">
            <v>49000</v>
          </cell>
        </row>
        <row r="2647">
          <cell r="A2647" t="str">
            <v>Union Dresser Ø=2" en  H.D</v>
          </cell>
          <cell r="B2647" t="str">
            <v>und</v>
          </cell>
          <cell r="C2647">
            <v>44080</v>
          </cell>
        </row>
        <row r="2648">
          <cell r="A2648" t="str">
            <v>Union Dresser Ø=4" en  H.D</v>
          </cell>
          <cell r="B2648" t="str">
            <v>und</v>
          </cell>
          <cell r="C2648">
            <v>120253</v>
          </cell>
        </row>
        <row r="2649">
          <cell r="A2649" t="str">
            <v>Union Dresser Ø=6" en  H.D</v>
          </cell>
          <cell r="B2649" t="str">
            <v>und</v>
          </cell>
          <cell r="C2649">
            <v>176706</v>
          </cell>
        </row>
        <row r="2650">
          <cell r="A2650" t="str">
            <v>Union Dresser Ø=8" en  H.D</v>
          </cell>
          <cell r="B2650" t="str">
            <v>und</v>
          </cell>
          <cell r="C2650">
            <v>168200</v>
          </cell>
        </row>
        <row r="2651">
          <cell r="A2651" t="str">
            <v>Union espigo flanchado Ø=2"</v>
          </cell>
          <cell r="B2651" t="str">
            <v>und</v>
          </cell>
          <cell r="C2651">
            <v>415280</v>
          </cell>
        </row>
        <row r="2652">
          <cell r="A2652" t="str">
            <v>Union espigo flanchado Ø=3"</v>
          </cell>
          <cell r="B2652" t="str">
            <v>und</v>
          </cell>
          <cell r="C2652">
            <v>600880</v>
          </cell>
        </row>
        <row r="2653">
          <cell r="A2653" t="str">
            <v>Union Galvanizada Ø= 1 1/2"</v>
          </cell>
          <cell r="B2653" t="str">
            <v>und</v>
          </cell>
          <cell r="C2653">
            <v>3631</v>
          </cell>
        </row>
        <row r="2654">
          <cell r="A2654" t="str">
            <v>Union Galvanizada Ø= 1"</v>
          </cell>
          <cell r="B2654" t="str">
            <v>und</v>
          </cell>
          <cell r="C2654">
            <v>2007</v>
          </cell>
        </row>
        <row r="2655">
          <cell r="A2655" t="str">
            <v>Union Galvanizada Ø= 2 1/2"</v>
          </cell>
          <cell r="B2655" t="str">
            <v>und</v>
          </cell>
          <cell r="C2655">
            <v>13572</v>
          </cell>
        </row>
        <row r="2656">
          <cell r="A2656" t="str">
            <v>Union Galvanizada Ø= 2"</v>
          </cell>
          <cell r="B2656" t="str">
            <v>und</v>
          </cell>
          <cell r="C2656">
            <v>6635</v>
          </cell>
        </row>
        <row r="2657">
          <cell r="A2657" t="str">
            <v>Union Galvanizada Ø= 4"</v>
          </cell>
          <cell r="B2657" t="str">
            <v>und</v>
          </cell>
          <cell r="C2657">
            <v>31088</v>
          </cell>
        </row>
        <row r="2658">
          <cell r="A2658" t="str">
            <v>Union Galvanizada Ø=3"</v>
          </cell>
          <cell r="B2658" t="str">
            <v>und</v>
          </cell>
          <cell r="C2658">
            <v>19952</v>
          </cell>
        </row>
        <row r="2659">
          <cell r="A2659" t="str">
            <v>Union mecanica rapida RDE 21 PVC 10 "</v>
          </cell>
          <cell r="B2659" t="str">
            <v>und</v>
          </cell>
          <cell r="C2659">
            <v>515794</v>
          </cell>
        </row>
        <row r="2660">
          <cell r="A2660" t="str">
            <v>Union mecanica rapida RDE 21 PVC 12 "</v>
          </cell>
          <cell r="B2660" t="str">
            <v>und</v>
          </cell>
          <cell r="C2660">
            <v>799369</v>
          </cell>
        </row>
        <row r="2661">
          <cell r="A2661" t="str">
            <v>Union mecanica rapida RDE 21 PVC 2 "</v>
          </cell>
          <cell r="B2661" t="str">
            <v>und</v>
          </cell>
          <cell r="C2661">
            <v>24164</v>
          </cell>
        </row>
        <row r="2662">
          <cell r="A2662" t="str">
            <v>Union mecanica rapida RDE 21 PVC 2 1/2 "</v>
          </cell>
          <cell r="B2662" t="str">
            <v>und</v>
          </cell>
          <cell r="C2662">
            <v>31491</v>
          </cell>
        </row>
        <row r="2663">
          <cell r="A2663" t="str">
            <v>Union mecanica rapida RDE 21 PVC 3 "</v>
          </cell>
          <cell r="B2663" t="str">
            <v>und</v>
          </cell>
          <cell r="C2663">
            <v>41388</v>
          </cell>
        </row>
        <row r="2664">
          <cell r="A2664" t="str">
            <v>Union mecanica rapida RDE 21 PVC 4 "</v>
          </cell>
          <cell r="B2664" t="str">
            <v>und</v>
          </cell>
          <cell r="C2664">
            <v>67297</v>
          </cell>
        </row>
        <row r="2665">
          <cell r="A2665" t="str">
            <v>Union mecanica rapida RDE 21 PVC 6 "</v>
          </cell>
          <cell r="B2665" t="str">
            <v>und</v>
          </cell>
          <cell r="C2665">
            <v>157132</v>
          </cell>
        </row>
        <row r="2666">
          <cell r="A2666" t="str">
            <v>Union mecanica rapida RDE 21 PVC 8 "</v>
          </cell>
          <cell r="B2666" t="str">
            <v>und</v>
          </cell>
          <cell r="C2666">
            <v>288689</v>
          </cell>
        </row>
        <row r="2667">
          <cell r="A2667" t="str">
            <v>Union PF+UAD  1/2 "</v>
          </cell>
          <cell r="B2667" t="str">
            <v>und</v>
          </cell>
          <cell r="C2667">
            <v>3894</v>
          </cell>
        </row>
        <row r="2668">
          <cell r="A2668" t="str">
            <v>Union PF+UAD 3/4"</v>
          </cell>
          <cell r="B2668" t="str">
            <v>und</v>
          </cell>
          <cell r="C2668">
            <v>25161</v>
          </cell>
        </row>
        <row r="2669">
          <cell r="A2669" t="str">
            <v>Union por acople universal en H.D. Ø 16"</v>
          </cell>
          <cell r="B2669" t="str">
            <v>und</v>
          </cell>
          <cell r="C2669">
            <v>1071840</v>
          </cell>
        </row>
        <row r="2670">
          <cell r="A2670" t="str">
            <v>Union por acople universal en H.D. Ø 3"</v>
          </cell>
          <cell r="B2670" t="str">
            <v>und</v>
          </cell>
          <cell r="C2670">
            <v>67280</v>
          </cell>
        </row>
        <row r="2671">
          <cell r="A2671" t="str">
            <v>Union por acople universal en H.D. Ø 6"  R1</v>
          </cell>
          <cell r="B2671" t="str">
            <v>und</v>
          </cell>
          <cell r="C2671">
            <v>133400</v>
          </cell>
        </row>
        <row r="2672">
          <cell r="A2672" t="str">
            <v>Union por acople universal en H.D. Ø 8"  R1</v>
          </cell>
          <cell r="B2672" t="str">
            <v>und</v>
          </cell>
          <cell r="C2672">
            <v>185600</v>
          </cell>
        </row>
        <row r="2673">
          <cell r="A2673" t="str">
            <v>Union presion  CPVC 1/2"</v>
          </cell>
          <cell r="B2673" t="str">
            <v>und</v>
          </cell>
          <cell r="C2673">
            <v>1705</v>
          </cell>
        </row>
        <row r="2674">
          <cell r="A2674" t="str">
            <v>Union presion  PVC 1 1/2"</v>
          </cell>
          <cell r="B2674" t="str">
            <v>und</v>
          </cell>
          <cell r="C2674">
            <v>2871</v>
          </cell>
        </row>
        <row r="2675">
          <cell r="A2675" t="str">
            <v>Union presion  PVC 1 1/4"</v>
          </cell>
          <cell r="B2675" t="str">
            <v>und</v>
          </cell>
          <cell r="C2675">
            <v>2107</v>
          </cell>
        </row>
        <row r="2676">
          <cell r="A2676" t="str">
            <v>Union presion  PVC 1"</v>
          </cell>
          <cell r="B2676" t="str">
            <v>und</v>
          </cell>
          <cell r="C2676">
            <v>1148</v>
          </cell>
        </row>
        <row r="2677">
          <cell r="A2677" t="str">
            <v>Union presion  PVC 1/2"</v>
          </cell>
          <cell r="B2677" t="str">
            <v>und</v>
          </cell>
          <cell r="C2677">
            <v>444</v>
          </cell>
        </row>
        <row r="2678">
          <cell r="A2678" t="str">
            <v>Union presion  PVC 2 1/2"</v>
          </cell>
          <cell r="B2678" t="str">
            <v>und</v>
          </cell>
          <cell r="C2678">
            <v>18623</v>
          </cell>
        </row>
        <row r="2679">
          <cell r="A2679" t="str">
            <v>Union presion  PVC 2"</v>
          </cell>
          <cell r="B2679" t="str">
            <v>und</v>
          </cell>
          <cell r="C2679">
            <v>4706</v>
          </cell>
        </row>
        <row r="2680">
          <cell r="A2680" t="str">
            <v>Union presion  PVC 3"</v>
          </cell>
          <cell r="B2680" t="str">
            <v>und</v>
          </cell>
          <cell r="C2680">
            <v>23066</v>
          </cell>
        </row>
        <row r="2681">
          <cell r="A2681" t="str">
            <v>Union presion  PVC 3/4"</v>
          </cell>
          <cell r="B2681" t="str">
            <v>und</v>
          </cell>
          <cell r="C2681">
            <v>702</v>
          </cell>
        </row>
        <row r="2682">
          <cell r="A2682" t="str">
            <v>Union presion  PVC 4"</v>
          </cell>
          <cell r="B2682" t="str">
            <v>und</v>
          </cell>
          <cell r="C2682">
            <v>50111</v>
          </cell>
        </row>
        <row r="2683">
          <cell r="A2683" t="str">
            <v>Union presion  PVC 6"</v>
          </cell>
          <cell r="B2683" t="str">
            <v>und</v>
          </cell>
          <cell r="C2683">
            <v>116492</v>
          </cell>
        </row>
        <row r="2684">
          <cell r="A2684" t="str">
            <v>Union reducida PE 100  PN-10 de 110 x 90 mm</v>
          </cell>
          <cell r="B2684" t="str">
            <v>und</v>
          </cell>
          <cell r="C2684">
            <v>43518</v>
          </cell>
        </row>
        <row r="2685">
          <cell r="A2685" t="str">
            <v>Union reducida PE 100  PN-10 de 160 x 110 mm</v>
          </cell>
          <cell r="B2685" t="str">
            <v>und</v>
          </cell>
          <cell r="C2685">
            <v>100728</v>
          </cell>
        </row>
        <row r="2686">
          <cell r="A2686" t="str">
            <v>Union reducida PE 100 RDE 11 PN 16  63 mm x 32 mm</v>
          </cell>
          <cell r="B2686" t="str">
            <v>und</v>
          </cell>
          <cell r="C2686">
            <v>14899</v>
          </cell>
        </row>
        <row r="2687">
          <cell r="A2687" t="str">
            <v>Union reducida PE 100 RDE 17 PN 10  90 mm x 63 mm</v>
          </cell>
          <cell r="B2687" t="str">
            <v>und</v>
          </cell>
          <cell r="C2687">
            <v>43518</v>
          </cell>
        </row>
        <row r="2688">
          <cell r="A2688" t="str">
            <v>Union reducida PE 25 mm x 20 mm Socket</v>
          </cell>
          <cell r="B2688" t="str">
            <v>und</v>
          </cell>
          <cell r="C2688">
            <v>5617</v>
          </cell>
        </row>
        <row r="2689">
          <cell r="A2689" t="str">
            <v>Union reducida PE 32 mm x 20 mm Socket</v>
          </cell>
          <cell r="B2689" t="str">
            <v>und</v>
          </cell>
          <cell r="C2689">
            <v>7085</v>
          </cell>
        </row>
        <row r="2690">
          <cell r="A2690" t="str">
            <v>Union reducida PE 32 mm x 25 mm Socket</v>
          </cell>
          <cell r="B2690" t="str">
            <v>und</v>
          </cell>
          <cell r="C2690">
            <v>7617</v>
          </cell>
        </row>
        <row r="2691">
          <cell r="A2691" t="str">
            <v>Union roscada A/C, Ø 2"</v>
          </cell>
          <cell r="B2691" t="str">
            <v>und</v>
          </cell>
          <cell r="C2691">
            <v>7500</v>
          </cell>
        </row>
        <row r="2692">
          <cell r="A2692" t="str">
            <v>Union roscada A/C, Ø 3"</v>
          </cell>
          <cell r="B2692" t="str">
            <v>und</v>
          </cell>
          <cell r="C2692">
            <v>16000</v>
          </cell>
        </row>
        <row r="2693">
          <cell r="A2693" t="str">
            <v>Union sanitaria  Novafort 6" o 160 mm</v>
          </cell>
          <cell r="B2693" t="str">
            <v>und</v>
          </cell>
          <cell r="C2693">
            <v>31956</v>
          </cell>
        </row>
        <row r="2694">
          <cell r="A2694" t="str">
            <v>Union sanitaria  Novafort 8" o 200 mm</v>
          </cell>
          <cell r="B2694" t="str">
            <v>und</v>
          </cell>
          <cell r="C2694">
            <v>53639</v>
          </cell>
        </row>
        <row r="2695">
          <cell r="A2695" t="str">
            <v>Union sanitaria  PVC 2 "</v>
          </cell>
          <cell r="B2695" t="str">
            <v>und</v>
          </cell>
          <cell r="C2695">
            <v>2884</v>
          </cell>
        </row>
        <row r="2696">
          <cell r="A2696" t="str">
            <v>Union sanitaria  PVC 3"</v>
          </cell>
          <cell r="B2696" t="str">
            <v>und</v>
          </cell>
          <cell r="C2696">
            <v>4163</v>
          </cell>
        </row>
        <row r="2697">
          <cell r="A2697" t="str">
            <v>Union sanitaria  PVC 4"</v>
          </cell>
          <cell r="B2697" t="str">
            <v>und</v>
          </cell>
          <cell r="C2697">
            <v>8313</v>
          </cell>
        </row>
        <row r="2698">
          <cell r="A2698" t="str">
            <v>Union sanitaria  PVC 6 "</v>
          </cell>
          <cell r="B2698" t="str">
            <v>und</v>
          </cell>
          <cell r="C2698">
            <v>36455</v>
          </cell>
        </row>
        <row r="2699">
          <cell r="A2699" t="str">
            <v>Union tipo socket para gas 1/2"</v>
          </cell>
          <cell r="B2699" t="str">
            <v>und</v>
          </cell>
          <cell r="C2699">
            <v>3965</v>
          </cell>
        </row>
        <row r="2700">
          <cell r="A2700" t="str">
            <v>Union Universal galvanizada 1 1/2"</v>
          </cell>
          <cell r="B2700" t="str">
            <v>und</v>
          </cell>
          <cell r="C2700">
            <v>16240</v>
          </cell>
        </row>
        <row r="2701">
          <cell r="A2701" t="str">
            <v>Union Universal galvanizada 1/2"</v>
          </cell>
          <cell r="B2701" t="str">
            <v>und</v>
          </cell>
          <cell r="C2701">
            <v>5951</v>
          </cell>
        </row>
        <row r="2702">
          <cell r="A2702" t="str">
            <v>Union Universal galvanizada 2"</v>
          </cell>
          <cell r="B2702" t="str">
            <v>und</v>
          </cell>
          <cell r="C2702">
            <v>31088</v>
          </cell>
        </row>
        <row r="2703">
          <cell r="A2703" t="str">
            <v>Union Universal galvanizada 3"</v>
          </cell>
          <cell r="B2703" t="str">
            <v>und</v>
          </cell>
          <cell r="C2703">
            <v>89204</v>
          </cell>
        </row>
        <row r="2704">
          <cell r="A2704" t="str">
            <v>Union Universal galvanizada 4"</v>
          </cell>
          <cell r="B2704" t="str">
            <v>und</v>
          </cell>
          <cell r="C2704">
            <v>171680</v>
          </cell>
        </row>
        <row r="2705">
          <cell r="A2705" t="str">
            <v>Union Universal galvanizada 6"</v>
          </cell>
          <cell r="B2705" t="str">
            <v>und</v>
          </cell>
          <cell r="C2705">
            <v>400200</v>
          </cell>
        </row>
        <row r="2706">
          <cell r="A2706" t="str">
            <v>Union Universal galvanizada 8"</v>
          </cell>
          <cell r="B2706" t="str">
            <v>und</v>
          </cell>
          <cell r="C2706">
            <v>237800</v>
          </cell>
        </row>
        <row r="2707">
          <cell r="A2707" t="str">
            <v>Uniones de protección p/cable</v>
          </cell>
          <cell r="B2707" t="str">
            <v>und</v>
          </cell>
          <cell r="C2707">
            <v>1000</v>
          </cell>
        </row>
        <row r="2708">
          <cell r="A2708" t="str">
            <v>Universal presión  PVC 1 1/2"</v>
          </cell>
          <cell r="B2708" t="str">
            <v>und</v>
          </cell>
          <cell r="C2708">
            <v>32089</v>
          </cell>
        </row>
        <row r="2709">
          <cell r="A2709" t="str">
            <v>Universal presión  PVC 1"</v>
          </cell>
          <cell r="B2709" t="str">
            <v>und</v>
          </cell>
          <cell r="C2709">
            <v>10357</v>
          </cell>
        </row>
        <row r="2710">
          <cell r="A2710" t="str">
            <v>Universal presión  PVC 1/2"</v>
          </cell>
          <cell r="B2710" t="str">
            <v>und</v>
          </cell>
          <cell r="C2710">
            <v>3864</v>
          </cell>
        </row>
        <row r="2711">
          <cell r="A2711" t="str">
            <v>Universal presión  PVC 2 1/2"</v>
          </cell>
          <cell r="B2711" t="str">
            <v>und</v>
          </cell>
          <cell r="C2711">
            <v>52432</v>
          </cell>
        </row>
        <row r="2712">
          <cell r="A2712" t="str">
            <v>Universal presión  PVC 2"</v>
          </cell>
          <cell r="B2712" t="str">
            <v>und</v>
          </cell>
          <cell r="C2712">
            <v>41023</v>
          </cell>
        </row>
        <row r="2713">
          <cell r="A2713" t="str">
            <v>Universal presión  PVC 3"</v>
          </cell>
          <cell r="B2713" t="str">
            <v>und</v>
          </cell>
          <cell r="C2713">
            <v>80504</v>
          </cell>
        </row>
        <row r="2714">
          <cell r="A2714" t="str">
            <v>Universal presión  PVC 4"</v>
          </cell>
          <cell r="B2714" t="str">
            <v>und</v>
          </cell>
          <cell r="C2714">
            <v>100688</v>
          </cell>
        </row>
        <row r="2715">
          <cell r="A2715" t="str">
            <v>Valla informativa en lámina 6*2 m impresión digital con estructura soporte</v>
          </cell>
          <cell r="B2715" t="str">
            <v>und</v>
          </cell>
          <cell r="C2715">
            <v>1950000</v>
          </cell>
        </row>
        <row r="2716">
          <cell r="A2716" t="str">
            <v>Valla SI 60 x 75 cm cinta vinilo</v>
          </cell>
          <cell r="B2716" t="str">
            <v>und</v>
          </cell>
          <cell r="C2716">
            <v>170000</v>
          </cell>
        </row>
        <row r="2717">
          <cell r="A2717" t="str">
            <v>Valv. comp. elast. vast. n.asc. ext. brida 10"</v>
          </cell>
          <cell r="B2717" t="str">
            <v>und</v>
          </cell>
          <cell r="C2717">
            <v>3062400</v>
          </cell>
        </row>
        <row r="2718">
          <cell r="A2718" t="str">
            <v>Valv. comp. elast. vast. n.asc. ext. brida 12"</v>
          </cell>
          <cell r="B2718" t="str">
            <v>und</v>
          </cell>
          <cell r="C2718">
            <v>3870920</v>
          </cell>
        </row>
        <row r="2719">
          <cell r="A2719" t="str">
            <v>Valv. comp. elast. vast. n.asc. ext. brida 2"</v>
          </cell>
          <cell r="B2719" t="str">
            <v>und</v>
          </cell>
          <cell r="C2719">
            <v>391822</v>
          </cell>
        </row>
        <row r="2720">
          <cell r="A2720" t="str">
            <v>Valv. comp. elast. vast. n.asc. ext. brida 3"</v>
          </cell>
          <cell r="B2720" t="str">
            <v>und</v>
          </cell>
          <cell r="C2720">
            <v>505000</v>
          </cell>
        </row>
        <row r="2721">
          <cell r="A2721" t="str">
            <v>Valv. comp. elast. vast. n.asc. ext. brida 4"</v>
          </cell>
          <cell r="B2721" t="str">
            <v>und</v>
          </cell>
          <cell r="C2721">
            <v>551000</v>
          </cell>
        </row>
        <row r="2722">
          <cell r="A2722" t="str">
            <v>Valv. comp. elast. vast. n.asc. ext. brida 6"</v>
          </cell>
          <cell r="B2722" t="str">
            <v>und</v>
          </cell>
          <cell r="C2722">
            <v>1027760</v>
          </cell>
        </row>
        <row r="2723">
          <cell r="A2723" t="str">
            <v>Valv. comp. elast. vast. n.asc. ext. brida 8"</v>
          </cell>
          <cell r="B2723" t="str">
            <v>und</v>
          </cell>
          <cell r="C2723">
            <v>1474360</v>
          </cell>
        </row>
        <row r="2724">
          <cell r="A2724" t="str">
            <v>Valv. comp. elast. vast. n.asc. ext. el 3"</v>
          </cell>
          <cell r="B2724" t="str">
            <v>und</v>
          </cell>
          <cell r="C2724">
            <v>409480</v>
          </cell>
        </row>
        <row r="2725">
          <cell r="A2725" t="str">
            <v>Valv. comp. elast. vast. n.asc. ext. jh 2"</v>
          </cell>
          <cell r="B2725" t="str">
            <v>und</v>
          </cell>
          <cell r="C2725">
            <v>281880</v>
          </cell>
        </row>
        <row r="2726">
          <cell r="A2726" t="str">
            <v>Valv. comp. elast. vast. n.asc. ext. jh 4"</v>
          </cell>
          <cell r="B2726" t="str">
            <v>und</v>
          </cell>
          <cell r="C2726">
            <v>531280</v>
          </cell>
        </row>
        <row r="2727">
          <cell r="A2727" t="str">
            <v>Valv. comp. elast. vast. n.asc. ext. jh 6"</v>
          </cell>
          <cell r="B2727" t="str">
            <v>und</v>
          </cell>
          <cell r="C2727">
            <v>958160</v>
          </cell>
        </row>
        <row r="2728">
          <cell r="A2728" t="str">
            <v>Valv. comp. elast. vast. n.asc. ext. jh 8"</v>
          </cell>
          <cell r="B2728" t="str">
            <v>und</v>
          </cell>
          <cell r="C2728">
            <v>1417520</v>
          </cell>
        </row>
        <row r="2729">
          <cell r="A2729" t="str">
            <v>Valv. comp. vast. asc. (comp. elast.) e. brida 3"</v>
          </cell>
          <cell r="B2729" t="str">
            <v>und</v>
          </cell>
          <cell r="C2729">
            <v>665840</v>
          </cell>
        </row>
        <row r="2730">
          <cell r="A2730" t="str">
            <v>Valv. comp. vast. asc. (comp. elast.) e. brida 4"</v>
          </cell>
          <cell r="B2730" t="str">
            <v>und</v>
          </cell>
          <cell r="C2730">
            <v>1052120</v>
          </cell>
        </row>
        <row r="2731">
          <cell r="A2731" t="str">
            <v>Valv. comp. vast. asc. (comp. elast.) e. brida 6"</v>
          </cell>
          <cell r="B2731" t="str">
            <v>und</v>
          </cell>
          <cell r="C2731">
            <v>1579920</v>
          </cell>
        </row>
        <row r="2732">
          <cell r="A2732" t="str">
            <v>Valv. comp. vast. n.a (s. bronce) e. brida 18"</v>
          </cell>
          <cell r="B2732" t="str">
            <v>und</v>
          </cell>
          <cell r="C2732">
            <v>25328600</v>
          </cell>
        </row>
        <row r="2733">
          <cell r="A2733" t="str">
            <v>Valv. comp. vast. n.a (s. bronce) e. brida 6"</v>
          </cell>
          <cell r="B2733" t="str">
            <v>und</v>
          </cell>
          <cell r="C2733">
            <v>1809600</v>
          </cell>
        </row>
        <row r="2734">
          <cell r="A2734" t="str">
            <v>Valv. comp. vast. n.a (s. bronce) e. liso o j.h 2"</v>
          </cell>
          <cell r="B2734" t="str">
            <v>und</v>
          </cell>
          <cell r="C2734">
            <v>438480</v>
          </cell>
        </row>
        <row r="2735">
          <cell r="A2735" t="str">
            <v>Valv. comp. vast. n.a (s. bronce) e. liso o j.h 3"</v>
          </cell>
          <cell r="B2735" t="str">
            <v>und</v>
          </cell>
          <cell r="C2735">
            <v>584640</v>
          </cell>
        </row>
        <row r="2736">
          <cell r="A2736" t="str">
            <v>Valv. comp. vast. n.a (s. bronce) e. liso o j.h 4"</v>
          </cell>
          <cell r="B2736" t="str">
            <v>und</v>
          </cell>
          <cell r="C2736">
            <v>774880</v>
          </cell>
        </row>
        <row r="2737">
          <cell r="A2737" t="str">
            <v>Valv. comp. vast. n.a (s. bronce) e. liso o j.h 8"</v>
          </cell>
          <cell r="B2737" t="str">
            <v>und</v>
          </cell>
          <cell r="C2737">
            <v>2192400</v>
          </cell>
        </row>
        <row r="2738">
          <cell r="A2738" t="str">
            <v>Valv. ventosa (cam. doble) acc. multiple 1/2" ros</v>
          </cell>
          <cell r="B2738" t="str">
            <v>und</v>
          </cell>
          <cell r="C2738">
            <v>548680</v>
          </cell>
        </row>
        <row r="2739">
          <cell r="A2739" t="str">
            <v>Valv. ventosa (cam. doble) acc. multiple 2" E.B.</v>
          </cell>
          <cell r="B2739" t="str">
            <v>und</v>
          </cell>
          <cell r="C2739">
            <v>642640</v>
          </cell>
        </row>
        <row r="2740">
          <cell r="A2740" t="str">
            <v>Valv. ventosa (cam. doble) acc. multiple 3" E.B</v>
          </cell>
          <cell r="B2740" t="str">
            <v>und</v>
          </cell>
          <cell r="C2740">
            <v>765660</v>
          </cell>
        </row>
        <row r="2741">
          <cell r="A2741" t="str">
            <v>Valv. ventosa (cam. doble) acc. multiple 4" E.B.</v>
          </cell>
          <cell r="B2741" t="str">
            <v>und</v>
          </cell>
          <cell r="C2741">
            <v>1148400</v>
          </cell>
        </row>
        <row r="2742">
          <cell r="A2742" t="str">
            <v>Valv. ventosa (cam. doble) acc. multiple 6" E.B.</v>
          </cell>
          <cell r="B2742" t="str">
            <v>und</v>
          </cell>
          <cell r="C2742">
            <v>2795600</v>
          </cell>
        </row>
        <row r="2743">
          <cell r="A2743" t="str">
            <v>Valv. ventosa (cam. doble) acc. multiple 8" E.B.</v>
          </cell>
          <cell r="B2743" t="str">
            <v>und</v>
          </cell>
          <cell r="C2743">
            <v>5449680</v>
          </cell>
        </row>
        <row r="2744">
          <cell r="A2744" t="str">
            <v>Valv. ventosa (cam. senc.) doble acc. 1 1/2" rosc</v>
          </cell>
          <cell r="B2744" t="str">
            <v>und</v>
          </cell>
          <cell r="C2744">
            <v>227360</v>
          </cell>
        </row>
        <row r="2745">
          <cell r="A2745" t="str">
            <v>Valv. ventosa (cam. senc.) doble acc. 1" rosca</v>
          </cell>
          <cell r="B2745" t="str">
            <v>und</v>
          </cell>
          <cell r="C2745">
            <v>227360</v>
          </cell>
        </row>
        <row r="2746">
          <cell r="A2746" t="str">
            <v>Valv. ventosa (cam. senc.) doble acc. 1/2" rosc</v>
          </cell>
          <cell r="B2746" t="str">
            <v>und</v>
          </cell>
          <cell r="C2746">
            <v>203000</v>
          </cell>
        </row>
        <row r="2747">
          <cell r="A2747" t="str">
            <v>Valv. ventosa (cam. senc.) doble acc. 2" E.B</v>
          </cell>
          <cell r="B2747" t="str">
            <v>und</v>
          </cell>
          <cell r="C2747">
            <v>295800</v>
          </cell>
        </row>
        <row r="2748">
          <cell r="A2748" t="str">
            <v>Valv. ventosa (cam. senc.) doble acc. 3" E.B</v>
          </cell>
          <cell r="B2748" t="str">
            <v>und</v>
          </cell>
          <cell r="C2748">
            <v>487200</v>
          </cell>
        </row>
        <row r="2749">
          <cell r="A2749" t="str">
            <v>Valv. ventosa (cam. senc.) doble acc. 3/4" rosc</v>
          </cell>
          <cell r="B2749" t="str">
            <v>und</v>
          </cell>
          <cell r="C2749">
            <v>216920</v>
          </cell>
        </row>
        <row r="2750">
          <cell r="A2750" t="str">
            <v>Valvula cheque cortina Ø=1"</v>
          </cell>
          <cell r="B2750" t="str">
            <v>und</v>
          </cell>
          <cell r="C2750">
            <v>62872</v>
          </cell>
        </row>
        <row r="2751">
          <cell r="A2751" t="str">
            <v>Valvula cheque cortina Ø=3"</v>
          </cell>
          <cell r="B2751" t="str">
            <v>und</v>
          </cell>
          <cell r="C2751">
            <v>584988</v>
          </cell>
        </row>
        <row r="2752">
          <cell r="A2752" t="str">
            <v>Valvula cheque cortina Ø=6" E.B.</v>
          </cell>
          <cell r="B2752" t="str">
            <v>und</v>
          </cell>
          <cell r="C2752">
            <v>1438400</v>
          </cell>
        </row>
        <row r="2753">
          <cell r="A2753" t="str">
            <v>Valvula cheque de cortina Ø=2"</v>
          </cell>
          <cell r="B2753" t="str">
            <v>und</v>
          </cell>
          <cell r="C2753">
            <v>272368</v>
          </cell>
        </row>
        <row r="2754">
          <cell r="A2754" t="str">
            <v>Valvula de alivio 2 " x  2"</v>
          </cell>
          <cell r="B2754" t="str">
            <v>und</v>
          </cell>
          <cell r="C2754">
            <v>672578</v>
          </cell>
        </row>
        <row r="2755">
          <cell r="A2755" t="str">
            <v>Valvula de bola  PVC 1/2"</v>
          </cell>
          <cell r="B2755" t="str">
            <v>und</v>
          </cell>
          <cell r="C2755">
            <v>5783</v>
          </cell>
        </row>
        <row r="2756">
          <cell r="A2756" t="str">
            <v>Valvula de bola para agua H.D. 1 1/2" T.P</v>
          </cell>
          <cell r="B2756" t="str">
            <v>und</v>
          </cell>
          <cell r="C2756">
            <v>62350</v>
          </cell>
        </row>
        <row r="2757">
          <cell r="A2757" t="str">
            <v>Valvula de Bola para agua H.D. 1 1/4" T.P</v>
          </cell>
          <cell r="B2757" t="str">
            <v>und</v>
          </cell>
          <cell r="C2757">
            <v>39730</v>
          </cell>
        </row>
        <row r="2758">
          <cell r="A2758" t="str">
            <v>Valvula de Bola para agua H.D. 1" T.P</v>
          </cell>
          <cell r="B2758" t="str">
            <v>und</v>
          </cell>
          <cell r="C2758">
            <v>28710</v>
          </cell>
        </row>
        <row r="2759">
          <cell r="A2759" t="str">
            <v>Valvula de Bola para agua H.D. 1/2" T.P</v>
          </cell>
          <cell r="B2759" t="str">
            <v>und</v>
          </cell>
          <cell r="C2759">
            <v>12180</v>
          </cell>
        </row>
        <row r="2760">
          <cell r="A2760" t="str">
            <v>Valvula de Bola para agua H.D. 2 1/2" T.P</v>
          </cell>
          <cell r="B2760" t="str">
            <v>und</v>
          </cell>
          <cell r="C2760">
            <v>237800</v>
          </cell>
        </row>
        <row r="2761">
          <cell r="A2761" t="str">
            <v>Valvula de bola para agua H.D. 2" T.P</v>
          </cell>
          <cell r="B2761" t="str">
            <v>und</v>
          </cell>
          <cell r="C2761">
            <v>100920</v>
          </cell>
        </row>
        <row r="2762">
          <cell r="A2762" t="str">
            <v>Valvula de Bola para agua H.D. 3/4" T.P</v>
          </cell>
          <cell r="B2762" t="str">
            <v>und</v>
          </cell>
          <cell r="C2762">
            <v>18850</v>
          </cell>
        </row>
        <row r="2763">
          <cell r="A2763" t="str">
            <v>Valvula de bola para agua H.D. 4" T.P</v>
          </cell>
          <cell r="B2763" t="str">
            <v>und</v>
          </cell>
          <cell r="C2763">
            <v>603200</v>
          </cell>
        </row>
        <row r="2764">
          <cell r="A2764" t="str">
            <v>Valvula de bola para gas 1"</v>
          </cell>
          <cell r="B2764" t="str">
            <v>und</v>
          </cell>
          <cell r="C2764">
            <v>21000</v>
          </cell>
        </row>
        <row r="2765">
          <cell r="A2765" t="str">
            <v>Valvula de bola para gas 1/2"</v>
          </cell>
          <cell r="B2765" t="str">
            <v>und</v>
          </cell>
          <cell r="C2765">
            <v>11890</v>
          </cell>
        </row>
        <row r="2766">
          <cell r="A2766" t="str">
            <v>Valvula de bola PVC 1 1/2" rosca</v>
          </cell>
          <cell r="B2766" t="str">
            <v>und</v>
          </cell>
          <cell r="C2766">
            <v>22705</v>
          </cell>
        </row>
        <row r="2767">
          <cell r="A2767" t="str">
            <v>Valvula de bola PVC 1" rosca</v>
          </cell>
          <cell r="B2767" t="str">
            <v>und</v>
          </cell>
          <cell r="C2767">
            <v>120607</v>
          </cell>
        </row>
        <row r="2768">
          <cell r="A2768" t="str">
            <v>Valvula de bola PVC 3"</v>
          </cell>
          <cell r="B2768" t="str">
            <v>und</v>
          </cell>
          <cell r="C2768">
            <v>143144</v>
          </cell>
        </row>
        <row r="2769">
          <cell r="A2769" t="str">
            <v>Valvula de bola PVC 4"</v>
          </cell>
          <cell r="B2769" t="str">
            <v>und</v>
          </cell>
          <cell r="C2769">
            <v>254968</v>
          </cell>
        </row>
        <row r="2770">
          <cell r="A2770" t="str">
            <v>Valvula de bola radial rosca PVC 3"</v>
          </cell>
          <cell r="B2770" t="str">
            <v>und</v>
          </cell>
          <cell r="C2770">
            <v>251140</v>
          </cell>
        </row>
        <row r="2771">
          <cell r="A2771" t="str">
            <v>Valvula de compuerta en bronce  1 1/2"  T.P</v>
          </cell>
          <cell r="B2771" t="str">
            <v>und</v>
          </cell>
          <cell r="C2771">
            <v>114956</v>
          </cell>
        </row>
        <row r="2772">
          <cell r="A2772" t="str">
            <v>Valvula de compuerta en bronce  1" T.P</v>
          </cell>
          <cell r="B2772" t="str">
            <v>und</v>
          </cell>
          <cell r="C2772">
            <v>86884</v>
          </cell>
        </row>
        <row r="2773">
          <cell r="A2773" t="str">
            <v>Valvula de compuerta en bronce 1/2" T.P</v>
          </cell>
          <cell r="B2773" t="str">
            <v>und</v>
          </cell>
          <cell r="C2773">
            <v>35728</v>
          </cell>
        </row>
        <row r="2774">
          <cell r="A2774" t="str">
            <v>Valvula de compuerta en bronce 2" T.P</v>
          </cell>
          <cell r="B2774" t="str">
            <v>und</v>
          </cell>
          <cell r="C2774">
            <v>185600</v>
          </cell>
        </row>
        <row r="2775">
          <cell r="A2775" t="str">
            <v>Valvula de compuerta en bronce 3" T.P</v>
          </cell>
          <cell r="B2775" t="str">
            <v>und</v>
          </cell>
          <cell r="C2775">
            <v>449732</v>
          </cell>
        </row>
        <row r="2776">
          <cell r="A2776" t="str">
            <v>Valvula de compuerta en bronce 3/4" T.P</v>
          </cell>
          <cell r="B2776" t="str">
            <v>und</v>
          </cell>
          <cell r="C2776">
            <v>44892</v>
          </cell>
        </row>
        <row r="2777">
          <cell r="A2777" t="str">
            <v>Valvula de compuerta en bronce 4" T.P</v>
          </cell>
          <cell r="B2777" t="str">
            <v>und</v>
          </cell>
          <cell r="C2777">
            <v>1055484</v>
          </cell>
        </row>
        <row r="2778">
          <cell r="A2778" t="str">
            <v>Valvula de globo 4"  E.B x E.B</v>
          </cell>
          <cell r="B2778" t="str">
            <v>und</v>
          </cell>
          <cell r="C2778">
            <v>1186680</v>
          </cell>
        </row>
        <row r="2779">
          <cell r="A2779" t="str">
            <v>Valvula de mariposa en A.I. Ø= 22"</v>
          </cell>
          <cell r="B2779" t="str">
            <v>und</v>
          </cell>
          <cell r="C2779">
            <v>20968933</v>
          </cell>
        </row>
        <row r="2780">
          <cell r="A2780" t="str">
            <v>Valvula de mariposa Ø=10" E.B.</v>
          </cell>
          <cell r="B2780" t="str">
            <v>und</v>
          </cell>
          <cell r="C2780">
            <v>5426480</v>
          </cell>
        </row>
        <row r="2781">
          <cell r="A2781" t="str">
            <v>Valvula de mariposa Ø=2 1/2" bronce</v>
          </cell>
          <cell r="B2781" t="str">
            <v>und</v>
          </cell>
          <cell r="C2781">
            <v>153120</v>
          </cell>
        </row>
        <row r="2782">
          <cell r="A2782" t="str">
            <v>Valvula de mariposa Ø=2" bronce</v>
          </cell>
          <cell r="B2782" t="str">
            <v>und</v>
          </cell>
          <cell r="C2782">
            <v>74942</v>
          </cell>
        </row>
        <row r="2783">
          <cell r="A2783" t="str">
            <v>Valvula de mariposa Ø=3" bronce</v>
          </cell>
          <cell r="B2783" t="str">
            <v>und</v>
          </cell>
          <cell r="C2783">
            <v>211000</v>
          </cell>
        </row>
        <row r="2784">
          <cell r="A2784" t="str">
            <v>Valvula de mariposa Ø=3" E.B.</v>
          </cell>
          <cell r="B2784" t="str">
            <v>und</v>
          </cell>
          <cell r="C2784">
            <v>1824970</v>
          </cell>
        </row>
        <row r="2785">
          <cell r="A2785" t="str">
            <v>Valvula de mariposa Ø=3" en HF disco en A.I.</v>
          </cell>
          <cell r="B2785" t="str">
            <v>und</v>
          </cell>
          <cell r="C2785">
            <v>370600</v>
          </cell>
        </row>
        <row r="2786">
          <cell r="A2786" t="str">
            <v>Valvula de mariposa Ø=4" bronce</v>
          </cell>
          <cell r="B2786" t="str">
            <v>und</v>
          </cell>
          <cell r="C2786">
            <v>255500</v>
          </cell>
        </row>
        <row r="2787">
          <cell r="A2787" t="str">
            <v>Valvula de mariposa Ø=4" E.B.</v>
          </cell>
          <cell r="B2787" t="str">
            <v>und</v>
          </cell>
          <cell r="C2787">
            <v>2228070</v>
          </cell>
        </row>
        <row r="2788">
          <cell r="A2788" t="str">
            <v>Valvula de mariposa Ø=4" en HF disco en A.I.</v>
          </cell>
          <cell r="B2788" t="str">
            <v>und</v>
          </cell>
          <cell r="C2788">
            <v>191400</v>
          </cell>
        </row>
        <row r="2789">
          <cell r="A2789" t="str">
            <v>Valvula de mariposa Ø=6" bronce</v>
          </cell>
          <cell r="B2789" t="str">
            <v>und</v>
          </cell>
          <cell r="C2789">
            <v>425000</v>
          </cell>
        </row>
        <row r="2790">
          <cell r="A2790" t="str">
            <v>Valvula de mariposa Ø=6" E.B.</v>
          </cell>
          <cell r="B2790" t="str">
            <v>und</v>
          </cell>
          <cell r="C2790">
            <v>4160050</v>
          </cell>
        </row>
        <row r="2791">
          <cell r="A2791" t="str">
            <v>Valvula de mariposa Ø=6" en HF disco en A.I.</v>
          </cell>
          <cell r="B2791" t="str">
            <v>und</v>
          </cell>
          <cell r="C2791">
            <v>334080</v>
          </cell>
        </row>
        <row r="2792">
          <cell r="A2792" t="str">
            <v>Valvula de mariposa Ø=8" bronce</v>
          </cell>
          <cell r="B2792" t="str">
            <v>und</v>
          </cell>
          <cell r="C2792">
            <v>691000</v>
          </cell>
        </row>
        <row r="2793">
          <cell r="A2793" t="str">
            <v>Valvula de mariposa Ø=8" E.B.</v>
          </cell>
          <cell r="B2793" t="str">
            <v>und</v>
          </cell>
          <cell r="C2793">
            <v>4793352</v>
          </cell>
        </row>
        <row r="2794">
          <cell r="A2794" t="str">
            <v>Valvula de Pie bronce  Ø=1 1/4"</v>
          </cell>
          <cell r="B2794" t="str">
            <v>und</v>
          </cell>
          <cell r="C2794">
            <v>75980</v>
          </cell>
        </row>
        <row r="2795">
          <cell r="A2795" t="str">
            <v>Valvula de Pie bronce Integral Ø=2"</v>
          </cell>
          <cell r="B2795" t="str">
            <v>und</v>
          </cell>
          <cell r="C2795">
            <v>191168</v>
          </cell>
        </row>
        <row r="2796">
          <cell r="A2796" t="str">
            <v>Valvula de Pie bronce integral Ø=3"</v>
          </cell>
          <cell r="B2796" t="str">
            <v>und</v>
          </cell>
          <cell r="C2796">
            <v>415280</v>
          </cell>
        </row>
        <row r="2797">
          <cell r="A2797" t="str">
            <v>Valvula de Pie bronce Ø=1 1/2"</v>
          </cell>
          <cell r="B2797" t="str">
            <v>und</v>
          </cell>
          <cell r="C2797">
            <v>97092</v>
          </cell>
        </row>
        <row r="2798">
          <cell r="A2798" t="str">
            <v>Valvula de Pie bronce Ø=2"</v>
          </cell>
          <cell r="B2798" t="str">
            <v>und</v>
          </cell>
          <cell r="C2798">
            <v>111940</v>
          </cell>
        </row>
        <row r="2799">
          <cell r="A2799" t="str">
            <v>Valvula de Pie bronce Ø=4"</v>
          </cell>
          <cell r="B2799" t="str">
            <v>und</v>
          </cell>
          <cell r="C2799">
            <v>597284</v>
          </cell>
        </row>
        <row r="2800">
          <cell r="A2800" t="str">
            <v>Valvula de Pie bronce Ø=8"</v>
          </cell>
          <cell r="B2800" t="str">
            <v>und</v>
          </cell>
          <cell r="C2800">
            <v>1756720</v>
          </cell>
        </row>
        <row r="2801">
          <cell r="A2801" t="str">
            <v>Valvula de Plato Ø=8" con vastago de 1.80 m</v>
          </cell>
          <cell r="B2801" t="str">
            <v>m</v>
          </cell>
          <cell r="C2801">
            <v>4530208</v>
          </cell>
        </row>
        <row r="2802">
          <cell r="A2802" t="str">
            <v>Valvula de Purga 1 1/2"</v>
          </cell>
          <cell r="B2802" t="str">
            <v>und</v>
          </cell>
          <cell r="C2802">
            <v>55200</v>
          </cell>
        </row>
        <row r="2803">
          <cell r="A2803" t="str">
            <v>Valvula de Purga 2"</v>
          </cell>
          <cell r="B2803" t="str">
            <v>und</v>
          </cell>
          <cell r="C2803">
            <v>256360</v>
          </cell>
        </row>
        <row r="2804">
          <cell r="A2804" t="str">
            <v>Valvula de Purga 6" E.B.</v>
          </cell>
          <cell r="B2804" t="str">
            <v>und</v>
          </cell>
          <cell r="C2804">
            <v>1716800</v>
          </cell>
        </row>
        <row r="2805">
          <cell r="A2805" t="str">
            <v>Valvula de Purga 8"</v>
          </cell>
          <cell r="B2805" t="str">
            <v>und</v>
          </cell>
          <cell r="C2805">
            <v>2161950</v>
          </cell>
        </row>
        <row r="2806">
          <cell r="A2806" t="str">
            <v>Valvula de Purga de 3" roscada.</v>
          </cell>
          <cell r="B2806" t="str">
            <v>und</v>
          </cell>
          <cell r="C2806">
            <v>290000</v>
          </cell>
        </row>
        <row r="2807">
          <cell r="A2807" t="str">
            <v>Valvula de retencion (cheque) Ø=2". E.B en HF</v>
          </cell>
          <cell r="B2807" t="str">
            <v>und</v>
          </cell>
          <cell r="C2807">
            <v>461680</v>
          </cell>
        </row>
        <row r="2808">
          <cell r="A2808" t="str">
            <v>Valvula de retencion (cheque) Ø=3". E.B en HF</v>
          </cell>
          <cell r="B2808" t="str">
            <v>und</v>
          </cell>
          <cell r="C2808">
            <v>571880</v>
          </cell>
        </row>
        <row r="2809">
          <cell r="A2809" t="str">
            <v>Valvula de selenoide Ø 1"</v>
          </cell>
          <cell r="B2809" t="str">
            <v>und</v>
          </cell>
          <cell r="C2809">
            <v>92800</v>
          </cell>
        </row>
        <row r="2810">
          <cell r="A2810" t="str">
            <v>Valvula de ventosa triple accion 2" rosca</v>
          </cell>
          <cell r="B2810" t="str">
            <v>und</v>
          </cell>
          <cell r="C2810">
            <v>682080</v>
          </cell>
        </row>
        <row r="2811">
          <cell r="A2811" t="str">
            <v>Valvula flotadora control piloto Ø=2".</v>
          </cell>
          <cell r="B2811" t="str">
            <v>und</v>
          </cell>
          <cell r="C2811">
            <v>1750150</v>
          </cell>
        </row>
        <row r="2812">
          <cell r="A2812" t="str">
            <v>Valvula Reductora de presion HD Ø=2" de 230 Psi.</v>
          </cell>
          <cell r="B2812" t="str">
            <v>und</v>
          </cell>
          <cell r="C2812">
            <v>2807200</v>
          </cell>
        </row>
        <row r="2813">
          <cell r="A2813" t="str">
            <v>Valvula Reductora de presion HD Ø=3" de 230 Psi.</v>
          </cell>
          <cell r="B2813" t="str">
            <v>und</v>
          </cell>
          <cell r="C2813">
            <v>3570480</v>
          </cell>
        </row>
        <row r="2814">
          <cell r="A2814" t="str">
            <v>Valvula Reductora de presion HF Ø=3" de 150 Psi.</v>
          </cell>
          <cell r="B2814" t="str">
            <v>und</v>
          </cell>
          <cell r="C2814">
            <v>1585720</v>
          </cell>
        </row>
        <row r="2815">
          <cell r="A2815" t="str">
            <v>Valvula Ventosa triple accion 2". en H.D. con R.</v>
          </cell>
          <cell r="B2815" t="str">
            <v>und</v>
          </cell>
          <cell r="C2815">
            <v>1482480</v>
          </cell>
        </row>
        <row r="2816">
          <cell r="A2816" t="str">
            <v>Vara de clavo 3M -1</v>
          </cell>
          <cell r="B2816" t="str">
            <v>m</v>
          </cell>
          <cell r="C2816">
            <v>2417</v>
          </cell>
        </row>
        <row r="2817">
          <cell r="A2817" t="str">
            <v>Varilla cuadrada  1/2"  x 6 mts</v>
          </cell>
          <cell r="B2817" t="str">
            <v>und</v>
          </cell>
          <cell r="C2817">
            <v>13864</v>
          </cell>
        </row>
        <row r="2818">
          <cell r="A2818" t="str">
            <v>Varilla cuadrada  9 mm o 3/8"  x 6 mts</v>
          </cell>
          <cell r="B2818" t="str">
            <v>und</v>
          </cell>
          <cell r="C2818">
            <v>9739</v>
          </cell>
        </row>
        <row r="2819">
          <cell r="A2819" t="str">
            <v>Varilla cuadrada 3/4" x 6 mts</v>
          </cell>
          <cell r="B2819" t="str">
            <v>m</v>
          </cell>
          <cell r="C2819">
            <v>6710</v>
          </cell>
        </row>
        <row r="2820">
          <cell r="A2820" t="str">
            <v>Varilla de Cobre de 5/8" x 1.8 mts.</v>
          </cell>
          <cell r="B2820" t="str">
            <v>und</v>
          </cell>
          <cell r="C2820">
            <v>48952</v>
          </cell>
        </row>
        <row r="2821">
          <cell r="A2821" t="str">
            <v>Varilla de cobre de 5/8" x 2.44 mts. 99% Cu</v>
          </cell>
          <cell r="B2821" t="str">
            <v>und</v>
          </cell>
          <cell r="C2821">
            <v>76500</v>
          </cell>
        </row>
        <row r="2822">
          <cell r="A2822" t="str">
            <v>Varilla de cobre puesta a tierra 5/8" x 2.4 mts.</v>
          </cell>
          <cell r="B2822" t="str">
            <v>und</v>
          </cell>
          <cell r="C2822">
            <v>83160</v>
          </cell>
        </row>
        <row r="2823">
          <cell r="A2823" t="str">
            <v>Varilla grafil 4 mm x 6 m</v>
          </cell>
          <cell r="B2823" t="str">
            <v>und</v>
          </cell>
          <cell r="C2823">
            <v>1946</v>
          </cell>
        </row>
        <row r="2824">
          <cell r="A2824" t="str">
            <v>Varilla grafil 5 mm x 6 m</v>
          </cell>
          <cell r="B2824" t="str">
            <v>und</v>
          </cell>
          <cell r="C2824">
            <v>2550</v>
          </cell>
        </row>
        <row r="2825">
          <cell r="A2825" t="str">
            <v>Varilla grafil 6 mm x 6 mts</v>
          </cell>
          <cell r="B2825" t="str">
            <v>und</v>
          </cell>
          <cell r="C2825">
            <v>3280</v>
          </cell>
        </row>
        <row r="2826">
          <cell r="A2826" t="str">
            <v>Varilla Roscada de anclaje de 1 1/2" Acero SAE1045</v>
          </cell>
          <cell r="B2826" t="str">
            <v>m</v>
          </cell>
          <cell r="C2826">
            <v>179929</v>
          </cell>
        </row>
        <row r="2827">
          <cell r="A2827" t="str">
            <v>Varilla Roscada de anclaje de 1 1/4" Acero SAE1045</v>
          </cell>
          <cell r="B2827" t="str">
            <v>m</v>
          </cell>
          <cell r="C2827">
            <v>137417</v>
          </cell>
        </row>
        <row r="2828">
          <cell r="A2828" t="str">
            <v>Varilla Roscada de anclaje de 1 1/8" Acero SAE1045</v>
          </cell>
          <cell r="B2828" t="str">
            <v>m</v>
          </cell>
          <cell r="C2828">
            <v>109504</v>
          </cell>
        </row>
        <row r="2829">
          <cell r="A2829" t="str">
            <v>Varilla Roscada de anclaje de 1 3/8" Acero SAE1045</v>
          </cell>
          <cell r="B2829" t="str">
            <v>m</v>
          </cell>
          <cell r="C2829">
            <v>150918</v>
          </cell>
        </row>
        <row r="2830">
          <cell r="A2830" t="str">
            <v>Varilla Roscada de anclaje de 1" Acero SAE1045</v>
          </cell>
          <cell r="B2830" t="str">
            <v>m</v>
          </cell>
          <cell r="C2830">
            <v>73487</v>
          </cell>
        </row>
        <row r="2831">
          <cell r="A2831" t="str">
            <v>Varilla Roscada de anclaje de 2" Acero SAE1045</v>
          </cell>
          <cell r="B2831" t="str">
            <v>m</v>
          </cell>
          <cell r="C2831">
            <v>195435</v>
          </cell>
        </row>
        <row r="2832">
          <cell r="A2832" t="str">
            <v>Varilla Roscada de anclaje de 3" Acero SAE1045</v>
          </cell>
          <cell r="B2832" t="str">
            <v>m</v>
          </cell>
          <cell r="C2832">
            <v>179500</v>
          </cell>
        </row>
        <row r="2833">
          <cell r="A2833" t="str">
            <v>Varilla Roscada de anclaje de 3/4" Acero SAE1045</v>
          </cell>
          <cell r="B2833" t="str">
            <v>m</v>
          </cell>
          <cell r="C2833">
            <v>47000</v>
          </cell>
        </row>
        <row r="2834">
          <cell r="A2834" t="str">
            <v xml:space="preserve">Varilla roscada de 3/8" </v>
          </cell>
          <cell r="B2834" t="str">
            <v>m</v>
          </cell>
          <cell r="C2834">
            <v>3450</v>
          </cell>
        </row>
        <row r="2835">
          <cell r="A2835" t="str">
            <v>Vasero blanco</v>
          </cell>
          <cell r="B2835" t="str">
            <v>und</v>
          </cell>
          <cell r="C2835">
            <v>8500</v>
          </cell>
        </row>
        <row r="2836">
          <cell r="A2836" t="str">
            <v>Vastago en acero inoxidable de 1.0 m hasta 5.50 m</v>
          </cell>
          <cell r="B2836" t="str">
            <v>und</v>
          </cell>
          <cell r="C2836">
            <v>2008999</v>
          </cell>
        </row>
        <row r="2837">
          <cell r="A2837" t="str">
            <v>Vastago para compuerta Ø &gt; 40"</v>
          </cell>
          <cell r="B2837" t="str">
            <v>m</v>
          </cell>
          <cell r="C2837">
            <v>922200</v>
          </cell>
        </row>
        <row r="2838">
          <cell r="A2838" t="str">
            <v>Vastago para compuerta Ø=10" - 16"</v>
          </cell>
          <cell r="B2838" t="str">
            <v>m</v>
          </cell>
          <cell r="C2838">
            <v>444280</v>
          </cell>
        </row>
        <row r="2839">
          <cell r="A2839" t="str">
            <v>Vastago para compuerta Ø=2" - 4"</v>
          </cell>
          <cell r="B2839" t="str">
            <v>m</v>
          </cell>
          <cell r="C2839">
            <v>307400</v>
          </cell>
        </row>
        <row r="2840">
          <cell r="A2840" t="str">
            <v>Vastago para compuerta Ø=6" - 8"</v>
          </cell>
          <cell r="B2840" t="str">
            <v>m</v>
          </cell>
          <cell r="C2840">
            <v>307400</v>
          </cell>
        </row>
        <row r="2841">
          <cell r="A2841" t="str">
            <v>Ventana Aluminio fija + vidrio templado 4 mm</v>
          </cell>
          <cell r="B2841" t="str">
            <v>m²</v>
          </cell>
          <cell r="C2841">
            <v>253300</v>
          </cell>
        </row>
        <row r="2842">
          <cell r="A2842" t="str">
            <v>Ventana aluminio fija con vidrio 5 mm transparente instalada</v>
          </cell>
          <cell r="B2842" t="str">
            <v>m²</v>
          </cell>
          <cell r="C2842">
            <v>154000</v>
          </cell>
        </row>
        <row r="2843">
          <cell r="A2843" t="str">
            <v>Ventana aluminio fija o tipo persiana con vidrio de 5mm</v>
          </cell>
          <cell r="B2843" t="str">
            <v>m²</v>
          </cell>
          <cell r="C2843">
            <v>164000</v>
          </cell>
        </row>
        <row r="2844">
          <cell r="A2844" t="str">
            <v>Ventana aluminio proyectante a todo costo</v>
          </cell>
          <cell r="B2844" t="str">
            <v>m²</v>
          </cell>
          <cell r="C2844">
            <v>155000</v>
          </cell>
        </row>
        <row r="2845">
          <cell r="A2845" t="str">
            <v>Ventana aluminio tipo persiana fija sin instal</v>
          </cell>
          <cell r="B2845" t="str">
            <v>m²</v>
          </cell>
          <cell r="C2845">
            <v>186667</v>
          </cell>
        </row>
        <row r="2846">
          <cell r="A2846" t="str">
            <v>Ventana corrediza Al, Ti, anoloc, con vidrio 8mm</v>
          </cell>
          <cell r="B2846" t="str">
            <v>m²</v>
          </cell>
          <cell r="C2846">
            <v>480000</v>
          </cell>
        </row>
        <row r="2847">
          <cell r="A2847" t="str">
            <v>Ventana corrediza aluminio anodizado + vidrio 4 mm</v>
          </cell>
          <cell r="B2847" t="str">
            <v>m²</v>
          </cell>
          <cell r="C2847">
            <v>153750</v>
          </cell>
        </row>
        <row r="2848">
          <cell r="A2848" t="str">
            <v>Ventana proyectante  1.5 x 2.0</v>
          </cell>
          <cell r="B2848" t="str">
            <v>m²</v>
          </cell>
          <cell r="C2848">
            <v>100000</v>
          </cell>
        </row>
        <row r="2849">
          <cell r="A2849" t="str">
            <v>Ventana proyectante Al, Ti, anoloc, con vidrio 7mm</v>
          </cell>
          <cell r="B2849" t="str">
            <v>m²</v>
          </cell>
          <cell r="C2849">
            <v>480000</v>
          </cell>
        </row>
        <row r="2850">
          <cell r="A2850" t="str">
            <v>Ventana tipo persiana con hojas de 5 mm instalada</v>
          </cell>
          <cell r="B2850" t="str">
            <v>m²</v>
          </cell>
          <cell r="C2850">
            <v>154000</v>
          </cell>
        </row>
        <row r="2851">
          <cell r="A2851" t="str">
            <v>Vertedero graduale en PRFV h=0.10 m</v>
          </cell>
          <cell r="B2851" t="str">
            <v>und</v>
          </cell>
          <cell r="C2851">
            <v>226200</v>
          </cell>
        </row>
        <row r="2852">
          <cell r="A2852" t="str">
            <v>Vibrador de concretos</v>
          </cell>
          <cell r="B2852" t="str">
            <v xml:space="preserve"> HR </v>
          </cell>
          <cell r="C2852">
            <v>6113</v>
          </cell>
        </row>
        <row r="2853">
          <cell r="A2853" t="str">
            <v>Vibrocompactador 10 Tn</v>
          </cell>
          <cell r="B2853" t="str">
            <v xml:space="preserve"> HR </v>
          </cell>
          <cell r="C2853">
            <v>145000</v>
          </cell>
        </row>
        <row r="2854">
          <cell r="A2854" t="str">
            <v>Vibrocompactador 7 Tn</v>
          </cell>
          <cell r="B2854" t="str">
            <v xml:space="preserve"> HR </v>
          </cell>
          <cell r="C2854">
            <v>108193</v>
          </cell>
        </row>
        <row r="2855">
          <cell r="A2855" t="str">
            <v>Vibrocompactador tipo canguro</v>
          </cell>
          <cell r="B2855" t="str">
            <v xml:space="preserve"> HR </v>
          </cell>
          <cell r="C2855">
            <v>10058</v>
          </cell>
        </row>
        <row r="2856">
          <cell r="A2856" t="str">
            <v>Vibrocompactador tipo rana</v>
          </cell>
          <cell r="B2856" t="str">
            <v xml:space="preserve"> HR </v>
          </cell>
          <cell r="C2856">
            <v>6243</v>
          </cell>
        </row>
        <row r="2857">
          <cell r="A2857" t="str">
            <v>Vidrio bronce 4 mm</v>
          </cell>
          <cell r="B2857" t="str">
            <v>m²</v>
          </cell>
          <cell r="C2857">
            <v>38000</v>
          </cell>
        </row>
        <row r="2858">
          <cell r="A2858" t="str">
            <v>Vidrio bronce 5 mm</v>
          </cell>
          <cell r="B2858" t="str">
            <v>m²</v>
          </cell>
          <cell r="C2858">
            <v>42667</v>
          </cell>
        </row>
        <row r="2859">
          <cell r="A2859" t="str">
            <v>Vidrio bronce 6 mm</v>
          </cell>
          <cell r="B2859" t="str">
            <v>m²</v>
          </cell>
          <cell r="C2859">
            <v>63333</v>
          </cell>
        </row>
        <row r="2860">
          <cell r="A2860" t="str">
            <v>Vidrio de seguridad templado de 10 mm</v>
          </cell>
          <cell r="B2860" t="str">
            <v>m²</v>
          </cell>
          <cell r="C2860">
            <v>150000</v>
          </cell>
        </row>
        <row r="2861">
          <cell r="A2861" t="str">
            <v>Vidrio incoloro 3 mm</v>
          </cell>
          <cell r="B2861" t="str">
            <v>m²</v>
          </cell>
          <cell r="C2861">
            <v>22500</v>
          </cell>
        </row>
        <row r="2862">
          <cell r="A2862" t="str">
            <v>Vidrio incoloro 4 mm</v>
          </cell>
          <cell r="B2862" t="str">
            <v>m²</v>
          </cell>
          <cell r="C2862">
            <v>27053</v>
          </cell>
        </row>
        <row r="2863">
          <cell r="A2863" t="str">
            <v>Vidrio incoloro 5 mm</v>
          </cell>
          <cell r="B2863" t="str">
            <v>m²</v>
          </cell>
          <cell r="C2863">
            <v>43800</v>
          </cell>
        </row>
        <row r="2864">
          <cell r="A2864" t="str">
            <v>Vidrio incoloro 6  mm</v>
          </cell>
          <cell r="B2864" t="str">
            <v>m²</v>
          </cell>
          <cell r="C2864">
            <v>55000</v>
          </cell>
        </row>
        <row r="2865">
          <cell r="A2865" t="str">
            <v>Vidrio Incoloro Templado 10 mm</v>
          </cell>
          <cell r="B2865" t="str">
            <v>m²</v>
          </cell>
          <cell r="C2865">
            <v>200000</v>
          </cell>
        </row>
        <row r="2866">
          <cell r="A2866" t="str">
            <v>Vidrio martillado 4 mm</v>
          </cell>
          <cell r="B2866" t="str">
            <v>m²</v>
          </cell>
          <cell r="C2866">
            <v>28000</v>
          </cell>
        </row>
        <row r="2867">
          <cell r="A2867" t="str">
            <v>Vidrio reflectivo verde 5 mm</v>
          </cell>
          <cell r="B2867" t="str">
            <v>m²</v>
          </cell>
          <cell r="C2867">
            <v>110000</v>
          </cell>
        </row>
        <row r="2868">
          <cell r="A2868" t="str">
            <v>Vidrio templado 5 mm</v>
          </cell>
          <cell r="B2868" t="str">
            <v>m²</v>
          </cell>
          <cell r="C2868">
            <v>125000</v>
          </cell>
        </row>
        <row r="2869">
          <cell r="A2869" t="str">
            <v>Vidrio templado 6 mm</v>
          </cell>
          <cell r="B2869" t="str">
            <v>m²</v>
          </cell>
          <cell r="C2869">
            <v>130000</v>
          </cell>
        </row>
        <row r="2870">
          <cell r="A2870" t="str">
            <v>Vidrio templado reflectivo 6 mm</v>
          </cell>
          <cell r="B2870" t="str">
            <v>m²</v>
          </cell>
          <cell r="C2870">
            <v>350000</v>
          </cell>
        </row>
        <row r="2871">
          <cell r="A2871" t="str">
            <v>Viga IPE 120 x 6 m</v>
          </cell>
          <cell r="B2871" t="str">
            <v>m</v>
          </cell>
          <cell r="C2871">
            <v>32000</v>
          </cell>
        </row>
        <row r="2872">
          <cell r="A2872" t="str">
            <v>Viga IPE 270</v>
          </cell>
          <cell r="B2872" t="str">
            <v>m</v>
          </cell>
          <cell r="C2872">
            <v>117000</v>
          </cell>
        </row>
        <row r="2873">
          <cell r="A2873" t="str">
            <v>Viga o Riel H WF 10" x 33" Lb/Pie 6,0 m</v>
          </cell>
          <cell r="B2873" t="str">
            <v>und</v>
          </cell>
          <cell r="C2873">
            <v>907296</v>
          </cell>
        </row>
        <row r="2874">
          <cell r="A2874" t="str">
            <v>Viga UPN 100</v>
          </cell>
          <cell r="B2874" t="str">
            <v>m</v>
          </cell>
          <cell r="C2874">
            <v>18400</v>
          </cell>
        </row>
        <row r="2875">
          <cell r="A2875" t="str">
            <v>Viga UPN 120</v>
          </cell>
          <cell r="B2875" t="str">
            <v>m</v>
          </cell>
          <cell r="C2875">
            <v>30856</v>
          </cell>
        </row>
        <row r="2876">
          <cell r="A2876" t="str">
            <v>Viga UPN 180</v>
          </cell>
          <cell r="B2876" t="str">
            <v>m</v>
          </cell>
          <cell r="C2876">
            <v>32300</v>
          </cell>
        </row>
        <row r="2877">
          <cell r="A2877" t="str">
            <v>Viga UPN 200</v>
          </cell>
          <cell r="B2877" t="str">
            <v>m</v>
          </cell>
          <cell r="C2877">
            <v>41600</v>
          </cell>
        </row>
        <row r="2878">
          <cell r="A2878" t="str">
            <v>Viga UPN 260</v>
          </cell>
          <cell r="B2878" t="str">
            <v>m</v>
          </cell>
          <cell r="C2878">
            <v>55486</v>
          </cell>
        </row>
        <row r="2879">
          <cell r="A2879" t="str">
            <v>Viga UPN 320</v>
          </cell>
          <cell r="B2879" t="str">
            <v>m</v>
          </cell>
          <cell r="C2879">
            <v>75000</v>
          </cell>
        </row>
        <row r="2880">
          <cell r="A2880" t="str">
            <v>Vigueta I22 5</v>
          </cell>
          <cell r="B2880" t="str">
            <v>und</v>
          </cell>
          <cell r="C2880">
            <v>12600</v>
          </cell>
        </row>
        <row r="2881">
          <cell r="A2881" t="str">
            <v>Vinilo tipo Koraza para exteriores</v>
          </cell>
          <cell r="B2881" t="str">
            <v>gal</v>
          </cell>
          <cell r="C2881">
            <v>66823</v>
          </cell>
        </row>
        <row r="2882">
          <cell r="A2882" t="str">
            <v>Vinilo tipo viniltex o tipo 1 de alta calidad</v>
          </cell>
          <cell r="B2882" t="str">
            <v>gal</v>
          </cell>
          <cell r="C2882">
            <v>53730</v>
          </cell>
        </row>
        <row r="2883">
          <cell r="A2883" t="str">
            <v>Vinisol comercial 2 mm</v>
          </cell>
          <cell r="B2883" t="str">
            <v>m²</v>
          </cell>
          <cell r="C2883">
            <v>15950</v>
          </cell>
        </row>
        <row r="2884">
          <cell r="A2884" t="str">
            <v>Volqueta  (6 m3 )</v>
          </cell>
          <cell r="B2884" t="str">
            <v xml:space="preserve"> HR </v>
          </cell>
          <cell r="C2884">
            <v>81263</v>
          </cell>
        </row>
        <row r="2885">
          <cell r="A2885" t="str">
            <v>Volqueta 6 m³</v>
          </cell>
          <cell r="B2885" t="str">
            <v>m³-km</v>
          </cell>
          <cell r="C2885">
            <v>1857</v>
          </cell>
        </row>
        <row r="2886">
          <cell r="A2886" t="str">
            <v>Volqueta 6 m³</v>
          </cell>
          <cell r="B2886" t="str">
            <v>m³-km</v>
          </cell>
          <cell r="C2886">
            <v>1727</v>
          </cell>
        </row>
        <row r="2887">
          <cell r="A2887" t="str">
            <v>Volqueta 6 m³</v>
          </cell>
          <cell r="B2887" t="str">
            <v>m³-km</v>
          </cell>
          <cell r="C2887">
            <v>1250</v>
          </cell>
        </row>
        <row r="2888">
          <cell r="A2888" t="str">
            <v>Volqueta articulada Dumper</v>
          </cell>
          <cell r="B2888" t="str">
            <v xml:space="preserve"> HR </v>
          </cell>
          <cell r="C2888">
            <v>125000</v>
          </cell>
        </row>
        <row r="2889">
          <cell r="A2889" t="str">
            <v>Wall plate ajuste sencillo</v>
          </cell>
          <cell r="B2889" t="str">
            <v>und</v>
          </cell>
          <cell r="C2889">
            <v>6667</v>
          </cell>
        </row>
        <row r="2890">
          <cell r="A2890" t="str">
            <v>Wash Primer A Pintura 1/4 GL</v>
          </cell>
          <cell r="B2890" t="str">
            <v>und</v>
          </cell>
          <cell r="C2890">
            <v>19400</v>
          </cell>
        </row>
        <row r="2891">
          <cell r="A2891" t="str">
            <v>Wash Primer B Catalizador 1/4 GL</v>
          </cell>
          <cell r="B2891" t="str">
            <v>und</v>
          </cell>
          <cell r="C2891">
            <v>11700</v>
          </cell>
        </row>
        <row r="2892">
          <cell r="A2892" t="str">
            <v>xxxxxxxxxxxxx</v>
          </cell>
          <cell r="B2892" t="str">
            <v>und</v>
          </cell>
          <cell r="C2892">
            <v>1</v>
          </cell>
        </row>
        <row r="2893">
          <cell r="A2893" t="str">
            <v>xxxxxxxxxxxxxxx</v>
          </cell>
          <cell r="B2893" t="str">
            <v>m</v>
          </cell>
          <cell r="C2893">
            <v>1</v>
          </cell>
        </row>
        <row r="2894">
          <cell r="A2894" t="str">
            <v>Yee 12" x 12" en H.D. E.B x E.B</v>
          </cell>
          <cell r="B2894" t="str">
            <v>und</v>
          </cell>
          <cell r="C2894">
            <v>3281640</v>
          </cell>
        </row>
        <row r="2895">
          <cell r="A2895" t="str">
            <v>Yee 4" x 4" en H.D. E.B x E.B</v>
          </cell>
          <cell r="B2895" t="str">
            <v>und</v>
          </cell>
          <cell r="C2895">
            <v>392080</v>
          </cell>
        </row>
        <row r="2896">
          <cell r="A2896" t="str">
            <v>Yee 8" x 8" en  H.D. JH o EL.</v>
          </cell>
          <cell r="B2896" t="str">
            <v>und</v>
          </cell>
          <cell r="C2896">
            <v>1002240</v>
          </cell>
        </row>
        <row r="2897">
          <cell r="A2897" t="str">
            <v>Yee 8" x 8" x 6" en  H.D. J.H.</v>
          </cell>
          <cell r="B2897" t="str">
            <v>und</v>
          </cell>
          <cell r="C2897">
            <v>879280</v>
          </cell>
        </row>
        <row r="2898">
          <cell r="A2898" t="str">
            <v>Yee Sanitaria PVC 2  "</v>
          </cell>
          <cell r="B2898" t="str">
            <v>und</v>
          </cell>
          <cell r="C2898">
            <v>8434</v>
          </cell>
        </row>
        <row r="2899">
          <cell r="A2899" t="str">
            <v>Yee Sanitaria PVC 3  "</v>
          </cell>
          <cell r="B2899" t="str">
            <v>und</v>
          </cell>
          <cell r="C2899">
            <v>16856</v>
          </cell>
        </row>
        <row r="2900">
          <cell r="A2900" t="str">
            <v>Yee Sanitaria PVC 4  "</v>
          </cell>
          <cell r="B2900" t="str">
            <v>und</v>
          </cell>
          <cell r="C2900">
            <v>29052</v>
          </cell>
        </row>
        <row r="2901">
          <cell r="A2901" t="str">
            <v>Yee Sanitaria PVC 4  "</v>
          </cell>
          <cell r="B2901" t="str">
            <v>und</v>
          </cell>
          <cell r="C2901">
            <v>13059</v>
          </cell>
        </row>
        <row r="2902">
          <cell r="A2902" t="str">
            <v>Yee Sanitaria reducida PVC 4 x 2  "</v>
          </cell>
          <cell r="B2902" t="str">
            <v>und</v>
          </cell>
          <cell r="C2902">
            <v>24936</v>
          </cell>
        </row>
        <row r="2903">
          <cell r="A2903" t="str">
            <v>Yee Sanitaria reducida PVC 4 x 3  "</v>
          </cell>
          <cell r="B2903" t="str">
            <v>und</v>
          </cell>
          <cell r="C2903">
            <v>23990</v>
          </cell>
        </row>
        <row r="2904">
          <cell r="A2904" t="str">
            <v>Yee Sanitaria reducida PVC 6 x 4  "</v>
          </cell>
          <cell r="B2904" t="str">
            <v>und</v>
          </cell>
          <cell r="C2904">
            <v>132149</v>
          </cell>
        </row>
        <row r="2905">
          <cell r="A2905" t="str">
            <v>Yeso corriente</v>
          </cell>
          <cell r="B2905" t="str">
            <v>bt</v>
          </cell>
          <cell r="C2905">
            <v>23450</v>
          </cell>
        </row>
        <row r="2906">
          <cell r="A2906" t="str">
            <v>Zaranda en Varilla de 1" seleccion de material</v>
          </cell>
          <cell r="B2906" t="str">
            <v>und</v>
          </cell>
          <cell r="C2906">
            <v>1175570</v>
          </cell>
        </row>
        <row r="2907">
          <cell r="A2907" t="str">
            <v>Zarpa en concreto para puentes de resistencia 3000 Psi</v>
          </cell>
          <cell r="B2907" t="str">
            <v>m³</v>
          </cell>
          <cell r="C2907">
            <v>669484.04</v>
          </cell>
        </row>
        <row r="2908">
          <cell r="A2908" t="str">
            <v>Zocalo 3 x 1/2"</v>
          </cell>
          <cell r="B2908" t="str">
            <v>m</v>
          </cell>
          <cell r="C2908">
            <v>15000</v>
          </cell>
        </row>
        <row r="2909">
          <cell r="A2909" t="str">
            <v>Zocalo aluminio para puerta de vidrio</v>
          </cell>
          <cell r="B2909" t="str">
            <v>m</v>
          </cell>
          <cell r="C2909">
            <v>25000</v>
          </cell>
        </row>
        <row r="2910">
          <cell r="A2910" t="str">
            <v>Zumbador 110 voltios 607</v>
          </cell>
          <cell r="B2910" t="str">
            <v>und</v>
          </cell>
          <cell r="C2910">
            <v>6500</v>
          </cell>
        </row>
        <row r="2911">
          <cell r="A2911" t="str">
            <v>Zuncho c/grapas</v>
          </cell>
          <cell r="B2911" t="str">
            <v>und</v>
          </cell>
          <cell r="C2911">
            <v>1000</v>
          </cell>
        </row>
      </sheetData>
      <sheetData sheetId="1">
        <row r="50">
          <cell r="H50">
            <v>1.95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F.P."/>
      <sheetName val="AIU"/>
      <sheetName val="APU"/>
      <sheetName val="BASICO"/>
      <sheetName val="TRANS"/>
      <sheetName val="PRESUPUESTO"/>
      <sheetName val="RENDIMIENTOS"/>
    </sheetNames>
    <sheetDataSet>
      <sheetData sheetId="0">
        <row r="5">
          <cell r="A5" t="str">
            <v>A.C.P.M.</v>
          </cell>
          <cell r="B5" t="str">
            <v>gal</v>
          </cell>
          <cell r="C5">
            <v>8521</v>
          </cell>
        </row>
        <row r="6">
          <cell r="A6" t="str">
            <v>Abrazadera Galvanizada en  U de pared 1 1/2"</v>
          </cell>
          <cell r="B6" t="str">
            <v>und</v>
          </cell>
          <cell r="C6">
            <v>1250</v>
          </cell>
        </row>
        <row r="7">
          <cell r="A7" t="str">
            <v>Abrazadera Galvanizada en  U de pared 1"</v>
          </cell>
          <cell r="B7" t="str">
            <v>und</v>
          </cell>
          <cell r="C7">
            <v>1000</v>
          </cell>
        </row>
        <row r="8">
          <cell r="A8" t="str">
            <v>Abrazadera Galvanizada en  U de pared 2 1/2"</v>
          </cell>
          <cell r="B8" t="str">
            <v>und</v>
          </cell>
          <cell r="C8">
            <v>1800</v>
          </cell>
        </row>
        <row r="9">
          <cell r="A9" t="str">
            <v>Abrazadera Galvanizada en  U de pared 2"</v>
          </cell>
          <cell r="B9" t="str">
            <v>und</v>
          </cell>
          <cell r="C9">
            <v>1700</v>
          </cell>
        </row>
        <row r="10">
          <cell r="A10" t="str">
            <v>Abrazadera Galvanizada en  U de pared 3"</v>
          </cell>
          <cell r="B10" t="str">
            <v>und</v>
          </cell>
          <cell r="C10">
            <v>1880</v>
          </cell>
        </row>
        <row r="11">
          <cell r="A11" t="str">
            <v>Abrazadera Galvanizada en  U de pared 4"</v>
          </cell>
          <cell r="B11" t="str">
            <v>und</v>
          </cell>
          <cell r="C11">
            <v>2150</v>
          </cell>
        </row>
        <row r="12">
          <cell r="A12" t="str">
            <v>Abrazadera para tubo 2"</v>
          </cell>
          <cell r="B12" t="str">
            <v>und</v>
          </cell>
          <cell r="C12">
            <v>2000</v>
          </cell>
        </row>
        <row r="13">
          <cell r="A13" t="str">
            <v>Abrazadera plastica 3/4"</v>
          </cell>
          <cell r="B13" t="str">
            <v>und</v>
          </cell>
          <cell r="C13">
            <v>170</v>
          </cell>
        </row>
        <row r="14">
          <cell r="A14" t="str">
            <v>Abrazadera plastica 5/8"</v>
          </cell>
          <cell r="B14" t="str">
            <v>und</v>
          </cell>
          <cell r="C14">
            <v>100</v>
          </cell>
        </row>
        <row r="15">
          <cell r="A15" t="str">
            <v>Accesorios (equipo de pilotaje)</v>
          </cell>
          <cell r="B15" t="str">
            <v xml:space="preserve"> HR </v>
          </cell>
          <cell r="C15">
            <v>9140</v>
          </cell>
        </row>
        <row r="16">
          <cell r="A16" t="str">
            <v>Accesorios electricos, arranq. brek. control,caja</v>
          </cell>
          <cell r="B16" t="str">
            <v>und</v>
          </cell>
          <cell r="C16">
            <v>2659000</v>
          </cell>
        </row>
        <row r="17">
          <cell r="A17" t="str">
            <v>Aceituna h=0.50 m</v>
          </cell>
          <cell r="B17" t="str">
            <v>und</v>
          </cell>
          <cell r="C17">
            <v>6500</v>
          </cell>
        </row>
        <row r="18">
          <cell r="A18" t="str">
            <v>Acero de refuerzo 37000 Psi</v>
          </cell>
          <cell r="B18" t="str">
            <v>kg</v>
          </cell>
          <cell r="C18">
            <v>2409</v>
          </cell>
        </row>
        <row r="19">
          <cell r="A19" t="str">
            <v>Acero ASTM - 36</v>
          </cell>
          <cell r="B19" t="str">
            <v>kg</v>
          </cell>
          <cell r="C19">
            <v>2960</v>
          </cell>
        </row>
        <row r="20">
          <cell r="A20" t="str">
            <v>Acero ASTM - 500 C</v>
          </cell>
          <cell r="B20" t="str">
            <v>kg</v>
          </cell>
          <cell r="C20">
            <v>3520</v>
          </cell>
        </row>
        <row r="21">
          <cell r="A21" t="str">
            <v>Acero ASTM - 992</v>
          </cell>
          <cell r="B21" t="str">
            <v>kg</v>
          </cell>
          <cell r="C21">
            <v>3355</v>
          </cell>
        </row>
        <row r="22">
          <cell r="A22" t="str">
            <v>Acero ASTM A-1011 - G 50</v>
          </cell>
          <cell r="B22" t="str">
            <v>kg</v>
          </cell>
          <cell r="C22">
            <v>3192</v>
          </cell>
        </row>
        <row r="23">
          <cell r="A23" t="str">
            <v>Acero de refuerzo 60000 Psi</v>
          </cell>
          <cell r="B23" t="str">
            <v>kg</v>
          </cell>
          <cell r="C23">
            <v>2331</v>
          </cell>
        </row>
        <row r="24">
          <cell r="A24" t="str">
            <v>Acero de refuerzo 60000 Psi  (liso)</v>
          </cell>
          <cell r="B24" t="str">
            <v>kg</v>
          </cell>
          <cell r="C24">
            <v>2811</v>
          </cell>
        </row>
        <row r="25">
          <cell r="A25" t="str">
            <v>Acero de Refuerzo Grado 37</v>
          </cell>
          <cell r="B25" t="str">
            <v>kg</v>
          </cell>
          <cell r="C25">
            <v>3308</v>
          </cell>
        </row>
        <row r="26">
          <cell r="A26" t="str">
            <v>Acero de Refuerzo Grado 60</v>
          </cell>
          <cell r="B26" t="str">
            <v>kg</v>
          </cell>
          <cell r="C26">
            <v>3250</v>
          </cell>
        </row>
        <row r="27">
          <cell r="A27" t="str">
            <v>Acero de Transferencia liso  de 60000 Psi</v>
          </cell>
          <cell r="B27" t="str">
            <v>kg</v>
          </cell>
          <cell r="C27">
            <v>3541</v>
          </cell>
        </row>
        <row r="28">
          <cell r="A28" t="str">
            <v>Acero SAE 1045 Ø = 2"</v>
          </cell>
          <cell r="B28" t="str">
            <v>kg</v>
          </cell>
          <cell r="C28">
            <v>4546.49</v>
          </cell>
        </row>
        <row r="29">
          <cell r="A29" t="str">
            <v>Acetileno</v>
          </cell>
          <cell r="B29" t="str">
            <v>kg</v>
          </cell>
          <cell r="C29">
            <v>40135</v>
          </cell>
        </row>
        <row r="30">
          <cell r="A30" t="str">
            <v>Acido muriatico</v>
          </cell>
          <cell r="B30" t="str">
            <v>gal</v>
          </cell>
          <cell r="C30">
            <v>9884</v>
          </cell>
        </row>
        <row r="31">
          <cell r="A31" t="str">
            <v>Acondicionador de Superficie</v>
          </cell>
          <cell r="B31" t="str">
            <v>tr</v>
          </cell>
          <cell r="C31">
            <v>83249</v>
          </cell>
        </row>
        <row r="32">
          <cell r="A32" t="str">
            <v>Acople plástico 1/2"x40 cm para lavamanos/lavaplatos</v>
          </cell>
          <cell r="B32" t="str">
            <v>und</v>
          </cell>
          <cell r="C32">
            <v>2823</v>
          </cell>
        </row>
        <row r="33">
          <cell r="A33" t="str">
            <v>Acoples eléctricos</v>
          </cell>
          <cell r="B33" t="str">
            <v>gal</v>
          </cell>
          <cell r="C33">
            <v>200000</v>
          </cell>
        </row>
        <row r="34">
          <cell r="A34" t="str">
            <v>Actuador mecanico compuertas</v>
          </cell>
          <cell r="B34" t="str">
            <v>und</v>
          </cell>
          <cell r="C34">
            <v>3480000</v>
          </cell>
        </row>
        <row r="35">
          <cell r="A35" t="str">
            <v>Adaptador bajante pvc blanca a alcantarillado</v>
          </cell>
          <cell r="B35" t="str">
            <v>und</v>
          </cell>
          <cell r="C35">
            <v>8750</v>
          </cell>
        </row>
        <row r="36">
          <cell r="A36" t="str">
            <v>Adaptador caja conduit 1/2 "</v>
          </cell>
          <cell r="B36" t="str">
            <v>und</v>
          </cell>
          <cell r="C36">
            <v>179</v>
          </cell>
        </row>
        <row r="37">
          <cell r="A37" t="str">
            <v>Adaptador de limpieza sanitario PVC 2"</v>
          </cell>
          <cell r="B37" t="str">
            <v>und</v>
          </cell>
          <cell r="C37">
            <v>7476</v>
          </cell>
        </row>
        <row r="38">
          <cell r="A38" t="str">
            <v>Adaptador de limpieza sanitario PVC 3"</v>
          </cell>
          <cell r="B38" t="str">
            <v>und</v>
          </cell>
          <cell r="C38">
            <v>16084</v>
          </cell>
        </row>
        <row r="39">
          <cell r="A39" t="str">
            <v>Adaptador de limpieza sanitario PVC 4"</v>
          </cell>
          <cell r="B39" t="str">
            <v>und</v>
          </cell>
          <cell r="C39">
            <v>23693</v>
          </cell>
        </row>
        <row r="40">
          <cell r="A40" t="str">
            <v>Adaptador de limpieza sanitario PVC 6"</v>
          </cell>
          <cell r="B40" t="str">
            <v>und</v>
          </cell>
          <cell r="C40">
            <v>62242</v>
          </cell>
        </row>
        <row r="41">
          <cell r="A41" t="str">
            <v>Adaptador hembra presión  PVC 1 1/2"</v>
          </cell>
          <cell r="B41" t="str">
            <v>und</v>
          </cell>
          <cell r="C41">
            <v>6002</v>
          </cell>
        </row>
        <row r="42">
          <cell r="A42" t="str">
            <v>Adaptador hembra presión  PVC 1"</v>
          </cell>
          <cell r="B42" t="str">
            <v>und</v>
          </cell>
          <cell r="C42">
            <v>3551</v>
          </cell>
        </row>
        <row r="43">
          <cell r="A43" t="str">
            <v>Adaptador hembra presión  PVC 1/2"</v>
          </cell>
          <cell r="B43" t="str">
            <v>und</v>
          </cell>
          <cell r="C43">
            <v>539</v>
          </cell>
        </row>
        <row r="44">
          <cell r="A44" t="str">
            <v>Adaptador hembra presión  PVC 2"</v>
          </cell>
          <cell r="B44" t="str">
            <v>und</v>
          </cell>
          <cell r="C44">
            <v>8770</v>
          </cell>
        </row>
        <row r="45">
          <cell r="A45" t="str">
            <v>Adaptador hembra presión  PVC 3"</v>
          </cell>
          <cell r="B45" t="str">
            <v>und</v>
          </cell>
          <cell r="C45">
            <v>31400</v>
          </cell>
        </row>
        <row r="46">
          <cell r="A46" t="str">
            <v>Adaptador hembra presión  PVC 3/4"</v>
          </cell>
          <cell r="B46" t="str">
            <v>und</v>
          </cell>
          <cell r="C46">
            <v>975</v>
          </cell>
        </row>
        <row r="47">
          <cell r="A47" t="str">
            <v>Adaptador hembra presión  PVC 4"</v>
          </cell>
          <cell r="B47" t="str">
            <v>und</v>
          </cell>
          <cell r="C47">
            <v>56712</v>
          </cell>
        </row>
        <row r="48">
          <cell r="A48" t="str">
            <v>Adaptador macho PF+UAD  1/2 "</v>
          </cell>
          <cell r="B48" t="str">
            <v>und</v>
          </cell>
          <cell r="C48">
            <v>2220</v>
          </cell>
        </row>
        <row r="49">
          <cell r="A49" t="str">
            <v>Adaptador macho PF+UAD  3/4 "</v>
          </cell>
          <cell r="B49" t="str">
            <v>und</v>
          </cell>
          <cell r="C49">
            <v>18509</v>
          </cell>
        </row>
        <row r="50">
          <cell r="A50" t="str">
            <v>Adaptador macho presión  PVC 1 1/2"</v>
          </cell>
          <cell r="B50" t="str">
            <v>und</v>
          </cell>
          <cell r="C50">
            <v>4475</v>
          </cell>
        </row>
        <row r="51">
          <cell r="A51" t="str">
            <v>Adaptador macho presión  PVC 1 1/4"</v>
          </cell>
          <cell r="B51" t="str">
            <v>und</v>
          </cell>
          <cell r="C51">
            <v>3819</v>
          </cell>
        </row>
        <row r="52">
          <cell r="A52" t="str">
            <v>Adaptador macho presión  PVC 1"</v>
          </cell>
          <cell r="B52" t="str">
            <v>und</v>
          </cell>
          <cell r="C52">
            <v>1816</v>
          </cell>
        </row>
        <row r="53">
          <cell r="A53" t="str">
            <v>Adaptador macho presión  PVC 1/2"</v>
          </cell>
          <cell r="B53" t="str">
            <v>und</v>
          </cell>
          <cell r="C53">
            <v>480</v>
          </cell>
        </row>
        <row r="54">
          <cell r="A54" t="str">
            <v>Adaptador macho presión  PVC 2 1/2"</v>
          </cell>
          <cell r="B54" t="str">
            <v>und</v>
          </cell>
          <cell r="C54">
            <v>16620</v>
          </cell>
        </row>
        <row r="55">
          <cell r="A55" t="str">
            <v>Adaptador macho presión  PVC 2"</v>
          </cell>
          <cell r="B55" t="str">
            <v>und</v>
          </cell>
          <cell r="C55">
            <v>6392</v>
          </cell>
        </row>
        <row r="56">
          <cell r="A56" t="str">
            <v>Adaptador macho presión  PVC 3"</v>
          </cell>
          <cell r="B56" t="str">
            <v>und</v>
          </cell>
          <cell r="C56">
            <v>25127</v>
          </cell>
        </row>
        <row r="57">
          <cell r="A57" t="str">
            <v>Adaptador macho presión  PVC 3/4"</v>
          </cell>
          <cell r="B57" t="str">
            <v>und</v>
          </cell>
          <cell r="C57">
            <v>868</v>
          </cell>
        </row>
        <row r="58">
          <cell r="A58" t="str">
            <v>Adaptador macho presión  PVC 4"</v>
          </cell>
          <cell r="B58" t="str">
            <v>und</v>
          </cell>
          <cell r="C58">
            <v>46219</v>
          </cell>
        </row>
        <row r="59">
          <cell r="A59" t="str">
            <v>Adaptador terminal conduit  1"</v>
          </cell>
          <cell r="B59" t="str">
            <v>und</v>
          </cell>
          <cell r="C59">
            <v>1000</v>
          </cell>
        </row>
        <row r="60">
          <cell r="A60" t="str">
            <v>Adaptador terminal conduit  3"</v>
          </cell>
          <cell r="B60" t="str">
            <v>und</v>
          </cell>
          <cell r="C60">
            <v>14400</v>
          </cell>
        </row>
        <row r="61">
          <cell r="A61" t="str">
            <v>Adaptador terminal conduit 1/2"</v>
          </cell>
          <cell r="B61" t="str">
            <v>und</v>
          </cell>
          <cell r="C61">
            <v>405</v>
          </cell>
        </row>
        <row r="62">
          <cell r="A62" t="str">
            <v>Adaptador terminal conduit 3/4"</v>
          </cell>
          <cell r="B62" t="str">
            <v>und</v>
          </cell>
          <cell r="C62">
            <v>543</v>
          </cell>
        </row>
        <row r="63">
          <cell r="A63" t="str">
            <v>Adaptador tope Brida 315 mm Ø=12"  para PVC</v>
          </cell>
          <cell r="B63" t="str">
            <v>und</v>
          </cell>
          <cell r="C63">
            <v>1012363</v>
          </cell>
        </row>
        <row r="64">
          <cell r="A64" t="str">
            <v>Adercril - Adherente</v>
          </cell>
          <cell r="B64" t="str">
            <v>kg</v>
          </cell>
          <cell r="C64">
            <v>20013</v>
          </cell>
        </row>
        <row r="65">
          <cell r="A65" t="str">
            <v>Adhesivo Alcantarillado</v>
          </cell>
          <cell r="B65" t="str">
            <v>und</v>
          </cell>
          <cell r="C65">
            <v>51946</v>
          </cell>
        </row>
        <row r="66">
          <cell r="A66" t="str">
            <v>Aditivo retardante</v>
          </cell>
          <cell r="B66" t="str">
            <v>l</v>
          </cell>
          <cell r="C66">
            <v>4850</v>
          </cell>
        </row>
        <row r="67">
          <cell r="A67" t="str">
            <v>Adoquin cuarto 26 (26 x 6 x 6)</v>
          </cell>
          <cell r="B67" t="str">
            <v>und</v>
          </cell>
          <cell r="C67">
            <v>767</v>
          </cell>
        </row>
        <row r="68">
          <cell r="A68" t="str">
            <v>Adoquin de gres peatonal 10*20*5 cm corbatín</v>
          </cell>
          <cell r="B68" t="str">
            <v>m²</v>
          </cell>
          <cell r="C68">
            <v>26500</v>
          </cell>
        </row>
        <row r="69">
          <cell r="A69" t="str">
            <v>Adoquin en concreto  peatonal 20 x 10 x 6</v>
          </cell>
          <cell r="B69" t="str">
            <v>und</v>
          </cell>
          <cell r="C69">
            <v>889.84</v>
          </cell>
        </row>
        <row r="70">
          <cell r="A70" t="str">
            <v>Adoquin en concreto vehicular  20 x 10 x 8</v>
          </cell>
          <cell r="B70" t="str">
            <v>und</v>
          </cell>
          <cell r="C70">
            <v>1344</v>
          </cell>
        </row>
        <row r="71">
          <cell r="A71" t="str">
            <v>Adoquin gres 10 x 20 x 2.5</v>
          </cell>
          <cell r="B71" t="str">
            <v>m²</v>
          </cell>
          <cell r="C71">
            <v>38666</v>
          </cell>
        </row>
        <row r="72">
          <cell r="A72" t="str">
            <v>Adoquin tipo Corbatin</v>
          </cell>
          <cell r="B72" t="str">
            <v>und</v>
          </cell>
          <cell r="C72">
            <v>1400</v>
          </cell>
        </row>
        <row r="73">
          <cell r="A73" t="str">
            <v>Adoquin tipo ladrillo 10*20*5 cm</v>
          </cell>
          <cell r="B73" t="str">
            <v>und</v>
          </cell>
          <cell r="C73">
            <v>736</v>
          </cell>
        </row>
        <row r="74">
          <cell r="A74" t="str">
            <v>Agua para obra</v>
          </cell>
          <cell r="B74" t="str">
            <v>l</v>
          </cell>
          <cell r="C74">
            <v>100</v>
          </cell>
        </row>
        <row r="75">
          <cell r="A75" t="str">
            <v>Aire acondicion. Split 18000 btu control filtro</v>
          </cell>
          <cell r="B75" t="str">
            <v>und</v>
          </cell>
          <cell r="C75">
            <v>2900000</v>
          </cell>
        </row>
        <row r="76">
          <cell r="A76" t="str">
            <v>Aislante tubería 5/8"</v>
          </cell>
          <cell r="B76" t="str">
            <v>m</v>
          </cell>
          <cell r="C76">
            <v>2800</v>
          </cell>
        </row>
        <row r="77">
          <cell r="A77" t="str">
            <v>Ajustador para dilución de pintura</v>
          </cell>
          <cell r="B77" t="str">
            <v>gal</v>
          </cell>
          <cell r="C77">
            <v>32500</v>
          </cell>
        </row>
        <row r="78">
          <cell r="A78" t="str">
            <v>Alambre de cobre desnudo  AWG 12</v>
          </cell>
          <cell r="B78" t="str">
            <v>m</v>
          </cell>
          <cell r="C78">
            <v>1361</v>
          </cell>
        </row>
        <row r="79">
          <cell r="A79" t="str">
            <v>Alambre de cobre desnudo  AWG 14</v>
          </cell>
          <cell r="B79" t="str">
            <v>m</v>
          </cell>
          <cell r="C79">
            <v>1281</v>
          </cell>
        </row>
        <row r="80">
          <cell r="A80" t="str">
            <v>Alambre de cobre desnudo THW  # 8 AWG</v>
          </cell>
          <cell r="B80" t="str">
            <v>m</v>
          </cell>
          <cell r="C80">
            <v>2220</v>
          </cell>
        </row>
        <row r="81">
          <cell r="A81" t="str">
            <v>Alambre de cobre THW  8 AWG THHN/NN</v>
          </cell>
          <cell r="B81" t="str">
            <v>m</v>
          </cell>
          <cell r="C81">
            <v>4144</v>
          </cell>
        </row>
        <row r="82">
          <cell r="A82" t="str">
            <v>Alambre de cobre THW 10 AWG</v>
          </cell>
          <cell r="B82" t="str">
            <v>m</v>
          </cell>
          <cell r="C82">
            <v>2073</v>
          </cell>
        </row>
        <row r="83">
          <cell r="A83" t="str">
            <v>Alambre de cobre THW 10 AWG THHN/NN</v>
          </cell>
          <cell r="B83" t="str">
            <v>m</v>
          </cell>
          <cell r="C83">
            <v>2854</v>
          </cell>
        </row>
        <row r="84">
          <cell r="A84" t="str">
            <v>Alambre de cobre THW 12 AWG</v>
          </cell>
          <cell r="B84" t="str">
            <v>m</v>
          </cell>
          <cell r="C84">
            <v>1228</v>
          </cell>
        </row>
        <row r="85">
          <cell r="A85" t="str">
            <v>Alambre de cobre THW 12 AWG THHN/NN</v>
          </cell>
          <cell r="B85" t="str">
            <v>m</v>
          </cell>
          <cell r="C85">
            <v>2422</v>
          </cell>
        </row>
        <row r="86">
          <cell r="A86" t="str">
            <v>Alambre de cobre THW 14 AWG</v>
          </cell>
          <cell r="B86" t="str">
            <v>m</v>
          </cell>
          <cell r="C86">
            <v>720</v>
          </cell>
        </row>
        <row r="87">
          <cell r="A87" t="str">
            <v>Alambre de cobre THW 14 AWG THHN/NN</v>
          </cell>
          <cell r="B87" t="str">
            <v>m</v>
          </cell>
          <cell r="C87">
            <v>1033</v>
          </cell>
        </row>
        <row r="88">
          <cell r="A88" t="str">
            <v>Alambre de cobre THW No. 8</v>
          </cell>
          <cell r="B88" t="str">
            <v>m</v>
          </cell>
          <cell r="C88">
            <v>2255</v>
          </cell>
        </row>
        <row r="89">
          <cell r="A89" t="str">
            <v>Alambre de puas galvanizado Cal. 12</v>
          </cell>
          <cell r="B89" t="str">
            <v>m</v>
          </cell>
          <cell r="C89">
            <v>510</v>
          </cell>
        </row>
        <row r="90">
          <cell r="A90" t="str">
            <v>Alambre de puas galvanizado Cal. 14</v>
          </cell>
          <cell r="B90" t="str">
            <v>m</v>
          </cell>
          <cell r="C90">
            <v>387</v>
          </cell>
        </row>
        <row r="91">
          <cell r="A91" t="str">
            <v>Alambre Galvanizado No. 12</v>
          </cell>
          <cell r="B91" t="str">
            <v>kg</v>
          </cell>
          <cell r="C91">
            <v>4244</v>
          </cell>
        </row>
        <row r="92">
          <cell r="A92" t="str">
            <v>Alambre Galvanizado No. 13 Recubierto PVC</v>
          </cell>
          <cell r="B92" t="str">
            <v>kg</v>
          </cell>
          <cell r="C92">
            <v>5440</v>
          </cell>
        </row>
        <row r="93">
          <cell r="A93" t="str">
            <v>Alambre Galvanizado No. 14</v>
          </cell>
          <cell r="B93" t="str">
            <v>kg</v>
          </cell>
          <cell r="C93">
            <v>4726</v>
          </cell>
        </row>
        <row r="94">
          <cell r="A94" t="str">
            <v>Alambre Negro  No 18</v>
          </cell>
          <cell r="B94" t="str">
            <v>kg</v>
          </cell>
          <cell r="C94">
            <v>3290</v>
          </cell>
        </row>
        <row r="95">
          <cell r="A95" t="str">
            <v>Alambre telefónico 2 x 22 trenzado</v>
          </cell>
          <cell r="B95" t="str">
            <v>m</v>
          </cell>
          <cell r="C95">
            <v>800</v>
          </cell>
        </row>
        <row r="96">
          <cell r="A96" t="str">
            <v>Alambre telefónico N 22 estaño</v>
          </cell>
          <cell r="B96" t="str">
            <v>m</v>
          </cell>
          <cell r="C96">
            <v>744</v>
          </cell>
        </row>
        <row r="97">
          <cell r="A97" t="str">
            <v>Aletas de aireacion extendida Airlift</v>
          </cell>
          <cell r="B97" t="str">
            <v>und</v>
          </cell>
          <cell r="C97">
            <v>117000</v>
          </cell>
        </row>
        <row r="98">
          <cell r="A98" t="str">
            <v xml:space="preserve">Alistado esmaltado impermeabilizado muros y placas e=3 mm    </v>
          </cell>
          <cell r="B98" t="str">
            <v>m²</v>
          </cell>
          <cell r="C98">
            <v>12478</v>
          </cell>
        </row>
        <row r="99">
          <cell r="A99" t="str">
            <v>Alumol, recubrimiento de aluminio</v>
          </cell>
          <cell r="B99" t="str">
            <v>kg</v>
          </cell>
          <cell r="C99">
            <v>23324</v>
          </cell>
        </row>
        <row r="100">
          <cell r="A100" t="str">
            <v>Amarre largo para teja 30 cms</v>
          </cell>
          <cell r="B100" t="str">
            <v>und</v>
          </cell>
          <cell r="C100">
            <v>125</v>
          </cell>
        </row>
        <row r="101">
          <cell r="A101" t="str">
            <v>Amarre plástico</v>
          </cell>
          <cell r="B101" t="str">
            <v>und</v>
          </cell>
          <cell r="C101">
            <v>100</v>
          </cell>
        </row>
        <row r="102">
          <cell r="A102" t="str">
            <v>Amarre plastico para mantos</v>
          </cell>
          <cell r="B102" t="str">
            <v>und</v>
          </cell>
          <cell r="C102">
            <v>1200</v>
          </cell>
        </row>
        <row r="103">
          <cell r="A103" t="str">
            <v>Amortiguador metalico de 0.36 m (0.06 x 0.14)</v>
          </cell>
          <cell r="B103" t="str">
            <v>und</v>
          </cell>
          <cell r="C103">
            <v>35390</v>
          </cell>
        </row>
        <row r="104">
          <cell r="A104" t="str">
            <v>Analisis físico-químico</v>
          </cell>
          <cell r="B104" t="str">
            <v>und</v>
          </cell>
          <cell r="C104">
            <v>327800</v>
          </cell>
        </row>
        <row r="105">
          <cell r="A105" t="str">
            <v>Anclaje autoperforante 1/2"</v>
          </cell>
          <cell r="B105" t="str">
            <v>und</v>
          </cell>
          <cell r="C105">
            <v>5200</v>
          </cell>
        </row>
        <row r="106">
          <cell r="A106" t="str">
            <v>Anclaje chazo expansivo 1/2" x 2"</v>
          </cell>
          <cell r="B106" t="str">
            <v>und</v>
          </cell>
          <cell r="C106">
            <v>5600</v>
          </cell>
        </row>
        <row r="107">
          <cell r="A107" t="str">
            <v>andamios</v>
          </cell>
          <cell r="B107" t="str">
            <v>gl</v>
          </cell>
          <cell r="C107">
            <v>500</v>
          </cell>
        </row>
        <row r="108">
          <cell r="A108" t="str">
            <v>Andamio tubular día alquiler</v>
          </cell>
          <cell r="B108" t="str">
            <v>d</v>
          </cell>
          <cell r="C108">
            <v>1152</v>
          </cell>
        </row>
        <row r="109">
          <cell r="A109" t="str">
            <v>Andamio tubular estandar con tijeras</v>
          </cell>
          <cell r="B109" t="str">
            <v>mes</v>
          </cell>
          <cell r="C109">
            <v>23480</v>
          </cell>
        </row>
        <row r="110">
          <cell r="A110" t="str">
            <v>Andamio tubular stand. (inc. tijeras)</v>
          </cell>
          <cell r="B110" t="str">
            <v xml:space="preserve"> HR </v>
          </cell>
          <cell r="C110">
            <v>147</v>
          </cell>
        </row>
        <row r="111">
          <cell r="A111" t="str">
            <v>Anden en concreto escobillado 2500 psi e=0.08 m con dilatación en ladrillo c/2m, incluye relleno y excavación</v>
          </cell>
          <cell r="B111" t="str">
            <v>m²</v>
          </cell>
          <cell r="C111">
            <v>68003</v>
          </cell>
        </row>
        <row r="112">
          <cell r="A112" t="str">
            <v>Andenes en concreto de resistencia 2500 psi, espesor 8 cm</v>
          </cell>
          <cell r="B112" t="str">
            <v>m²</v>
          </cell>
          <cell r="C112">
            <v>37695</v>
          </cell>
        </row>
        <row r="113">
          <cell r="A113" t="str">
            <v>Angulo 2" x 2" x 1/4". Suministro e Instal.</v>
          </cell>
          <cell r="B113" t="str">
            <v>m</v>
          </cell>
          <cell r="C113">
            <v>23116</v>
          </cell>
        </row>
        <row r="114">
          <cell r="A114" t="str">
            <v>Angulo 25 x 25 mm Cal 26 de 2.44 m</v>
          </cell>
          <cell r="B114" t="str">
            <v>und</v>
          </cell>
          <cell r="C114">
            <v>1648</v>
          </cell>
        </row>
        <row r="115">
          <cell r="A115" t="str">
            <v>Angulo cielo falso aluminio</v>
          </cell>
          <cell r="B115" t="str">
            <v>m</v>
          </cell>
          <cell r="C115">
            <v>2000</v>
          </cell>
        </row>
        <row r="116">
          <cell r="A116" t="str">
            <v>Angulo o perfil   4" x 4 " x 3/8"</v>
          </cell>
          <cell r="B116" t="str">
            <v>m</v>
          </cell>
          <cell r="C116">
            <v>44272</v>
          </cell>
        </row>
        <row r="117">
          <cell r="A117" t="str">
            <v>Angulo o perfil  1 1/4" x 1 1/4" x 1/8"</v>
          </cell>
          <cell r="B117" t="str">
            <v>m</v>
          </cell>
          <cell r="C117">
            <v>3751</v>
          </cell>
        </row>
        <row r="118">
          <cell r="A118" t="str">
            <v>Angulo o perfil  1" x 1" x  1/8"</v>
          </cell>
          <cell r="B118" t="str">
            <v>m</v>
          </cell>
          <cell r="C118">
            <v>3247</v>
          </cell>
        </row>
        <row r="119">
          <cell r="A119" t="str">
            <v>Angulo o perfil  1" x 1" x 3/16"</v>
          </cell>
          <cell r="B119" t="str">
            <v>m</v>
          </cell>
          <cell r="C119">
            <v>4979</v>
          </cell>
        </row>
        <row r="120">
          <cell r="A120" t="str">
            <v>Angulo o perfil  2 1/2" x 2 1/2" x 1/4"</v>
          </cell>
          <cell r="B120" t="str">
            <v>m</v>
          </cell>
          <cell r="C120">
            <v>18803</v>
          </cell>
        </row>
        <row r="121">
          <cell r="A121" t="str">
            <v>Angulo o perfil  2 1/2" x 2 1/2" x 3/16"</v>
          </cell>
          <cell r="B121" t="str">
            <v>m</v>
          </cell>
          <cell r="C121">
            <v>14067</v>
          </cell>
        </row>
        <row r="122">
          <cell r="A122" t="str">
            <v>Angulo o perfil  2" x 2" x 1/4"</v>
          </cell>
          <cell r="B122" t="str">
            <v>m</v>
          </cell>
          <cell r="C122">
            <v>13694</v>
          </cell>
        </row>
        <row r="123">
          <cell r="A123" t="str">
            <v>Angulo o perfil  2" x 2" x 1/8"</v>
          </cell>
          <cell r="B123" t="str">
            <v>m</v>
          </cell>
          <cell r="C123">
            <v>6097</v>
          </cell>
        </row>
        <row r="124">
          <cell r="A124" t="str">
            <v>Angulo o perfil  3" x 3" x 1/4"</v>
          </cell>
          <cell r="B124" t="str">
            <v>m</v>
          </cell>
          <cell r="C124">
            <v>22176</v>
          </cell>
        </row>
        <row r="125">
          <cell r="A125" t="str">
            <v>Angulo o perfil  3" x 3" x 3/16"</v>
          </cell>
          <cell r="B125" t="str">
            <v>m</v>
          </cell>
          <cell r="C125">
            <v>13993</v>
          </cell>
        </row>
        <row r="126">
          <cell r="A126" t="str">
            <v>Angulo o perfil  3" x 3" x 5/16"</v>
          </cell>
          <cell r="B126" t="str">
            <v>m</v>
          </cell>
          <cell r="C126">
            <v>23281</v>
          </cell>
        </row>
        <row r="127">
          <cell r="A127" t="str">
            <v>Angulo o perfil  3/4" x 3/4" x 1/8"</v>
          </cell>
          <cell r="B127" t="str">
            <v>m</v>
          </cell>
          <cell r="C127">
            <v>2306</v>
          </cell>
        </row>
        <row r="128">
          <cell r="A128" t="str">
            <v>Angulo o perfil  5" x 5" x 3/8"</v>
          </cell>
          <cell r="B128" t="str">
            <v>m</v>
          </cell>
          <cell r="C128">
            <v>46921</v>
          </cell>
        </row>
        <row r="129">
          <cell r="A129" t="str">
            <v>Angulo o perfil 1 1/2" x  1 1/2" x 1/8"</v>
          </cell>
          <cell r="B129" t="str">
            <v>m</v>
          </cell>
          <cell r="C129">
            <v>5096</v>
          </cell>
        </row>
        <row r="130">
          <cell r="A130" t="str">
            <v>Angulo o perfil 1 1/2" x  1 1/2" x 3/16"</v>
          </cell>
          <cell r="B130" t="str">
            <v>m</v>
          </cell>
          <cell r="C130">
            <v>7620</v>
          </cell>
        </row>
        <row r="131">
          <cell r="A131" t="str">
            <v>Angulo o perfil 1 1/2" x 1 1/2" x 1/4"</v>
          </cell>
          <cell r="B131" t="str">
            <v>m</v>
          </cell>
          <cell r="C131">
            <v>9730</v>
          </cell>
        </row>
        <row r="132">
          <cell r="A132" t="str">
            <v>Angulo o perfil 2" x 2 "x 3/16"</v>
          </cell>
          <cell r="B132" t="str">
            <v>m</v>
          </cell>
          <cell r="C132">
            <v>10497</v>
          </cell>
        </row>
        <row r="133">
          <cell r="A133" t="str">
            <v>Anticorrosivo Epóxico</v>
          </cell>
          <cell r="B133" t="str">
            <v>gal</v>
          </cell>
          <cell r="C133">
            <v>68100</v>
          </cell>
        </row>
        <row r="134">
          <cell r="A134" t="str">
            <v>Anticorrosivo gris o rojo</v>
          </cell>
          <cell r="B134" t="str">
            <v>gal</v>
          </cell>
          <cell r="C134">
            <v>35722</v>
          </cell>
        </row>
        <row r="135">
          <cell r="A135" t="str">
            <v>antisol blanco</v>
          </cell>
          <cell r="B135" t="str">
            <v>kg</v>
          </cell>
          <cell r="C135">
            <v>5117</v>
          </cell>
        </row>
        <row r="136">
          <cell r="A136" t="str">
            <v>Apoyo cercha tipo con pasador SAE 1045 1 1/4"</v>
          </cell>
          <cell r="B136" t="str">
            <v>und</v>
          </cell>
          <cell r="C136">
            <v>312500</v>
          </cell>
        </row>
        <row r="137">
          <cell r="A137" t="str">
            <v>Arandela de presión de 1/2"</v>
          </cell>
          <cell r="B137" t="str">
            <v>und</v>
          </cell>
          <cell r="C137">
            <v>171</v>
          </cell>
        </row>
        <row r="138">
          <cell r="A138" t="str">
            <v>Arandela de presion de 5/8"</v>
          </cell>
          <cell r="B138" t="str">
            <v>und</v>
          </cell>
          <cell r="C138">
            <v>226</v>
          </cell>
        </row>
        <row r="139">
          <cell r="A139" t="str">
            <v>Arandela galvanizada  de 1/2"</v>
          </cell>
          <cell r="B139" t="str">
            <v>und</v>
          </cell>
          <cell r="C139">
            <v>114</v>
          </cell>
        </row>
        <row r="140">
          <cell r="A140" t="str">
            <v>Arandela Ø=2"</v>
          </cell>
          <cell r="B140" t="str">
            <v>und</v>
          </cell>
          <cell r="C140">
            <v>2750</v>
          </cell>
        </row>
        <row r="141">
          <cell r="A141" t="str">
            <v>Arandela redonda de 1/2"</v>
          </cell>
          <cell r="B141" t="str">
            <v>und</v>
          </cell>
          <cell r="C141">
            <v>253</v>
          </cell>
        </row>
        <row r="142">
          <cell r="A142" t="str">
            <v>Arandela redonda de 5/8"</v>
          </cell>
          <cell r="B142" t="str">
            <v>und</v>
          </cell>
          <cell r="C142">
            <v>605</v>
          </cell>
        </row>
        <row r="143">
          <cell r="A143" t="str">
            <v>Arandela redonda de Ø 1 1/8"</v>
          </cell>
          <cell r="B143" t="str">
            <v>und</v>
          </cell>
          <cell r="C143">
            <v>250</v>
          </cell>
        </row>
        <row r="144">
          <cell r="A144" t="str">
            <v>Arbol Floramarillo h=1.50 m</v>
          </cell>
          <cell r="B144" t="str">
            <v>und</v>
          </cell>
          <cell r="C144">
            <v>30000</v>
          </cell>
        </row>
        <row r="145">
          <cell r="A145" t="str">
            <v>arcilla</v>
          </cell>
          <cell r="B145" t="str">
            <v>m³</v>
          </cell>
          <cell r="C145">
            <v>18750</v>
          </cell>
        </row>
        <row r="146">
          <cell r="A146" t="str">
            <v>Arena de 1/4"</v>
          </cell>
          <cell r="B146" t="str">
            <v>m³</v>
          </cell>
          <cell r="C146">
            <v>47000</v>
          </cell>
        </row>
        <row r="147">
          <cell r="A147" t="str">
            <v>Arena de rio (sucia)</v>
          </cell>
          <cell r="B147" t="str">
            <v>m³</v>
          </cell>
          <cell r="C147">
            <v>10710</v>
          </cell>
        </row>
        <row r="148">
          <cell r="A148" t="str">
            <v>Arena de trituracion (en planta)</v>
          </cell>
          <cell r="B148" t="str">
            <v>m³</v>
          </cell>
          <cell r="C148">
            <v>35837</v>
          </cell>
        </row>
        <row r="149">
          <cell r="A149" t="str">
            <v>Arena lavada de rio</v>
          </cell>
          <cell r="B149" t="str">
            <v>m³</v>
          </cell>
          <cell r="C149">
            <v>21420</v>
          </cell>
        </row>
        <row r="150">
          <cell r="A150" t="str">
            <v>Arena para San Blasting (G12 - 60)</v>
          </cell>
          <cell r="B150" t="str">
            <v>m³</v>
          </cell>
          <cell r="C150">
            <v>354728</v>
          </cell>
        </row>
        <row r="151">
          <cell r="A151" t="str">
            <v>Arena silicice Cu 2 -3, malla 20 - 40</v>
          </cell>
          <cell r="B151" t="str">
            <v>bt</v>
          </cell>
          <cell r="C151">
            <v>16430</v>
          </cell>
        </row>
        <row r="152">
          <cell r="A152" t="str">
            <v>Aro baloncesto</v>
          </cell>
          <cell r="B152" t="str">
            <v>und</v>
          </cell>
          <cell r="C152">
            <v>55000</v>
          </cell>
        </row>
        <row r="153">
          <cell r="A153" t="str">
            <v>Aro y Contra aro en HF para pozos de Insp.</v>
          </cell>
          <cell r="B153" t="str">
            <v>und</v>
          </cell>
          <cell r="C153">
            <v>267571</v>
          </cell>
        </row>
        <row r="154">
          <cell r="A154" t="str">
            <v>Aro-Tapa pozo en HF  D/0.60</v>
          </cell>
          <cell r="B154" t="str">
            <v>und</v>
          </cell>
          <cell r="C154">
            <v>139000</v>
          </cell>
        </row>
        <row r="155">
          <cell r="A155" t="str">
            <v>Asfalto  tipo 190/220 200 KG</v>
          </cell>
          <cell r="B155" t="str">
            <v>kg</v>
          </cell>
          <cell r="C155">
            <v>3188</v>
          </cell>
        </row>
        <row r="156">
          <cell r="A156" t="str">
            <v>Asiento para sanitario acuacer</v>
          </cell>
          <cell r="B156" t="str">
            <v>und</v>
          </cell>
          <cell r="C156">
            <v>30900</v>
          </cell>
        </row>
        <row r="157">
          <cell r="A157" t="str">
            <v>Ayudante (A)</v>
          </cell>
          <cell r="B157" t="str">
            <v>h</v>
          </cell>
          <cell r="C157">
            <v>6317</v>
          </cell>
        </row>
        <row r="158">
          <cell r="A158" t="str">
            <v>Ayudante (Electrico)</v>
          </cell>
          <cell r="B158" t="str">
            <v>h</v>
          </cell>
          <cell r="C158">
            <v>7894</v>
          </cell>
        </row>
        <row r="159">
          <cell r="A159" t="str">
            <v>Ayudante de construccion</v>
          </cell>
          <cell r="B159" t="str">
            <v>h</v>
          </cell>
          <cell r="C159">
            <v>6723</v>
          </cell>
        </row>
        <row r="160">
          <cell r="A160" t="str">
            <v>Ayudante de maquinaria</v>
          </cell>
          <cell r="B160" t="str">
            <v>h</v>
          </cell>
          <cell r="C160">
            <v>5417</v>
          </cell>
        </row>
        <row r="161">
          <cell r="A161" t="str">
            <v>Ayudantes (Ac-2)</v>
          </cell>
          <cell r="B161" t="str">
            <v>h</v>
          </cell>
          <cell r="C161">
            <v>14802</v>
          </cell>
        </row>
        <row r="162">
          <cell r="A162" t="str">
            <v>Bafles en PRFV de 0.60 x 1.80 m</v>
          </cell>
          <cell r="B162" t="str">
            <v>und</v>
          </cell>
          <cell r="C162">
            <v>413888</v>
          </cell>
        </row>
        <row r="163">
          <cell r="A163" t="str">
            <v>Bafles en PRFV de 0.80 x 0.90</v>
          </cell>
          <cell r="B163" t="str">
            <v>und</v>
          </cell>
          <cell r="C163">
            <v>349425</v>
          </cell>
        </row>
        <row r="164">
          <cell r="A164" t="str">
            <v>Bajante amazonas blanca</v>
          </cell>
          <cell r="B164" t="str">
            <v>m</v>
          </cell>
          <cell r="C164">
            <v>30980</v>
          </cell>
        </row>
        <row r="165">
          <cell r="A165" t="str">
            <v>Bajante blanca PVC para canales. Suministro e Instal.</v>
          </cell>
          <cell r="B165" t="str">
            <v>m</v>
          </cell>
          <cell r="C165">
            <v>47426</v>
          </cell>
        </row>
        <row r="166">
          <cell r="A166" t="str">
            <v>Bala fluorescente  D= 17.5 CM</v>
          </cell>
          <cell r="B166" t="str">
            <v>und</v>
          </cell>
          <cell r="C166">
            <v>67000</v>
          </cell>
        </row>
        <row r="167">
          <cell r="A167" t="str">
            <v>Bala incadescente 150 W</v>
          </cell>
          <cell r="B167" t="str">
            <v>und</v>
          </cell>
          <cell r="C167">
            <v>13500</v>
          </cell>
        </row>
        <row r="168">
          <cell r="A168" t="str">
            <v>Bala incadescente 9 cm especular prismática</v>
          </cell>
          <cell r="B168" t="str">
            <v>und</v>
          </cell>
          <cell r="C168">
            <v>17900</v>
          </cell>
        </row>
        <row r="169">
          <cell r="A169" t="str">
            <v>Balancín metálico 4 puestos</v>
          </cell>
          <cell r="B169" t="str">
            <v>und</v>
          </cell>
          <cell r="C169">
            <v>1438000</v>
          </cell>
        </row>
        <row r="170">
          <cell r="A170" t="str">
            <v>Baldes (equipo de pilotaje)</v>
          </cell>
          <cell r="B170" t="str">
            <v xml:space="preserve"> HR </v>
          </cell>
          <cell r="C170">
            <v>30995</v>
          </cell>
        </row>
        <row r="171">
          <cell r="A171" t="str">
            <v>Baldosa granitex ext. Mediterráneo</v>
          </cell>
          <cell r="B171" t="str">
            <v>m²</v>
          </cell>
          <cell r="C171">
            <v>24372</v>
          </cell>
        </row>
        <row r="172">
          <cell r="A172" t="str">
            <v>Baldosa grano de mármol 30*30 perlato claro o blan</v>
          </cell>
          <cell r="B172" t="str">
            <v>m²</v>
          </cell>
          <cell r="C172">
            <v>59385</v>
          </cell>
        </row>
        <row r="173">
          <cell r="A173" t="str">
            <v>Baldosa grano de marmol 33x33 perlato o blanco hui</v>
          </cell>
          <cell r="B173" t="str">
            <v>m²</v>
          </cell>
          <cell r="C173">
            <v>53934</v>
          </cell>
        </row>
        <row r="174">
          <cell r="A174" t="str">
            <v>Baldosa grano de mármol matiz negro san gil 30x30</v>
          </cell>
          <cell r="B174" t="str">
            <v>m²</v>
          </cell>
          <cell r="C174">
            <v>49028.56</v>
          </cell>
        </row>
        <row r="175">
          <cell r="A175" t="str">
            <v>Banca en concreto modular tipo IDU  M-40</v>
          </cell>
          <cell r="B175" t="str">
            <v>und</v>
          </cell>
          <cell r="C175">
            <v>67280</v>
          </cell>
        </row>
        <row r="176">
          <cell r="A176" t="str">
            <v>Banca en concreto reforzado con espaldar en acero</v>
          </cell>
          <cell r="B176" t="str">
            <v>und</v>
          </cell>
          <cell r="C176">
            <v>1079862</v>
          </cell>
        </row>
        <row r="177">
          <cell r="A177" t="str">
            <v>Banca en concreto tipo IDU  M-30 con espaldar</v>
          </cell>
          <cell r="B177" t="str">
            <v>und</v>
          </cell>
          <cell r="C177">
            <v>422876</v>
          </cell>
        </row>
        <row r="178">
          <cell r="A178" t="str">
            <v>Banca en concreto tipo IDU  M-31 sin espladar</v>
          </cell>
          <cell r="B178" t="str">
            <v>und</v>
          </cell>
          <cell r="C178">
            <v>308212</v>
          </cell>
        </row>
        <row r="179">
          <cell r="A179" t="str">
            <v>Banca en madera tipo IDU  M-50</v>
          </cell>
          <cell r="B179" t="str">
            <v>und</v>
          </cell>
          <cell r="C179">
            <v>292900</v>
          </cell>
        </row>
        <row r="180">
          <cell r="A180" t="str">
            <v>Banda de neopreno a= 0.15 m</v>
          </cell>
          <cell r="B180" t="str">
            <v>m</v>
          </cell>
          <cell r="C180">
            <v>12000</v>
          </cell>
        </row>
        <row r="181">
          <cell r="A181" t="str">
            <v>Bandeja  Rack C/16 toma ele</v>
          </cell>
          <cell r="B181" t="str">
            <v>und</v>
          </cell>
          <cell r="C181">
            <v>113600</v>
          </cell>
        </row>
        <row r="182">
          <cell r="A182" t="str">
            <v>Baranda  aluminio anodizado</v>
          </cell>
          <cell r="B182" t="str">
            <v>m²</v>
          </cell>
          <cell r="C182">
            <v>65000</v>
          </cell>
        </row>
        <row r="183">
          <cell r="A183" t="str">
            <v>Baranda en A.I. cal 18 1 hilo 2" + 1 hilo 1"+ soportes H=0.30-0.50m</v>
          </cell>
          <cell r="B183" t="str">
            <v>m</v>
          </cell>
          <cell r="C183">
            <v>288333</v>
          </cell>
        </row>
        <row r="184">
          <cell r="A184" t="str">
            <v>Baranda en A.I.cal 18 1 hilo 2" + 2 hilos 1"+soportes H=0.70-0.90 m</v>
          </cell>
          <cell r="B184" t="str">
            <v>m</v>
          </cell>
          <cell r="C184">
            <v>386667</v>
          </cell>
        </row>
        <row r="185">
          <cell r="A185" t="str">
            <v>Baranda en perfil WF 8" x 18" (dos Tubos HG Ø=3") y (Un Tubo HG Ø=2"), Hu=0.90 m</v>
          </cell>
          <cell r="B185" t="str">
            <v>m</v>
          </cell>
          <cell r="C185">
            <v>268441.21000000002</v>
          </cell>
        </row>
        <row r="186">
          <cell r="A186" t="str">
            <v>Barniz brillante exterior</v>
          </cell>
          <cell r="B186" t="str">
            <v>gal</v>
          </cell>
          <cell r="C186">
            <v>47102</v>
          </cell>
        </row>
        <row r="187">
          <cell r="A187" t="str">
            <v>Barniz brillante exterior (muebles)</v>
          </cell>
          <cell r="B187" t="str">
            <v>gal</v>
          </cell>
          <cell r="C187">
            <v>18200</v>
          </cell>
        </row>
        <row r="188">
          <cell r="A188" t="str">
            <v>Barniz madera interiores y exteriores Barnex</v>
          </cell>
          <cell r="B188" t="str">
            <v>gal</v>
          </cell>
          <cell r="C188">
            <v>51633</v>
          </cell>
        </row>
        <row r="189">
          <cell r="A189" t="str">
            <v>Barra antipanico horizontal para puerta 1 hoja</v>
          </cell>
          <cell r="B189" t="str">
            <v>und</v>
          </cell>
          <cell r="C189">
            <v>344000</v>
          </cell>
        </row>
        <row r="190">
          <cell r="A190" t="str">
            <v>Barra Kelly</v>
          </cell>
          <cell r="B190" t="str">
            <v xml:space="preserve"> HR </v>
          </cell>
          <cell r="C190">
            <v>83018</v>
          </cell>
        </row>
        <row r="191">
          <cell r="A191" t="str">
            <v>Barredora mecanica de cepillo</v>
          </cell>
          <cell r="B191" t="str">
            <v xml:space="preserve"> HR </v>
          </cell>
          <cell r="C191">
            <v>45000</v>
          </cell>
        </row>
        <row r="192">
          <cell r="A192" t="str">
            <v>Barricada desmontable  2 x 1 x 0.55 con relfectivo</v>
          </cell>
          <cell r="B192" t="str">
            <v>und</v>
          </cell>
          <cell r="C192">
            <v>283000</v>
          </cell>
        </row>
        <row r="193">
          <cell r="A193" t="str">
            <v>Base  metálica para Unidad condensadora</v>
          </cell>
          <cell r="B193" t="str">
            <v>und</v>
          </cell>
          <cell r="C193">
            <v>100000</v>
          </cell>
        </row>
        <row r="194">
          <cell r="A194" t="str">
            <v>Base Triturada T.max 1 1/2"</v>
          </cell>
          <cell r="B194" t="str">
            <v>m³</v>
          </cell>
          <cell r="C194">
            <v>35654</v>
          </cell>
        </row>
        <row r="195">
          <cell r="A195" t="str">
            <v>Bentonita x 50 Kg</v>
          </cell>
          <cell r="B195" t="str">
            <v>kg</v>
          </cell>
          <cell r="C195">
            <v>1028</v>
          </cell>
        </row>
        <row r="196">
          <cell r="A196" t="str">
            <v>Biotecnologia para arranque</v>
          </cell>
          <cell r="B196" t="str">
            <v>und</v>
          </cell>
          <cell r="C196">
            <v>29000</v>
          </cell>
        </row>
        <row r="197">
          <cell r="A197" t="str">
            <v>Bisagra alum.  ext.  3"</v>
          </cell>
          <cell r="B197" t="str">
            <v>und</v>
          </cell>
          <cell r="C197">
            <v>1534.33</v>
          </cell>
        </row>
        <row r="198">
          <cell r="A198" t="str">
            <v>Bisagra alum. exter.  2"</v>
          </cell>
          <cell r="B198" t="str">
            <v>und</v>
          </cell>
          <cell r="C198">
            <v>1700</v>
          </cell>
        </row>
        <row r="199">
          <cell r="A199" t="str">
            <v>Bisagra común 3"</v>
          </cell>
          <cell r="B199" t="str">
            <v>und</v>
          </cell>
          <cell r="C199">
            <v>1400.11</v>
          </cell>
        </row>
        <row r="200">
          <cell r="A200" t="str">
            <v>Bisagra redonda 3/8"</v>
          </cell>
          <cell r="B200" t="str">
            <v>und</v>
          </cell>
          <cell r="C200">
            <v>900</v>
          </cell>
        </row>
        <row r="201">
          <cell r="A201" t="str">
            <v>BISAGRA VAIVÉN 90º</v>
          </cell>
          <cell r="B201" t="str">
            <v>und</v>
          </cell>
          <cell r="C201">
            <v>26792</v>
          </cell>
        </row>
        <row r="202">
          <cell r="A202" t="str">
            <v>Bloque Concreto abusardado 15 x 20 x 40</v>
          </cell>
          <cell r="B202" t="str">
            <v>und</v>
          </cell>
          <cell r="C202">
            <v>2500</v>
          </cell>
        </row>
        <row r="203">
          <cell r="A203" t="str">
            <v>Bloque de cemento tipo ventilación</v>
          </cell>
          <cell r="B203" t="str">
            <v>und</v>
          </cell>
          <cell r="C203">
            <v>3013</v>
          </cell>
        </row>
        <row r="204">
          <cell r="A204" t="str">
            <v>Bloque de Concreto 12 x 20 x 40</v>
          </cell>
          <cell r="B204" t="str">
            <v>und</v>
          </cell>
          <cell r="C204">
            <v>2662</v>
          </cell>
        </row>
        <row r="205">
          <cell r="A205" t="str">
            <v>Bloque de Concreto 20 x 20 x 40</v>
          </cell>
          <cell r="B205" t="str">
            <v>und</v>
          </cell>
          <cell r="C205">
            <v>4229</v>
          </cell>
        </row>
        <row r="206">
          <cell r="A206" t="str">
            <v>Bloque de Concreto 20 x 20 x 40</v>
          </cell>
          <cell r="B206" t="str">
            <v>und</v>
          </cell>
          <cell r="C206">
            <v>2300</v>
          </cell>
        </row>
        <row r="207">
          <cell r="A207" t="str">
            <v>Bloque de concreto abuzardado tipo split colores 20*20*40 cm</v>
          </cell>
          <cell r="B207" t="str">
            <v>und</v>
          </cell>
          <cell r="C207">
            <v>5331.45</v>
          </cell>
        </row>
        <row r="208">
          <cell r="A208" t="str">
            <v>Bloque No 5 Perforacion Vertical</v>
          </cell>
          <cell r="B208" t="str">
            <v>und</v>
          </cell>
          <cell r="C208">
            <v>1147</v>
          </cell>
        </row>
        <row r="209">
          <cell r="A209" t="str">
            <v>Bloque No. 4</v>
          </cell>
          <cell r="B209" t="str">
            <v>und</v>
          </cell>
          <cell r="C209">
            <v>910</v>
          </cell>
        </row>
        <row r="210">
          <cell r="A210" t="str">
            <v>Bloque No. 5</v>
          </cell>
          <cell r="B210" t="str">
            <v>und</v>
          </cell>
          <cell r="C210">
            <v>1048</v>
          </cell>
        </row>
        <row r="211">
          <cell r="A211" t="str">
            <v>Bloquelon 80 x 23 x 8</v>
          </cell>
          <cell r="B211" t="str">
            <v>und</v>
          </cell>
          <cell r="C211">
            <v>4725</v>
          </cell>
        </row>
        <row r="212">
          <cell r="A212" t="str">
            <v>Bocel porcelana remate</v>
          </cell>
          <cell r="B212" t="str">
            <v>und</v>
          </cell>
          <cell r="C212">
            <v>2000</v>
          </cell>
        </row>
        <row r="213">
          <cell r="A213" t="str">
            <v>Bocel win plástico</v>
          </cell>
          <cell r="B213" t="str">
            <v>m</v>
          </cell>
          <cell r="C213">
            <v>1104</v>
          </cell>
        </row>
        <row r="214">
          <cell r="A214" t="str">
            <v>Bolsacreto 1101 de 1.20 x 2.40 (1 m3)</v>
          </cell>
          <cell r="B214" t="str">
            <v>und</v>
          </cell>
          <cell r="C214">
            <v>19604</v>
          </cell>
        </row>
        <row r="215">
          <cell r="A215" t="str">
            <v>Bomba autocebante 4.5 HP Db SM 230 V</v>
          </cell>
          <cell r="B215" t="str">
            <v>und</v>
          </cell>
          <cell r="C215">
            <v>4959000</v>
          </cell>
        </row>
        <row r="216">
          <cell r="A216" t="str">
            <v>Bomba autocebante de 2 HP con descarga 3"</v>
          </cell>
          <cell r="B216" t="str">
            <v>und</v>
          </cell>
          <cell r="C216">
            <v>2045080</v>
          </cell>
        </row>
        <row r="217">
          <cell r="A217" t="str">
            <v>Bomba de concreto L= 66 m  (horizontal-vertical)</v>
          </cell>
          <cell r="B217" t="str">
            <v>m³</v>
          </cell>
          <cell r="C217">
            <v>40600</v>
          </cell>
        </row>
        <row r="218">
          <cell r="A218" t="str">
            <v>Bomba de inyeccion de lechada</v>
          </cell>
          <cell r="B218" t="str">
            <v xml:space="preserve"> HR </v>
          </cell>
          <cell r="C218">
            <v>12500</v>
          </cell>
        </row>
        <row r="219">
          <cell r="A219" t="str">
            <v>Bomba inyectora de Nitrogeno</v>
          </cell>
          <cell r="B219" t="str">
            <v xml:space="preserve"> HR </v>
          </cell>
          <cell r="C219">
            <v>80000</v>
          </cell>
        </row>
        <row r="220">
          <cell r="A220" t="str">
            <v>Bomba para concreto</v>
          </cell>
          <cell r="B220" t="str">
            <v xml:space="preserve"> HR </v>
          </cell>
          <cell r="C220">
            <v>30870</v>
          </cell>
        </row>
        <row r="221">
          <cell r="A221" t="str">
            <v>Bomba para gato tensionamiento</v>
          </cell>
          <cell r="B221" t="str">
            <v xml:space="preserve"> HR </v>
          </cell>
          <cell r="C221">
            <v>36400</v>
          </cell>
        </row>
        <row r="222">
          <cell r="A222" t="str">
            <v>Bomba Suflin</v>
          </cell>
          <cell r="B222" t="str">
            <v xml:space="preserve"> HR </v>
          </cell>
          <cell r="C222">
            <v>97500</v>
          </cell>
        </row>
        <row r="223">
          <cell r="A223" t="str">
            <v>Bombillo de 100 w/220v</v>
          </cell>
          <cell r="B223" t="str">
            <v>und</v>
          </cell>
          <cell r="C223">
            <v>1000</v>
          </cell>
        </row>
        <row r="224">
          <cell r="A224" t="str">
            <v>Bombillo de 250W/220v  tubular clara</v>
          </cell>
          <cell r="B224" t="str">
            <v>und</v>
          </cell>
          <cell r="C224">
            <v>37806</v>
          </cell>
        </row>
        <row r="225">
          <cell r="A225" t="str">
            <v>Boquilla lista</v>
          </cell>
          <cell r="B225" t="str">
            <v>kg</v>
          </cell>
          <cell r="C225">
            <v>4406</v>
          </cell>
        </row>
        <row r="226">
          <cell r="A226" t="str">
            <v>Boquillera a presion en bronce entre 0 - 15°</v>
          </cell>
          <cell r="B226" t="str">
            <v>und</v>
          </cell>
          <cell r="C226">
            <v>477920</v>
          </cell>
        </row>
        <row r="227">
          <cell r="A227" t="str">
            <v>Bordillo 0.20 m x 0.80 m x 0.10 m</v>
          </cell>
          <cell r="B227" t="str">
            <v>und</v>
          </cell>
          <cell r="C227">
            <v>15000</v>
          </cell>
        </row>
        <row r="228">
          <cell r="A228" t="str">
            <v>Bordillo 0.30 m x 1.00 m x 0.10</v>
          </cell>
          <cell r="B228" t="str">
            <v>und</v>
          </cell>
          <cell r="C228">
            <v>20735</v>
          </cell>
        </row>
        <row r="229">
          <cell r="A229" t="str">
            <v>Bordillo prefabricado  A-80</v>
          </cell>
          <cell r="B229" t="str">
            <v>und</v>
          </cell>
          <cell r="C229">
            <v>31737</v>
          </cell>
        </row>
        <row r="230">
          <cell r="A230" t="str">
            <v>Bordillo prefabricado 0.10 x 0.25 x 0.80</v>
          </cell>
          <cell r="B230" t="str">
            <v>und</v>
          </cell>
          <cell r="C230">
            <v>16500</v>
          </cell>
        </row>
        <row r="231">
          <cell r="A231" t="str">
            <v>Bóveda traslapable 2.6*1.1 acrílico humo 4mm</v>
          </cell>
          <cell r="B231" t="str">
            <v>und</v>
          </cell>
          <cell r="C231">
            <v>628488</v>
          </cell>
        </row>
        <row r="232">
          <cell r="A232" t="str">
            <v>Breaker 2000 tripolar HQP 50 A</v>
          </cell>
          <cell r="B232" t="str">
            <v>und</v>
          </cell>
          <cell r="C232">
            <v>50000</v>
          </cell>
        </row>
        <row r="233">
          <cell r="A233" t="str">
            <v>Brida Acople Universal HD Ø 10"</v>
          </cell>
          <cell r="B233" t="str">
            <v>und</v>
          </cell>
          <cell r="C233">
            <v>382800</v>
          </cell>
        </row>
        <row r="234">
          <cell r="A234" t="str">
            <v>Brida Acople Universal HD Ø 12"</v>
          </cell>
          <cell r="B234" t="str">
            <v>und</v>
          </cell>
          <cell r="C234">
            <v>493000</v>
          </cell>
        </row>
        <row r="235">
          <cell r="A235" t="str">
            <v>Brida Acople Universal HD Ø 2"</v>
          </cell>
          <cell r="B235" t="str">
            <v>und</v>
          </cell>
          <cell r="C235">
            <v>95700</v>
          </cell>
        </row>
        <row r="236">
          <cell r="A236" t="str">
            <v>Brida Acople Universal HD Ø 3"</v>
          </cell>
          <cell r="B236" t="str">
            <v>und</v>
          </cell>
          <cell r="C236">
            <v>99567</v>
          </cell>
        </row>
        <row r="237">
          <cell r="A237" t="str">
            <v>Brida Acople Universal HD Ø 4"</v>
          </cell>
          <cell r="B237" t="str">
            <v>und</v>
          </cell>
          <cell r="C237">
            <v>92800</v>
          </cell>
        </row>
        <row r="238">
          <cell r="A238" t="str">
            <v>Brida Acople Universal HD Ø 6"</v>
          </cell>
          <cell r="B238" t="str">
            <v>und</v>
          </cell>
          <cell r="C238">
            <v>116000</v>
          </cell>
        </row>
        <row r="239">
          <cell r="A239" t="str">
            <v>Brida Acople Universal HD Ø 8"</v>
          </cell>
          <cell r="B239" t="str">
            <v>und</v>
          </cell>
          <cell r="C239">
            <v>187920</v>
          </cell>
        </row>
        <row r="240">
          <cell r="A240" t="str">
            <v>Brida en H.D. 110 mm Ø=4"</v>
          </cell>
          <cell r="B240" t="str">
            <v>und</v>
          </cell>
          <cell r="C240">
            <v>81200</v>
          </cell>
        </row>
        <row r="241">
          <cell r="A241" t="str">
            <v>Brida en H.D. 315 mm Ø=12"</v>
          </cell>
          <cell r="B241" t="str">
            <v>und</v>
          </cell>
          <cell r="C241">
            <v>446600</v>
          </cell>
        </row>
        <row r="242">
          <cell r="A242" t="str">
            <v>Brida en PVC Ø=2"</v>
          </cell>
          <cell r="B242" t="str">
            <v>und</v>
          </cell>
          <cell r="C242">
            <v>16588</v>
          </cell>
        </row>
        <row r="243">
          <cell r="A243" t="str">
            <v>Brida en PVC Ø=3"</v>
          </cell>
          <cell r="B243" t="str">
            <v>und</v>
          </cell>
          <cell r="C243">
            <v>42121</v>
          </cell>
        </row>
        <row r="244">
          <cell r="A244" t="str">
            <v>Brida en PVC Ø=6"</v>
          </cell>
          <cell r="B244" t="str">
            <v>und</v>
          </cell>
          <cell r="C244">
            <v>82954</v>
          </cell>
        </row>
        <row r="245">
          <cell r="A245" t="str">
            <v>Brida Slip On Ø=10" en A.C. 150 Psi</v>
          </cell>
          <cell r="B245" t="str">
            <v>und</v>
          </cell>
          <cell r="C245">
            <v>386280</v>
          </cell>
        </row>
        <row r="246">
          <cell r="A246" t="str">
            <v>Brida Slip On Ø=16" en A.C. 150 Psi</v>
          </cell>
          <cell r="B246" t="str">
            <v>und</v>
          </cell>
          <cell r="C246">
            <v>648440</v>
          </cell>
        </row>
        <row r="247">
          <cell r="A247" t="str">
            <v>Brida Slip On Ø=22" en A.C. 150 Psi</v>
          </cell>
          <cell r="B247" t="str">
            <v>und</v>
          </cell>
          <cell r="C247">
            <v>1198668</v>
          </cell>
        </row>
        <row r="248">
          <cell r="A248" t="str">
            <v>Brida Slip On Ø=3" en A.C. 150 Psi</v>
          </cell>
          <cell r="B248" t="str">
            <v>und</v>
          </cell>
          <cell r="C248">
            <v>32825</v>
          </cell>
        </row>
        <row r="249">
          <cell r="A249" t="str">
            <v>Brida Slip On Ø=4" en A.C. 150 Psi</v>
          </cell>
          <cell r="B249" t="str">
            <v>und</v>
          </cell>
          <cell r="C249">
            <v>48720</v>
          </cell>
        </row>
        <row r="250">
          <cell r="A250" t="str">
            <v>Brida Slip On Ø=6" en A.C. 150 Psi</v>
          </cell>
          <cell r="B250" t="str">
            <v>und</v>
          </cell>
          <cell r="C250">
            <v>226200</v>
          </cell>
        </row>
        <row r="251">
          <cell r="A251" t="str">
            <v>Brida Slip On Ø=8" en A.C. 150 Psi</v>
          </cell>
          <cell r="B251" t="str">
            <v>und</v>
          </cell>
          <cell r="C251">
            <v>272600</v>
          </cell>
        </row>
        <row r="252">
          <cell r="A252" t="str">
            <v>Broca de 5/8" para concreto WELLDONE</v>
          </cell>
          <cell r="B252" t="str">
            <v>und</v>
          </cell>
          <cell r="C252">
            <v>18500</v>
          </cell>
        </row>
        <row r="253">
          <cell r="A253" t="str">
            <v>Broca tugsteno Ø 12 ½ ``</v>
          </cell>
          <cell r="B253" t="str">
            <v>und</v>
          </cell>
          <cell r="C253">
            <v>1800000</v>
          </cell>
        </row>
        <row r="254">
          <cell r="A254" t="str">
            <v>Broca tugsteno Ø 36"</v>
          </cell>
          <cell r="B254" t="str">
            <v>und</v>
          </cell>
          <cell r="C254">
            <v>3800000</v>
          </cell>
        </row>
        <row r="255">
          <cell r="A255" t="str">
            <v>Broca tugsteno Ø 8 ½ ``</v>
          </cell>
          <cell r="B255" t="str">
            <v>und</v>
          </cell>
          <cell r="C255">
            <v>1580000</v>
          </cell>
        </row>
        <row r="256">
          <cell r="A256" t="str">
            <v>Brocha de Cerda 4"</v>
          </cell>
          <cell r="B256" t="str">
            <v>und</v>
          </cell>
          <cell r="C256">
            <v>9000</v>
          </cell>
        </row>
        <row r="257">
          <cell r="A257" t="str">
            <v>Buje soldado presion  PVC 1 x 1/2</v>
          </cell>
          <cell r="B257" t="str">
            <v>und</v>
          </cell>
          <cell r="C257">
            <v>1273</v>
          </cell>
        </row>
        <row r="258">
          <cell r="A258" t="str">
            <v>Buje soldado presion  PVC 1 x 3/4</v>
          </cell>
          <cell r="B258" t="str">
            <v>und</v>
          </cell>
          <cell r="C258">
            <v>1273</v>
          </cell>
        </row>
        <row r="259">
          <cell r="A259" t="str">
            <v>Buje soldado presion  PVC 1.1/2 x 1</v>
          </cell>
          <cell r="B259" t="str">
            <v>und</v>
          </cell>
          <cell r="C259">
            <v>3972</v>
          </cell>
        </row>
        <row r="260">
          <cell r="A260" t="str">
            <v>Buje soldado presion  PVC 1.1/2 x 1.1/4</v>
          </cell>
          <cell r="B260" t="str">
            <v>und</v>
          </cell>
          <cell r="C260">
            <v>3972</v>
          </cell>
        </row>
        <row r="261">
          <cell r="A261" t="str">
            <v>Buje soldado presion  PVC 1.1/2 x 1/2</v>
          </cell>
          <cell r="B261" t="str">
            <v>und</v>
          </cell>
          <cell r="C261">
            <v>3972</v>
          </cell>
        </row>
        <row r="262">
          <cell r="A262" t="str">
            <v>Buje soldado presion  PVC 1.1/2 x 3/4</v>
          </cell>
          <cell r="B262" t="str">
            <v>und</v>
          </cell>
          <cell r="C262">
            <v>3972</v>
          </cell>
        </row>
        <row r="263">
          <cell r="A263" t="str">
            <v>Buje soldado presion  PVC 2 x 1</v>
          </cell>
          <cell r="B263" t="str">
            <v>und</v>
          </cell>
          <cell r="C263">
            <v>6077</v>
          </cell>
        </row>
        <row r="264">
          <cell r="A264" t="str">
            <v>Buje soldado presion  PVC 2 x 1.1/2</v>
          </cell>
          <cell r="B264" t="str">
            <v>und</v>
          </cell>
          <cell r="C264">
            <v>6077</v>
          </cell>
        </row>
        <row r="265">
          <cell r="A265" t="str">
            <v>Buje soldado presion  PVC 2 x 1.1/4</v>
          </cell>
          <cell r="B265" t="str">
            <v>und</v>
          </cell>
          <cell r="C265">
            <v>6077</v>
          </cell>
        </row>
        <row r="266">
          <cell r="A266" t="str">
            <v>Buje soldado presion  PVC 2 x 1/2</v>
          </cell>
          <cell r="B266" t="str">
            <v>und</v>
          </cell>
          <cell r="C266">
            <v>6077</v>
          </cell>
        </row>
        <row r="267">
          <cell r="A267" t="str">
            <v>Buje soldado presion  PVC 2 x 3/4</v>
          </cell>
          <cell r="B267" t="str">
            <v>und</v>
          </cell>
          <cell r="C267">
            <v>6077</v>
          </cell>
        </row>
        <row r="268">
          <cell r="A268" t="str">
            <v>Buje soldado presion  PVC 2.1/2 x 1.1/2</v>
          </cell>
          <cell r="B268" t="str">
            <v>und</v>
          </cell>
          <cell r="C268">
            <v>15246</v>
          </cell>
        </row>
        <row r="269">
          <cell r="A269" t="str">
            <v>Buje soldado presion  PVC 2.1/2 x 2</v>
          </cell>
          <cell r="B269" t="str">
            <v>und</v>
          </cell>
          <cell r="C269">
            <v>14334</v>
          </cell>
        </row>
        <row r="270">
          <cell r="A270" t="str">
            <v>Buje soldado presion  PVC 3 x 2</v>
          </cell>
          <cell r="B270" t="str">
            <v>und</v>
          </cell>
          <cell r="C270">
            <v>21881</v>
          </cell>
        </row>
        <row r="271">
          <cell r="A271" t="str">
            <v>Buje soldado presion  PVC 3/4 x 1/2</v>
          </cell>
          <cell r="B271" t="str">
            <v>und</v>
          </cell>
          <cell r="C271">
            <v>672</v>
          </cell>
        </row>
        <row r="272">
          <cell r="A272" t="str">
            <v>Buje soldado presion  PVC 4 x 2</v>
          </cell>
          <cell r="B272" t="str">
            <v>und</v>
          </cell>
          <cell r="C272">
            <v>34517</v>
          </cell>
        </row>
        <row r="273">
          <cell r="A273" t="str">
            <v>Buje soldado presion  PVC 4 x 2.1/2</v>
          </cell>
          <cell r="B273" t="str">
            <v>und</v>
          </cell>
          <cell r="C273">
            <v>28318</v>
          </cell>
        </row>
        <row r="274">
          <cell r="A274" t="str">
            <v>Buje soldado presion  PVC 4 x 3</v>
          </cell>
          <cell r="B274" t="str">
            <v>und</v>
          </cell>
          <cell r="C274">
            <v>34517</v>
          </cell>
        </row>
        <row r="275">
          <cell r="A275" t="str">
            <v>Buje soldado sanitario  PVC 2 x 1 1/2</v>
          </cell>
          <cell r="B275" t="str">
            <v>und</v>
          </cell>
          <cell r="C275">
            <v>2799</v>
          </cell>
        </row>
        <row r="276">
          <cell r="A276" t="str">
            <v>Buje soldado sanitario  PVC 4 x 3</v>
          </cell>
          <cell r="B276" t="str">
            <v>und</v>
          </cell>
          <cell r="C276">
            <v>10605</v>
          </cell>
        </row>
        <row r="277">
          <cell r="A277" t="str">
            <v>Buje soldado sanitario  PVC 6 x 4</v>
          </cell>
          <cell r="B277" t="str">
            <v>und</v>
          </cell>
          <cell r="C277">
            <v>40243</v>
          </cell>
        </row>
        <row r="278">
          <cell r="A278" t="str">
            <v>Bulldozer  Cat D6D o D6H</v>
          </cell>
          <cell r="B278" t="str">
            <v xml:space="preserve"> HR </v>
          </cell>
          <cell r="C278">
            <v>168333</v>
          </cell>
        </row>
        <row r="279">
          <cell r="A279" t="str">
            <v>Bulto de Favigel. Suelo artificial</v>
          </cell>
          <cell r="B279" t="str">
            <v>und</v>
          </cell>
          <cell r="C279">
            <v>196427</v>
          </cell>
        </row>
        <row r="280">
          <cell r="A280" t="str">
            <v>Bushing en H.G. Ø 1 1/2 x 1"</v>
          </cell>
          <cell r="B280" t="str">
            <v>und</v>
          </cell>
          <cell r="C280">
            <v>3260</v>
          </cell>
        </row>
        <row r="281">
          <cell r="A281" t="str">
            <v>Bushing en H.G. Ø 1 1/4 x 1/2"</v>
          </cell>
          <cell r="B281" t="str">
            <v>und</v>
          </cell>
          <cell r="C281">
            <v>2877</v>
          </cell>
        </row>
        <row r="282">
          <cell r="A282" t="str">
            <v>Caballete articulado española de fibrocemento</v>
          </cell>
          <cell r="B282" t="str">
            <v>und</v>
          </cell>
          <cell r="C282">
            <v>16400</v>
          </cell>
        </row>
        <row r="283">
          <cell r="A283" t="str">
            <v>Caballete canaleta 90 - 24 lamina galvanizada</v>
          </cell>
          <cell r="B283" t="str">
            <v>m</v>
          </cell>
          <cell r="C283">
            <v>22927</v>
          </cell>
        </row>
        <row r="284">
          <cell r="A284" t="str">
            <v>Caballete fijo teja ondulada asbesto 15, 20, 25</v>
          </cell>
          <cell r="B284" t="str">
            <v>und</v>
          </cell>
          <cell r="C284">
            <v>23895</v>
          </cell>
        </row>
        <row r="285">
          <cell r="A285" t="str">
            <v>Caballete galvanizado universal cal. 28</v>
          </cell>
          <cell r="B285" t="str">
            <v>und</v>
          </cell>
          <cell r="C285">
            <v>19800</v>
          </cell>
        </row>
        <row r="286">
          <cell r="A286" t="str">
            <v>Caballete supertermoacustico 0.70 x 2</v>
          </cell>
          <cell r="B286" t="str">
            <v>m</v>
          </cell>
          <cell r="C286">
            <v>31395</v>
          </cell>
        </row>
        <row r="287">
          <cell r="A287" t="str">
            <v>Caballete termoacústico * 2m</v>
          </cell>
          <cell r="B287" t="str">
            <v>und</v>
          </cell>
          <cell r="C287">
            <v>74775</v>
          </cell>
        </row>
        <row r="288">
          <cell r="A288" t="str">
            <v>Cable al. aisl. pvc 1/0 awg</v>
          </cell>
          <cell r="B288" t="str">
            <v>m</v>
          </cell>
          <cell r="C288">
            <v>8294</v>
          </cell>
        </row>
        <row r="289">
          <cell r="A289" t="str">
            <v>Cable al. aisl. pvc 4/0 awg</v>
          </cell>
          <cell r="B289" t="str">
            <v>m</v>
          </cell>
          <cell r="C289">
            <v>6395</v>
          </cell>
        </row>
        <row r="290">
          <cell r="A290" t="str">
            <v>Cable alma de acero (guaya)  1``</v>
          </cell>
          <cell r="B290" t="str">
            <v>m</v>
          </cell>
          <cell r="C290">
            <v>25800</v>
          </cell>
        </row>
        <row r="291">
          <cell r="A291" t="str">
            <v>Cable alma de acero (guaya)  5/8``</v>
          </cell>
          <cell r="B291" t="str">
            <v>m</v>
          </cell>
          <cell r="C291">
            <v>10000</v>
          </cell>
        </row>
        <row r="292">
          <cell r="A292" t="str">
            <v>Cable alma de acero (guaya)  7/8`` 6x26</v>
          </cell>
          <cell r="B292" t="str">
            <v>m</v>
          </cell>
          <cell r="C292">
            <v>14616</v>
          </cell>
        </row>
        <row r="293">
          <cell r="A293" t="str">
            <v>Cable coaxial RG-6</v>
          </cell>
          <cell r="B293" t="str">
            <v>m</v>
          </cell>
          <cell r="C293">
            <v>700</v>
          </cell>
        </row>
        <row r="294">
          <cell r="A294" t="str">
            <v>Cable de cobre desnudo Nº 1/0, 7H</v>
          </cell>
          <cell r="B294" t="str">
            <v>m</v>
          </cell>
          <cell r="C294">
            <v>13100</v>
          </cell>
        </row>
        <row r="295">
          <cell r="A295" t="str">
            <v>Cable de cobre desnudo Nº 2</v>
          </cell>
          <cell r="B295" t="str">
            <v>m</v>
          </cell>
          <cell r="C295">
            <v>13813</v>
          </cell>
        </row>
        <row r="296">
          <cell r="A296" t="str">
            <v>Cable de cobre desnudo Nº 2/0 AWG</v>
          </cell>
          <cell r="B296" t="str">
            <v>m</v>
          </cell>
          <cell r="C296">
            <v>11500</v>
          </cell>
        </row>
        <row r="297">
          <cell r="A297" t="str">
            <v>Cable de cobre THW Nº 1/0  AWG</v>
          </cell>
          <cell r="B297" t="str">
            <v>m</v>
          </cell>
          <cell r="C297">
            <v>10000</v>
          </cell>
        </row>
        <row r="298">
          <cell r="A298" t="str">
            <v>Cable de cobre THW Nº 16 AWG</v>
          </cell>
          <cell r="B298" t="str">
            <v>m</v>
          </cell>
          <cell r="C298">
            <v>696</v>
          </cell>
        </row>
        <row r="299">
          <cell r="A299" t="str">
            <v>Cable de cobre THW Nº 2</v>
          </cell>
          <cell r="B299" t="str">
            <v>m</v>
          </cell>
          <cell r="C299">
            <v>14011</v>
          </cell>
        </row>
        <row r="300">
          <cell r="A300" t="str">
            <v>Cable de cobre THW Nº 4</v>
          </cell>
          <cell r="B300" t="str">
            <v>m</v>
          </cell>
          <cell r="C300">
            <v>9100</v>
          </cell>
        </row>
        <row r="301">
          <cell r="A301" t="str">
            <v>Cable de cobre THW Nº 6</v>
          </cell>
          <cell r="B301" t="str">
            <v>m</v>
          </cell>
          <cell r="C301">
            <v>6011</v>
          </cell>
        </row>
        <row r="302">
          <cell r="A302" t="str">
            <v>Cable duplex 2x12</v>
          </cell>
          <cell r="B302" t="str">
            <v>m</v>
          </cell>
          <cell r="C302">
            <v>2030</v>
          </cell>
        </row>
        <row r="303">
          <cell r="A303" t="str">
            <v>Cable encauchetado 3 x 10 - 4 x 16</v>
          </cell>
          <cell r="B303" t="str">
            <v>m</v>
          </cell>
          <cell r="C303">
            <v>6000</v>
          </cell>
        </row>
        <row r="304">
          <cell r="A304" t="str">
            <v>Cable Encauchetado 3 x 12</v>
          </cell>
          <cell r="B304" t="str">
            <v>m</v>
          </cell>
          <cell r="C304">
            <v>5925</v>
          </cell>
        </row>
        <row r="305">
          <cell r="A305" t="str">
            <v>Cable encauchetado 3 x 8 AWG</v>
          </cell>
          <cell r="B305" t="str">
            <v>m</v>
          </cell>
          <cell r="C305">
            <v>8978</v>
          </cell>
        </row>
        <row r="306">
          <cell r="A306" t="str">
            <v>Cable Encauchetado 4 x 8 AWG</v>
          </cell>
          <cell r="B306" t="str">
            <v>m</v>
          </cell>
          <cell r="C306">
            <v>19500</v>
          </cell>
        </row>
        <row r="307">
          <cell r="A307" t="str">
            <v>Cable IPS-IWRC 6 x 19  AA Ø= 1"</v>
          </cell>
          <cell r="B307" t="str">
            <v>m</v>
          </cell>
          <cell r="C307">
            <v>23119</v>
          </cell>
        </row>
        <row r="308">
          <cell r="A308" t="str">
            <v>Cable IPS-IWRC 6 x 19  AA Ø= 1/2"</v>
          </cell>
          <cell r="B308" t="str">
            <v>m</v>
          </cell>
          <cell r="C308">
            <v>6948</v>
          </cell>
        </row>
        <row r="309">
          <cell r="A309" t="str">
            <v>Cable IPS-IWRC 6 x 19 AA  Ø= 2 1/4"</v>
          </cell>
          <cell r="B309" t="str">
            <v>m</v>
          </cell>
          <cell r="C309">
            <v>133516</v>
          </cell>
        </row>
        <row r="310">
          <cell r="A310" t="str">
            <v>Cable IPS-IWRC 6 x 19 AA  Ø= 3/4"</v>
          </cell>
          <cell r="B310" t="str">
            <v>m</v>
          </cell>
          <cell r="C310">
            <v>13108</v>
          </cell>
        </row>
        <row r="311">
          <cell r="A311" t="str">
            <v>Cable IPS-IWRC 6 x 19 AA Ø= 1 1/2"</v>
          </cell>
          <cell r="B311" t="str">
            <v>m</v>
          </cell>
          <cell r="C311">
            <v>55982</v>
          </cell>
        </row>
        <row r="312">
          <cell r="A312" t="str">
            <v>Cable IPS-IWRC 6 x 19 AA Ø= 1 1/4"</v>
          </cell>
          <cell r="B312" t="str">
            <v>m</v>
          </cell>
          <cell r="C312">
            <v>36147</v>
          </cell>
        </row>
        <row r="313">
          <cell r="A313" t="str">
            <v>Cable IPS-IWRC 6 x 19 AA Ø= 1 1/8"</v>
          </cell>
          <cell r="B313" t="str">
            <v>m</v>
          </cell>
          <cell r="C313">
            <v>29302</v>
          </cell>
        </row>
        <row r="314">
          <cell r="A314" t="str">
            <v>Cable IPS-IWRC 6 x 19 AA Ø= 1 3/4"</v>
          </cell>
          <cell r="B314" t="str">
            <v>m</v>
          </cell>
          <cell r="C314">
            <v>76456</v>
          </cell>
        </row>
        <row r="315">
          <cell r="A315" t="str">
            <v>Cable IPS-IWRC 6 x 19 AA Ø= 1 3/8"</v>
          </cell>
          <cell r="B315" t="str">
            <v>m</v>
          </cell>
          <cell r="C315">
            <v>47038</v>
          </cell>
        </row>
        <row r="316">
          <cell r="A316" t="str">
            <v>Cable IPS-IWRC 6 x 19 AA Ø= 1 5/8"</v>
          </cell>
          <cell r="B316" t="str">
            <v>m</v>
          </cell>
          <cell r="C316">
            <v>65830</v>
          </cell>
        </row>
        <row r="317">
          <cell r="A317" t="str">
            <v>Cable IPS-IWRC 6 x 19 AA Ø= 1 7/8"</v>
          </cell>
          <cell r="B317" t="str">
            <v>m</v>
          </cell>
          <cell r="C317">
            <v>87592</v>
          </cell>
        </row>
        <row r="318">
          <cell r="A318" t="str">
            <v>Cable IPS-IWRC 6 x 19 AA Ø= 1/4"</v>
          </cell>
          <cell r="B318" t="str">
            <v>m</v>
          </cell>
          <cell r="C318">
            <v>2714</v>
          </cell>
        </row>
        <row r="319">
          <cell r="A319" t="str">
            <v>Cable IPS-IWRC 6 x 19 AA Ø= 2 1/8"</v>
          </cell>
          <cell r="B319" t="str">
            <v>m</v>
          </cell>
          <cell r="C319">
            <v>119944</v>
          </cell>
        </row>
        <row r="320">
          <cell r="A320" t="str">
            <v>Cable IPS-IWRC 6 x 19 AA Ø= 2"</v>
          </cell>
          <cell r="B320" t="str">
            <v>m</v>
          </cell>
          <cell r="C320">
            <v>99308</v>
          </cell>
        </row>
        <row r="321">
          <cell r="A321" t="str">
            <v>Cable IPS-IWRC 6 x 19 AA Ø= 3/16"</v>
          </cell>
          <cell r="B321" t="str">
            <v>m</v>
          </cell>
          <cell r="C321">
            <v>2239</v>
          </cell>
        </row>
        <row r="322">
          <cell r="A322" t="str">
            <v>Cable IPS-IWRC 6 x 19 AA Ø= 3/8"</v>
          </cell>
          <cell r="B322" t="str">
            <v>m</v>
          </cell>
          <cell r="C322">
            <v>4617</v>
          </cell>
        </row>
        <row r="323">
          <cell r="A323" t="str">
            <v>Cable IPS-IWRC 6 x 19 AA Ø= 5/16"</v>
          </cell>
          <cell r="B323" t="str">
            <v>m</v>
          </cell>
          <cell r="C323">
            <v>3805</v>
          </cell>
        </row>
        <row r="324">
          <cell r="A324" t="str">
            <v>Cable IPS-IWRC 6 x 19 AA Ø= 5/8"</v>
          </cell>
          <cell r="B324" t="str">
            <v>m</v>
          </cell>
          <cell r="C324">
            <v>9118</v>
          </cell>
        </row>
        <row r="325">
          <cell r="A325" t="str">
            <v>Cable IPS-IWRC 6 x 19 AA Ø= 7/16"</v>
          </cell>
          <cell r="B325" t="str">
            <v>m</v>
          </cell>
          <cell r="C325">
            <v>5649</v>
          </cell>
        </row>
        <row r="326">
          <cell r="A326" t="str">
            <v>Cable IPS-IWRC 6 x 19 AA Ø= 7/8"</v>
          </cell>
          <cell r="B326" t="str">
            <v>m</v>
          </cell>
          <cell r="C326">
            <v>17725</v>
          </cell>
        </row>
        <row r="327">
          <cell r="A327" t="str">
            <v>Cable IPS-IWRC 6 x 19 AA Ø= 9/16"</v>
          </cell>
          <cell r="B327" t="str">
            <v>m</v>
          </cell>
          <cell r="C327">
            <v>7691</v>
          </cell>
        </row>
        <row r="328">
          <cell r="A328" t="str">
            <v>Cable IPS-IWRC 6 x 19 Galvanizado Ø= 1 5/8"</v>
          </cell>
          <cell r="B328" t="str">
            <v>m</v>
          </cell>
          <cell r="C328">
            <v>84207</v>
          </cell>
        </row>
        <row r="329">
          <cell r="A329" t="str">
            <v>Cable teléfonos 10 pares</v>
          </cell>
          <cell r="B329" t="str">
            <v>m</v>
          </cell>
          <cell r="C329">
            <v>3840</v>
          </cell>
        </row>
        <row r="330">
          <cell r="A330" t="str">
            <v>Cable teléfonos 2 pares</v>
          </cell>
          <cell r="B330" t="str">
            <v>m</v>
          </cell>
          <cell r="C330">
            <v>1079</v>
          </cell>
        </row>
        <row r="331">
          <cell r="A331" t="str">
            <v>Cadenero</v>
          </cell>
          <cell r="B331" t="str">
            <v>h</v>
          </cell>
          <cell r="C331">
            <v>9652</v>
          </cell>
        </row>
        <row r="332">
          <cell r="A332" t="str">
            <v>Caja  4 x 4 met. AK 2V</v>
          </cell>
          <cell r="B332" t="str">
            <v>und</v>
          </cell>
          <cell r="C332">
            <v>5600</v>
          </cell>
        </row>
        <row r="333">
          <cell r="A333" t="str">
            <v>Caja  40 x 45 x 12 cm</v>
          </cell>
          <cell r="B333" t="str">
            <v>und</v>
          </cell>
          <cell r="C333">
            <v>35000</v>
          </cell>
        </row>
        <row r="334">
          <cell r="A334" t="str">
            <v>Caja 30 x 30 x 10 cm</v>
          </cell>
          <cell r="B334" t="str">
            <v>und</v>
          </cell>
          <cell r="C334">
            <v>27000</v>
          </cell>
        </row>
        <row r="335">
          <cell r="A335" t="str">
            <v>Caja 60 x 60 x 12 cm</v>
          </cell>
          <cell r="B335" t="str">
            <v>und</v>
          </cell>
          <cell r="C335">
            <v>60000</v>
          </cell>
        </row>
        <row r="336">
          <cell r="A336" t="str">
            <v>Caja contador acueducto 77*28*14</v>
          </cell>
          <cell r="B336" t="str">
            <v>und</v>
          </cell>
          <cell r="C336">
            <v>67560</v>
          </cell>
        </row>
        <row r="337">
          <cell r="A337" t="str">
            <v>Caja de inspección fibrit profunda  70 x 70 x 97</v>
          </cell>
          <cell r="B337" t="str">
            <v>und</v>
          </cell>
          <cell r="C337">
            <v>69440</v>
          </cell>
        </row>
        <row r="338">
          <cell r="A338" t="str">
            <v>Caja de Inspeccion y distribucion gran.</v>
          </cell>
          <cell r="B338" t="str">
            <v>und</v>
          </cell>
          <cell r="C338">
            <v>104284</v>
          </cell>
        </row>
        <row r="339">
          <cell r="A339" t="str">
            <v>Caja de Inspeccion y distribucion peq.</v>
          </cell>
          <cell r="B339" t="str">
            <v>und</v>
          </cell>
          <cell r="C339">
            <v>54752</v>
          </cell>
        </row>
        <row r="340">
          <cell r="A340" t="str">
            <v>Caja de paso metálica 40 x 40 x 20</v>
          </cell>
          <cell r="B340" t="str">
            <v>und</v>
          </cell>
          <cell r="C340">
            <v>83500</v>
          </cell>
        </row>
        <row r="341">
          <cell r="A341" t="str">
            <v>Caja de paso metálica 60 x 80</v>
          </cell>
          <cell r="B341" t="str">
            <v>und</v>
          </cell>
          <cell r="C341">
            <v>1200000</v>
          </cell>
        </row>
        <row r="342">
          <cell r="A342" t="str">
            <v>Caja de paso plastica conduit</v>
          </cell>
          <cell r="B342" t="str">
            <v>und</v>
          </cell>
          <cell r="C342">
            <v>2504</v>
          </cell>
        </row>
        <row r="343">
          <cell r="A343" t="str">
            <v>Caja doble conduit</v>
          </cell>
          <cell r="B343" t="str">
            <v>und</v>
          </cell>
          <cell r="C343">
            <v>2769</v>
          </cell>
        </row>
        <row r="344">
          <cell r="A344" t="str">
            <v>Caja en concreto con tapa para micromedidor agua</v>
          </cell>
          <cell r="B344" t="str">
            <v>und</v>
          </cell>
          <cell r="C344">
            <v>103266</v>
          </cell>
        </row>
        <row r="345">
          <cell r="A345" t="str">
            <v>Caja galvanizada  2400</v>
          </cell>
          <cell r="B345" t="str">
            <v>und</v>
          </cell>
          <cell r="C345">
            <v>2089</v>
          </cell>
        </row>
        <row r="346">
          <cell r="A346" t="str">
            <v>Caja galvanizada  doble fondo</v>
          </cell>
          <cell r="B346" t="str">
            <v>und</v>
          </cell>
          <cell r="C346">
            <v>1300</v>
          </cell>
        </row>
        <row r="347">
          <cell r="A347" t="str">
            <v>Caja galvanizada  octogonal</v>
          </cell>
          <cell r="B347" t="str">
            <v>und</v>
          </cell>
          <cell r="C347">
            <v>682</v>
          </cell>
        </row>
        <row r="348">
          <cell r="A348" t="str">
            <v>Caja octogonal conduit</v>
          </cell>
          <cell r="B348" t="str">
            <v>und</v>
          </cell>
          <cell r="C348">
            <v>2099</v>
          </cell>
        </row>
        <row r="349">
          <cell r="A349" t="str">
            <v>Caja prefabricada 35 x 51 con tapa HD de seguridad</v>
          </cell>
          <cell r="B349" t="str">
            <v>und</v>
          </cell>
          <cell r="C349">
            <v>127600</v>
          </cell>
        </row>
        <row r="350">
          <cell r="A350" t="str">
            <v>Caja rectangular conduit</v>
          </cell>
          <cell r="B350" t="str">
            <v>und</v>
          </cell>
          <cell r="C350">
            <v>1848</v>
          </cell>
        </row>
        <row r="351">
          <cell r="A351" t="str">
            <v>Cal viva o Dolomita</v>
          </cell>
          <cell r="B351" t="str">
            <v>kg</v>
          </cell>
          <cell r="C351">
            <v>452</v>
          </cell>
        </row>
        <row r="352">
          <cell r="A352" t="str">
            <v>Camabaja</v>
          </cell>
          <cell r="B352" t="str">
            <v xml:space="preserve"> HR </v>
          </cell>
          <cell r="C352">
            <v>180000</v>
          </cell>
        </row>
        <row r="353">
          <cell r="A353" t="str">
            <v>Camara de aireacion profunda</v>
          </cell>
          <cell r="B353" t="str">
            <v>und</v>
          </cell>
          <cell r="C353">
            <v>600000</v>
          </cell>
        </row>
        <row r="354">
          <cell r="A354" t="str">
            <v>Camara de cloracion PRFV 1 x 1 x 8.0 m</v>
          </cell>
          <cell r="B354" t="str">
            <v>und</v>
          </cell>
          <cell r="C354">
            <v>7100000</v>
          </cell>
        </row>
        <row r="355">
          <cell r="A355" t="str">
            <v>Camilla 0.7x1.4 con parales, cerchas y cruzetas</v>
          </cell>
          <cell r="B355" t="str">
            <v>mes</v>
          </cell>
          <cell r="C355">
            <v>5782</v>
          </cell>
        </row>
        <row r="356">
          <cell r="A356" t="str">
            <v>Camion 350</v>
          </cell>
          <cell r="B356" t="str">
            <v xml:space="preserve"> HR </v>
          </cell>
          <cell r="C356">
            <v>40424</v>
          </cell>
        </row>
        <row r="357">
          <cell r="A357" t="str">
            <v>Camion de vacio (Vacum)</v>
          </cell>
          <cell r="B357" t="str">
            <v xml:space="preserve"> HR </v>
          </cell>
          <cell r="C357">
            <v>195000</v>
          </cell>
        </row>
        <row r="358">
          <cell r="A358" t="str">
            <v>Camion Irrigador asfalto</v>
          </cell>
          <cell r="B358" t="str">
            <v xml:space="preserve"> HR </v>
          </cell>
          <cell r="C358">
            <v>83878</v>
          </cell>
        </row>
        <row r="359">
          <cell r="A359" t="str">
            <v>Camion vactor</v>
          </cell>
          <cell r="B359" t="str">
            <v xml:space="preserve"> HR </v>
          </cell>
          <cell r="C359">
            <v>497000</v>
          </cell>
        </row>
        <row r="360">
          <cell r="A360" t="str">
            <v>Camisa metalica para pilotes H=10.50 M , DE=1.30 M (para 17 usos)</v>
          </cell>
          <cell r="B360" t="str">
            <v>und</v>
          </cell>
          <cell r="C360">
            <v>8185793</v>
          </cell>
        </row>
        <row r="361">
          <cell r="A361" t="str">
            <v>Campana en PRFV para recoleccion de gases y acces.</v>
          </cell>
          <cell r="B361" t="str">
            <v>m</v>
          </cell>
          <cell r="C361">
            <v>1800000</v>
          </cell>
        </row>
        <row r="362">
          <cell r="A362" t="str">
            <v>Campana extractora industrial cocina 200*80*50mm</v>
          </cell>
          <cell r="B362" t="str">
            <v>und</v>
          </cell>
          <cell r="C362">
            <v>1102000</v>
          </cell>
        </row>
        <row r="363">
          <cell r="A363" t="str">
            <v>Campero 2000 cc-3000 cc</v>
          </cell>
          <cell r="B363" t="str">
            <v xml:space="preserve"> HR </v>
          </cell>
          <cell r="C363">
            <v>31379</v>
          </cell>
        </row>
        <row r="364">
          <cell r="A364" t="str">
            <v>Campero 3001 cc en adelante</v>
          </cell>
          <cell r="B364" t="str">
            <v xml:space="preserve"> HR </v>
          </cell>
          <cell r="C364">
            <v>33869</v>
          </cell>
        </row>
        <row r="365">
          <cell r="A365" t="str">
            <v>Canal amazonas blanca</v>
          </cell>
          <cell r="B365" t="str">
            <v>m</v>
          </cell>
          <cell r="C365">
            <v>38296</v>
          </cell>
        </row>
        <row r="366">
          <cell r="A366" t="str">
            <v>Canal o vigueta 38 x 20 cal. 16 de 2.44 m</v>
          </cell>
          <cell r="B366" t="str">
            <v>und</v>
          </cell>
          <cell r="C366">
            <v>2600</v>
          </cell>
        </row>
        <row r="367">
          <cell r="A367" t="str">
            <v>Canal Raingo L= 3.00 m</v>
          </cell>
          <cell r="B367" t="str">
            <v>m</v>
          </cell>
          <cell r="C367">
            <v>21826</v>
          </cell>
        </row>
        <row r="368">
          <cell r="A368" t="str">
            <v>Canaleta  43 asbesto cemento x 400</v>
          </cell>
          <cell r="B368" t="str">
            <v>und</v>
          </cell>
          <cell r="C368">
            <v>116900</v>
          </cell>
        </row>
        <row r="369">
          <cell r="A369" t="str">
            <v>Canaleta  43 asbesto cemento x 500</v>
          </cell>
          <cell r="B369" t="str">
            <v>und</v>
          </cell>
          <cell r="C369">
            <v>146050</v>
          </cell>
        </row>
        <row r="370">
          <cell r="A370" t="str">
            <v>Canaleta  43 asbesto cemento x 550</v>
          </cell>
          <cell r="B370" t="str">
            <v>und</v>
          </cell>
          <cell r="C370">
            <v>160700</v>
          </cell>
        </row>
        <row r="371">
          <cell r="A371" t="str">
            <v>Canaleta  43 asbesto cemento x 600</v>
          </cell>
          <cell r="B371" t="str">
            <v>und</v>
          </cell>
          <cell r="C371">
            <v>175300</v>
          </cell>
        </row>
        <row r="372">
          <cell r="A372" t="str">
            <v>Canaleta  90 asbesto cemento x 375</v>
          </cell>
          <cell r="B372" t="str">
            <v>und</v>
          </cell>
          <cell r="C372">
            <v>129800</v>
          </cell>
        </row>
        <row r="373">
          <cell r="A373" t="str">
            <v>Canaleta  90 asbesto cemento x 450</v>
          </cell>
          <cell r="B373" t="str">
            <v>und</v>
          </cell>
          <cell r="C373">
            <v>155800</v>
          </cell>
        </row>
        <row r="374">
          <cell r="A374" t="str">
            <v>Canaleta  90 asbesto cemento x 600</v>
          </cell>
          <cell r="B374" t="str">
            <v>und</v>
          </cell>
          <cell r="C374">
            <v>207700</v>
          </cell>
        </row>
        <row r="375">
          <cell r="A375" t="str">
            <v>Canaleta  90 asbesto cemento x 900</v>
          </cell>
          <cell r="B375" t="str">
            <v>und</v>
          </cell>
          <cell r="C375">
            <v>342000</v>
          </cell>
        </row>
        <row r="376">
          <cell r="A376" t="str">
            <v>Canaleta 90 x 5.0 - 24 (0.60 mm)</v>
          </cell>
          <cell r="B376" t="str">
            <v>und</v>
          </cell>
          <cell r="C376">
            <v>118615</v>
          </cell>
        </row>
        <row r="377">
          <cell r="A377" t="str">
            <v>Canaleta de 0.25 x 0.25 m en PRFV y con soporteria</v>
          </cell>
          <cell r="B377" t="str">
            <v>m</v>
          </cell>
          <cell r="C377">
            <v>304000</v>
          </cell>
        </row>
        <row r="378">
          <cell r="A378" t="str">
            <v>Canaleta matalica con division  10 x 4</v>
          </cell>
          <cell r="B378" t="str">
            <v>und</v>
          </cell>
          <cell r="C378">
            <v>15133</v>
          </cell>
        </row>
        <row r="379">
          <cell r="A379" t="str">
            <v>Canaleta parshall prfv w:6 "</v>
          </cell>
          <cell r="B379" t="str">
            <v>und</v>
          </cell>
          <cell r="C379">
            <v>1566600</v>
          </cell>
        </row>
        <row r="380">
          <cell r="A380" t="str">
            <v>Canaleta Parshall w:2"</v>
          </cell>
          <cell r="B380" t="str">
            <v>und</v>
          </cell>
          <cell r="C380">
            <v>1000000</v>
          </cell>
        </row>
        <row r="381">
          <cell r="A381" t="str">
            <v>Canaleta Parshall w:24". en PRFV.</v>
          </cell>
          <cell r="B381" t="str">
            <v>und</v>
          </cell>
          <cell r="C381">
            <v>13150000</v>
          </cell>
        </row>
        <row r="382">
          <cell r="A382" t="str">
            <v>Canaleta Parshall w:3". en A.C revestida en PRFV.</v>
          </cell>
          <cell r="B382" t="str">
            <v>und</v>
          </cell>
          <cell r="C382">
            <v>4274368</v>
          </cell>
        </row>
        <row r="383">
          <cell r="A383" t="str">
            <v>Cancha multifuncional tubo de 3" y 2" pintada</v>
          </cell>
          <cell r="B383" t="str">
            <v>und</v>
          </cell>
          <cell r="C383">
            <v>3450000</v>
          </cell>
        </row>
        <row r="384">
          <cell r="A384" t="str">
            <v>Candado Ital. 25 mm</v>
          </cell>
          <cell r="B384" t="str">
            <v>und</v>
          </cell>
          <cell r="C384">
            <v>6400</v>
          </cell>
        </row>
        <row r="385">
          <cell r="A385" t="str">
            <v>Caneca basura basculante con pasador en A.I.</v>
          </cell>
          <cell r="B385" t="str">
            <v>und</v>
          </cell>
          <cell r="C385">
            <v>672200</v>
          </cell>
        </row>
        <row r="386">
          <cell r="A386" t="str">
            <v>Canoa</v>
          </cell>
          <cell r="B386" t="str">
            <v xml:space="preserve"> HR </v>
          </cell>
          <cell r="C386">
            <v>3750</v>
          </cell>
        </row>
        <row r="387">
          <cell r="A387" t="str">
            <v>Cañahuatico h=2.00 m</v>
          </cell>
          <cell r="B387" t="str">
            <v>und</v>
          </cell>
          <cell r="C387">
            <v>15000</v>
          </cell>
        </row>
        <row r="388">
          <cell r="A388" t="str">
            <v>Cañuela Prefabricada A-120</v>
          </cell>
          <cell r="B388" t="str">
            <v>und</v>
          </cell>
          <cell r="C388">
            <v>34794</v>
          </cell>
        </row>
        <row r="389">
          <cell r="A389" t="str">
            <v>Cañuela Prefabricada A-125</v>
          </cell>
          <cell r="B389" t="str">
            <v>und</v>
          </cell>
          <cell r="C389">
            <v>24000</v>
          </cell>
        </row>
        <row r="390">
          <cell r="A390" t="str">
            <v>Caolin</v>
          </cell>
          <cell r="B390" t="str">
            <v>bt</v>
          </cell>
          <cell r="C390">
            <v>11800</v>
          </cell>
        </row>
        <row r="391">
          <cell r="A391" t="str">
            <v>Capacete de 1" galvanizado</v>
          </cell>
          <cell r="B391" t="str">
            <v>und</v>
          </cell>
          <cell r="C391">
            <v>2320</v>
          </cell>
        </row>
        <row r="392">
          <cell r="A392" t="str">
            <v>Capacete de 2" galvanizado</v>
          </cell>
          <cell r="B392" t="str">
            <v>und</v>
          </cell>
          <cell r="C392">
            <v>14500</v>
          </cell>
        </row>
        <row r="393">
          <cell r="A393" t="str">
            <v>Capacete de 3" galvanizado</v>
          </cell>
          <cell r="B393" t="str">
            <v>und</v>
          </cell>
          <cell r="C393">
            <v>28640</v>
          </cell>
        </row>
        <row r="394">
          <cell r="A394" t="str">
            <v>Capacete de 3/4" galvanizado</v>
          </cell>
          <cell r="B394" t="str">
            <v>und</v>
          </cell>
          <cell r="C394">
            <v>2030</v>
          </cell>
        </row>
        <row r="395">
          <cell r="A395" t="str">
            <v>Captafaro DVC</v>
          </cell>
          <cell r="B395" t="str">
            <v>und</v>
          </cell>
          <cell r="C395">
            <v>5916</v>
          </cell>
        </row>
        <row r="396">
          <cell r="A396" t="str">
            <v>Carcaza en PRFV espesador de lodos Ø=2.5 m, H=1.1</v>
          </cell>
          <cell r="B396" t="str">
            <v>und</v>
          </cell>
          <cell r="C396">
            <v>5235000</v>
          </cell>
        </row>
        <row r="397">
          <cell r="A397" t="str">
            <v>Carcaza tipo Tas en PRFV para filtro percolador</v>
          </cell>
          <cell r="B397" t="str">
            <v>und</v>
          </cell>
          <cell r="C397">
            <v>34325000</v>
          </cell>
        </row>
        <row r="398">
          <cell r="A398" t="str">
            <v>CARGA FULM.FUERTE 330</v>
          </cell>
          <cell r="B398" t="str">
            <v>und</v>
          </cell>
          <cell r="C398">
            <v>750</v>
          </cell>
        </row>
        <row r="399">
          <cell r="A399" t="str">
            <v>Carga fulminante fuerte 330</v>
          </cell>
          <cell r="B399" t="str">
            <v>und</v>
          </cell>
          <cell r="C399">
            <v>260</v>
          </cell>
        </row>
        <row r="400">
          <cell r="A400" t="str">
            <v>Cargador sobre llantas</v>
          </cell>
          <cell r="B400" t="str">
            <v xml:space="preserve"> HR </v>
          </cell>
          <cell r="C400">
            <v>180682</v>
          </cell>
        </row>
        <row r="401">
          <cell r="A401" t="str">
            <v>Cargue manual y retiro de material hasta 6 Km</v>
          </cell>
          <cell r="B401" t="str">
            <v>m³</v>
          </cell>
          <cell r="C401">
            <v>20315</v>
          </cell>
        </row>
        <row r="402">
          <cell r="A402" t="str">
            <v>Carrotanque de Agua</v>
          </cell>
          <cell r="B402" t="str">
            <v xml:space="preserve"> HR </v>
          </cell>
          <cell r="C402">
            <v>83333</v>
          </cell>
        </row>
        <row r="403">
          <cell r="A403" t="str">
            <v>Cascarilla</v>
          </cell>
          <cell r="B403" t="str">
            <v>bt</v>
          </cell>
          <cell r="C403">
            <v>5000</v>
          </cell>
        </row>
        <row r="404">
          <cell r="A404" t="str">
            <v>Caseton de guadua 0.80 x 0.90</v>
          </cell>
          <cell r="B404" t="str">
            <v>m²</v>
          </cell>
          <cell r="C404">
            <v>54717.08</v>
          </cell>
        </row>
        <row r="405">
          <cell r="A405" t="str">
            <v>Caseton de lona 0.50 x 0.20</v>
          </cell>
          <cell r="B405" t="str">
            <v>m</v>
          </cell>
          <cell r="C405">
            <v>27967.599999999999</v>
          </cell>
        </row>
        <row r="406">
          <cell r="A406" t="str">
            <v>Caseton de lona 0.50 x 0.25</v>
          </cell>
          <cell r="B406" t="str">
            <v>m</v>
          </cell>
          <cell r="C406">
            <v>30384.65</v>
          </cell>
        </row>
        <row r="407">
          <cell r="A407" t="str">
            <v>Caseton de lona 0.60 x 0.30</v>
          </cell>
          <cell r="B407" t="str">
            <v>m</v>
          </cell>
          <cell r="C407">
            <v>33659.61</v>
          </cell>
        </row>
        <row r="408">
          <cell r="A408" t="str">
            <v>Caseton de lona 0.60 x 0.35</v>
          </cell>
          <cell r="B408" t="str">
            <v>m</v>
          </cell>
          <cell r="C408">
            <v>36420.839999999997</v>
          </cell>
        </row>
        <row r="409">
          <cell r="A409" t="str">
            <v>Caseton de lona 0.60 x 0.40</v>
          </cell>
          <cell r="B409" t="str">
            <v>m</v>
          </cell>
          <cell r="C409">
            <v>39743.56</v>
          </cell>
        </row>
        <row r="410">
          <cell r="A410" t="str">
            <v>Caseton de lona 0.60 x 0.45</v>
          </cell>
          <cell r="B410" t="str">
            <v>m</v>
          </cell>
          <cell r="C410">
            <v>43221.96</v>
          </cell>
        </row>
        <row r="411">
          <cell r="A411" t="str">
            <v>Caseton de lona 1.00 x 0.65</v>
          </cell>
          <cell r="B411" t="str">
            <v>m</v>
          </cell>
          <cell r="C411">
            <v>50919.1</v>
          </cell>
        </row>
        <row r="412">
          <cell r="A412" t="str">
            <v>Casquillo T- Crosby - Socket  1 7/8`` HF</v>
          </cell>
          <cell r="B412" t="str">
            <v>und</v>
          </cell>
          <cell r="C412">
            <v>1400000</v>
          </cell>
        </row>
        <row r="413">
          <cell r="A413" t="str">
            <v>Casquillo T- Crosby - Socket  1/2`` HF</v>
          </cell>
          <cell r="B413" t="str">
            <v>und</v>
          </cell>
          <cell r="C413">
            <v>322009</v>
          </cell>
        </row>
        <row r="414">
          <cell r="A414" t="str">
            <v>Castan (Tanque de almacenamiento)</v>
          </cell>
          <cell r="B414" t="str">
            <v xml:space="preserve"> HR </v>
          </cell>
          <cell r="C414">
            <v>12500</v>
          </cell>
        </row>
        <row r="415">
          <cell r="A415" t="str">
            <v>Cayena h=0.50m</v>
          </cell>
          <cell r="B415" t="str">
            <v>und</v>
          </cell>
          <cell r="C415">
            <v>7500</v>
          </cell>
        </row>
        <row r="416">
          <cell r="A416" t="str">
            <v>Cedro Caquetá pieza</v>
          </cell>
          <cell r="B416" t="str">
            <v>und</v>
          </cell>
          <cell r="C416">
            <v>35000</v>
          </cell>
        </row>
        <row r="417">
          <cell r="A417" t="str">
            <v>Cedro macho pieza 3.0</v>
          </cell>
          <cell r="B417" t="str">
            <v>und</v>
          </cell>
          <cell r="C417">
            <v>52200</v>
          </cell>
        </row>
        <row r="418">
          <cell r="A418" t="str">
            <v>Celda triplex TSA</v>
          </cell>
          <cell r="B418" t="str">
            <v>und</v>
          </cell>
          <cell r="C418">
            <v>4300000</v>
          </cell>
        </row>
        <row r="419">
          <cell r="A419" t="str">
            <v>Cemento blanco</v>
          </cell>
          <cell r="B419" t="str">
            <v>kg</v>
          </cell>
          <cell r="C419">
            <v>1172</v>
          </cell>
        </row>
        <row r="420">
          <cell r="A420" t="str">
            <v>Cemento demoledor expansivo CRAS</v>
          </cell>
          <cell r="B420" t="str">
            <v>kg</v>
          </cell>
          <cell r="C420">
            <v>19807</v>
          </cell>
        </row>
        <row r="421">
          <cell r="A421" t="str">
            <v>Cemento gris</v>
          </cell>
          <cell r="B421" t="str">
            <v>kg</v>
          </cell>
          <cell r="C421">
            <v>485</v>
          </cell>
        </row>
        <row r="422">
          <cell r="A422" t="str">
            <v>Cenefa ceramica corriente 8x25</v>
          </cell>
          <cell r="B422" t="str">
            <v>m</v>
          </cell>
          <cell r="C422">
            <v>16000</v>
          </cell>
        </row>
        <row r="423">
          <cell r="A423" t="str">
            <v>Ceramica  granilla blanca 30.5 x 30.5  tráfico 5</v>
          </cell>
          <cell r="B423" t="str">
            <v>m²</v>
          </cell>
          <cell r="C423">
            <v>21550</v>
          </cell>
        </row>
        <row r="424">
          <cell r="A424" t="str">
            <v>Ceramica 30.5 x 20.5 cm blanco brillante milán</v>
          </cell>
          <cell r="B424" t="str">
            <v>m²</v>
          </cell>
          <cell r="C424">
            <v>20160</v>
          </cell>
        </row>
        <row r="425">
          <cell r="A425" t="str">
            <v>Ceramica blanco brillante 20.3 x 20.3</v>
          </cell>
          <cell r="B425" t="str">
            <v>m²</v>
          </cell>
          <cell r="C425">
            <v>20880</v>
          </cell>
        </row>
        <row r="426">
          <cell r="A426" t="str">
            <v>Ceramica duropiso 33 x 33</v>
          </cell>
          <cell r="B426" t="str">
            <v>m²</v>
          </cell>
          <cell r="C426">
            <v>25196</v>
          </cell>
        </row>
        <row r="427">
          <cell r="A427" t="str">
            <v>Ceramica marmol travertino peruano (bogotá)</v>
          </cell>
          <cell r="B427" t="str">
            <v>m²</v>
          </cell>
          <cell r="C427">
            <v>80000</v>
          </cell>
        </row>
        <row r="428">
          <cell r="A428" t="str">
            <v>Ceramica pared rectificada ártica 33x60 cm</v>
          </cell>
          <cell r="B428" t="str">
            <v>m²</v>
          </cell>
          <cell r="C428">
            <v>47781.85</v>
          </cell>
        </row>
        <row r="429">
          <cell r="A429" t="str">
            <v>Ceramica piso-pared 20 x 20 blanca lisa</v>
          </cell>
          <cell r="B429" t="str">
            <v>m²</v>
          </cell>
          <cell r="C429">
            <v>12259</v>
          </cell>
        </row>
        <row r="430">
          <cell r="A430" t="str">
            <v>Ceramica porcelanato 45 x 45</v>
          </cell>
          <cell r="B430" t="str">
            <v>m²</v>
          </cell>
          <cell r="C430">
            <v>62640</v>
          </cell>
        </row>
        <row r="431">
          <cell r="A431" t="str">
            <v>Cerámica rectificada 30x60 1a calid brilla</v>
          </cell>
          <cell r="B431" t="str">
            <v>m²</v>
          </cell>
          <cell r="C431">
            <v>38900</v>
          </cell>
        </row>
        <row r="432">
          <cell r="A432" t="str">
            <v>Ceramica retal de marmol blanco</v>
          </cell>
          <cell r="B432" t="str">
            <v>m²</v>
          </cell>
          <cell r="C432">
            <v>32000</v>
          </cell>
        </row>
        <row r="433">
          <cell r="A433" t="str">
            <v>Cercha o viga metalica 3.0 m</v>
          </cell>
          <cell r="B433" t="str">
            <v xml:space="preserve"> HR </v>
          </cell>
          <cell r="C433">
            <v>27</v>
          </cell>
        </row>
        <row r="434">
          <cell r="A434" t="str">
            <v>Cerco ordinario 2.5 m  0,08 x 0,08</v>
          </cell>
          <cell r="B434" t="str">
            <v>m</v>
          </cell>
          <cell r="C434">
            <v>4300</v>
          </cell>
        </row>
        <row r="435">
          <cell r="A435" t="str">
            <v>Cerradura alcoba classic madera</v>
          </cell>
          <cell r="B435" t="str">
            <v>und</v>
          </cell>
          <cell r="C435">
            <v>25520</v>
          </cell>
        </row>
        <row r="436">
          <cell r="A436" t="str">
            <v>Cerradura bancaria de seguridad yale de 1/4</v>
          </cell>
          <cell r="B436" t="str">
            <v>und</v>
          </cell>
          <cell r="C436">
            <v>98000</v>
          </cell>
        </row>
        <row r="437">
          <cell r="A437" t="str">
            <v>Cerradura baños madera - aluminio</v>
          </cell>
          <cell r="B437" t="str">
            <v>und</v>
          </cell>
          <cell r="C437">
            <v>28536</v>
          </cell>
        </row>
        <row r="438">
          <cell r="A438" t="str">
            <v>Cerradura entrada oficinas madera</v>
          </cell>
          <cell r="B438" t="str">
            <v>und</v>
          </cell>
          <cell r="C438">
            <v>31400</v>
          </cell>
        </row>
        <row r="439">
          <cell r="A439" t="str">
            <v>Cerradura Schlage Bellwood Baño o similar dorado/plata</v>
          </cell>
          <cell r="B439" t="str">
            <v>und</v>
          </cell>
          <cell r="C439">
            <v>20100</v>
          </cell>
        </row>
        <row r="440">
          <cell r="A440" t="str">
            <v>Cerradura Schlage O.G tipo C o interiores</v>
          </cell>
          <cell r="B440" t="str">
            <v>und</v>
          </cell>
          <cell r="C440">
            <v>63104</v>
          </cell>
        </row>
        <row r="441">
          <cell r="A441" t="str">
            <v>Cerradura seguridad doble cilindro</v>
          </cell>
          <cell r="B441" t="str">
            <v>und</v>
          </cell>
          <cell r="C441">
            <v>120000</v>
          </cell>
        </row>
        <row r="442">
          <cell r="A442" t="str">
            <v>Cerrojo doble cilindro Schlage</v>
          </cell>
          <cell r="B442" t="str">
            <v>und</v>
          </cell>
          <cell r="C442">
            <v>69000</v>
          </cell>
        </row>
        <row r="443">
          <cell r="A443" t="str">
            <v>Chazo para madera 10 x 10</v>
          </cell>
          <cell r="B443" t="str">
            <v>und</v>
          </cell>
          <cell r="C443">
            <v>1000</v>
          </cell>
        </row>
        <row r="444">
          <cell r="A444" t="str">
            <v>Chazo para tornillo  1/8"  x  1 1/4</v>
          </cell>
          <cell r="B444" t="str">
            <v>und</v>
          </cell>
          <cell r="C444">
            <v>50</v>
          </cell>
        </row>
        <row r="445">
          <cell r="A445" t="str">
            <v>Chazo plástico - metálico 3/8" - 1/4"</v>
          </cell>
          <cell r="B445" t="str">
            <v>und</v>
          </cell>
          <cell r="C445">
            <v>1000</v>
          </cell>
        </row>
        <row r="446">
          <cell r="A446" t="str">
            <v>Cheque globo 1" sello en bronce</v>
          </cell>
          <cell r="B446" t="str">
            <v>und</v>
          </cell>
          <cell r="C446">
            <v>82360</v>
          </cell>
        </row>
        <row r="447">
          <cell r="A447" t="str">
            <v>Cheque globo 1/2" sello en bronce</v>
          </cell>
          <cell r="B447" t="str">
            <v>und</v>
          </cell>
          <cell r="C447">
            <v>50924</v>
          </cell>
        </row>
        <row r="448">
          <cell r="A448" t="str">
            <v>Cheque globo 2" sello en bronce</v>
          </cell>
          <cell r="B448" t="str">
            <v>und</v>
          </cell>
          <cell r="C448">
            <v>323988</v>
          </cell>
        </row>
        <row r="449">
          <cell r="A449" t="str">
            <v>Cheque globo 3/4" sello en bronce</v>
          </cell>
          <cell r="B449" t="str">
            <v>und</v>
          </cell>
          <cell r="C449">
            <v>63800</v>
          </cell>
        </row>
        <row r="450">
          <cell r="A450" t="str">
            <v>Cheque hidro 1 1/2"</v>
          </cell>
          <cell r="B450" t="str">
            <v>und</v>
          </cell>
          <cell r="C450">
            <v>132356</v>
          </cell>
        </row>
        <row r="451">
          <cell r="A451" t="str">
            <v>Cheque hidro 1"</v>
          </cell>
          <cell r="B451" t="str">
            <v>und</v>
          </cell>
          <cell r="C451">
            <v>69252</v>
          </cell>
        </row>
        <row r="452">
          <cell r="A452" t="str">
            <v>Cheque hidro 2"</v>
          </cell>
          <cell r="B452" t="str">
            <v>und</v>
          </cell>
          <cell r="C452">
            <v>189660</v>
          </cell>
        </row>
        <row r="453">
          <cell r="A453" t="str">
            <v>Cheque hidro 4"</v>
          </cell>
          <cell r="B453" t="str">
            <v>und</v>
          </cell>
          <cell r="C453">
            <v>782884</v>
          </cell>
        </row>
        <row r="454">
          <cell r="A454" t="str">
            <v>Cheque tipo compuerta de 1 1/2" Itap - italiano</v>
          </cell>
          <cell r="B454" t="str">
            <v>und</v>
          </cell>
          <cell r="C454">
            <v>66100</v>
          </cell>
        </row>
        <row r="455">
          <cell r="A455" t="str">
            <v>Chimenea carioca combinada</v>
          </cell>
          <cell r="B455" t="str">
            <v>und</v>
          </cell>
          <cell r="C455">
            <v>1418000</v>
          </cell>
        </row>
        <row r="456">
          <cell r="A456" t="str">
            <v>Cielo raso aluminio acústico  84 R V5</v>
          </cell>
          <cell r="B456" t="str">
            <v>m²</v>
          </cell>
          <cell r="C456">
            <v>109067</v>
          </cell>
        </row>
        <row r="457">
          <cell r="A457" t="str">
            <v>Cilindro</v>
          </cell>
          <cell r="B457" t="str">
            <v xml:space="preserve"> HR </v>
          </cell>
          <cell r="C457">
            <v>1</v>
          </cell>
        </row>
        <row r="458">
          <cell r="A458" t="str">
            <v>Cilindro de gas 100 Lbs</v>
          </cell>
          <cell r="B458" t="str">
            <v>und</v>
          </cell>
          <cell r="C458">
            <v>129200</v>
          </cell>
        </row>
        <row r="459">
          <cell r="A459" t="str">
            <v>Cimbra metalica para Vigas Postensadas (Puentes)</v>
          </cell>
          <cell r="B459" t="str">
            <v>m³</v>
          </cell>
          <cell r="C459">
            <v>140000</v>
          </cell>
        </row>
        <row r="460">
          <cell r="A460" t="str">
            <v>Cimbra metalica para Vigas Postensadas (Puentes)</v>
          </cell>
          <cell r="B460" t="str">
            <v>m³</v>
          </cell>
          <cell r="C460">
            <v>180000</v>
          </cell>
        </row>
        <row r="461">
          <cell r="A461" t="str">
            <v>Cinta aislante  autofundente, 3 m</v>
          </cell>
          <cell r="B461" t="str">
            <v>rl</v>
          </cell>
          <cell r="C461">
            <v>14000</v>
          </cell>
        </row>
        <row r="462">
          <cell r="A462" t="str">
            <v>Cinta aislante 3/4" x 5.0 m</v>
          </cell>
          <cell r="B462" t="str">
            <v>und</v>
          </cell>
          <cell r="C462">
            <v>1221</v>
          </cell>
        </row>
        <row r="463">
          <cell r="A463" t="str">
            <v>Cinta bandit de 5/8"</v>
          </cell>
          <cell r="B463" t="str">
            <v>und</v>
          </cell>
          <cell r="C463">
            <v>3806</v>
          </cell>
        </row>
        <row r="464">
          <cell r="A464" t="str">
            <v>Cinta de enmascarar  1"</v>
          </cell>
          <cell r="B464" t="str">
            <v>und</v>
          </cell>
          <cell r="C464">
            <v>3842</v>
          </cell>
        </row>
        <row r="465">
          <cell r="A465" t="str">
            <v>Cinta de papel rollo 5x75 m para juntas dry wall</v>
          </cell>
          <cell r="B465" t="str">
            <v>und</v>
          </cell>
          <cell r="C465">
            <v>7101</v>
          </cell>
        </row>
        <row r="466">
          <cell r="A466" t="str">
            <v>Cinta de Prevención</v>
          </cell>
          <cell r="B466" t="str">
            <v>m</v>
          </cell>
          <cell r="C466">
            <v>750</v>
          </cell>
        </row>
        <row r="467">
          <cell r="A467" t="str">
            <v>Cinta de Señalizacion</v>
          </cell>
          <cell r="B467" t="str">
            <v>m</v>
          </cell>
          <cell r="C467">
            <v>96</v>
          </cell>
        </row>
        <row r="468">
          <cell r="A468" t="str">
            <v>Cinta microperforada *35 mt</v>
          </cell>
          <cell r="B468" t="str">
            <v>und</v>
          </cell>
          <cell r="C468">
            <v>86800</v>
          </cell>
        </row>
        <row r="469">
          <cell r="A469" t="str">
            <v>Cinta multiseal rollo 10*0.15 m</v>
          </cell>
          <cell r="B469" t="str">
            <v>und</v>
          </cell>
          <cell r="C469">
            <v>77720</v>
          </cell>
        </row>
        <row r="470">
          <cell r="A470" t="str">
            <v>Cinta sika PVC 0-15</v>
          </cell>
          <cell r="B470" t="str">
            <v>m</v>
          </cell>
          <cell r="C470">
            <v>27330</v>
          </cell>
        </row>
        <row r="471">
          <cell r="A471" t="str">
            <v>Cinta sika PVC 0-22</v>
          </cell>
          <cell r="B471" t="str">
            <v>m</v>
          </cell>
          <cell r="C471">
            <v>30170</v>
          </cell>
        </row>
        <row r="472">
          <cell r="A472" t="str">
            <v>Cinta sika PVC V-10</v>
          </cell>
          <cell r="B472" t="str">
            <v>m</v>
          </cell>
          <cell r="C472">
            <v>11600</v>
          </cell>
        </row>
        <row r="473">
          <cell r="A473" t="str">
            <v>Cinta teflon 20 mm x 10 m</v>
          </cell>
          <cell r="B473" t="str">
            <v>rl</v>
          </cell>
          <cell r="C473">
            <v>3240</v>
          </cell>
        </row>
        <row r="474">
          <cell r="A474" t="str">
            <v>Citofono un pulsador</v>
          </cell>
          <cell r="B474" t="str">
            <v>und</v>
          </cell>
          <cell r="C474">
            <v>33000</v>
          </cell>
        </row>
        <row r="475">
          <cell r="A475" t="str">
            <v>Clip tipo C de fijacion + tornillo</v>
          </cell>
          <cell r="B475" t="str">
            <v>und</v>
          </cell>
          <cell r="C475">
            <v>1454.64</v>
          </cell>
        </row>
        <row r="476">
          <cell r="A476" t="str">
            <v>Clorador en linea PP-R 1" con valvula reguladora</v>
          </cell>
          <cell r="B476" t="str">
            <v>und</v>
          </cell>
          <cell r="C476">
            <v>335240</v>
          </cell>
        </row>
        <row r="477">
          <cell r="A477" t="str">
            <v>Closet estructura en cedro + triplex estilo deko</v>
          </cell>
          <cell r="B477" t="str">
            <v>m²</v>
          </cell>
          <cell r="C477">
            <v>457200</v>
          </cell>
        </row>
        <row r="478">
          <cell r="A478" t="str">
            <v>Codo 11.25° 10 " en HD. ext liso</v>
          </cell>
          <cell r="B478" t="str">
            <v>und</v>
          </cell>
          <cell r="C478">
            <v>574200</v>
          </cell>
        </row>
        <row r="479">
          <cell r="A479" t="str">
            <v>Codo 11.25° 10" en HD. J.H.</v>
          </cell>
          <cell r="B479" t="str">
            <v>und</v>
          </cell>
          <cell r="C479">
            <v>701800</v>
          </cell>
        </row>
        <row r="480">
          <cell r="A480" t="str">
            <v>Codo 11.25° 12" en HD. E.L.</v>
          </cell>
          <cell r="B480" t="str">
            <v>und</v>
          </cell>
          <cell r="C480">
            <v>829400</v>
          </cell>
        </row>
        <row r="481">
          <cell r="A481" t="str">
            <v>Codo 11.25° 14" en HD. E.L.</v>
          </cell>
          <cell r="B481" t="str">
            <v>und</v>
          </cell>
          <cell r="C481">
            <v>1212200</v>
          </cell>
        </row>
        <row r="482">
          <cell r="A482" t="str">
            <v>Codo 11.25° 4" en HD. J.H.</v>
          </cell>
          <cell r="B482" t="str">
            <v>und</v>
          </cell>
          <cell r="C482">
            <v>118320</v>
          </cell>
        </row>
        <row r="483">
          <cell r="A483" t="str">
            <v>Codo 11.25° 6" en HD. J.H.</v>
          </cell>
          <cell r="B483" t="str">
            <v>und</v>
          </cell>
          <cell r="C483">
            <v>247080</v>
          </cell>
        </row>
        <row r="484">
          <cell r="A484" t="str">
            <v>Codo 11.25° 8" en HD. J.H.</v>
          </cell>
          <cell r="B484" t="str">
            <v>und</v>
          </cell>
          <cell r="C484">
            <v>386280</v>
          </cell>
        </row>
        <row r="485">
          <cell r="A485" t="str">
            <v>Codo 22.5° Ø=10 " en HD. E.L.</v>
          </cell>
          <cell r="B485" t="str">
            <v>und</v>
          </cell>
          <cell r="C485">
            <v>574200</v>
          </cell>
        </row>
        <row r="486">
          <cell r="A486" t="str">
            <v>Codo 22.5° Ø=10" en HD. J.H.</v>
          </cell>
          <cell r="B486" t="str">
            <v>und</v>
          </cell>
          <cell r="C486">
            <v>701800</v>
          </cell>
        </row>
        <row r="487">
          <cell r="A487" t="str">
            <v>Codo 22.5° Ø=12" en HD. E.L.</v>
          </cell>
          <cell r="B487" t="str">
            <v>und</v>
          </cell>
          <cell r="C487">
            <v>957000</v>
          </cell>
        </row>
        <row r="488">
          <cell r="A488" t="str">
            <v>Codo 22.5° Ø=14" en HD. E.L.</v>
          </cell>
          <cell r="B488" t="str">
            <v>und</v>
          </cell>
          <cell r="C488">
            <v>1212200</v>
          </cell>
        </row>
        <row r="489">
          <cell r="A489" t="str">
            <v>Codo 22.5° Ø=14" en HD. J.H.</v>
          </cell>
          <cell r="B489" t="str">
            <v>und</v>
          </cell>
          <cell r="C489">
            <v>1531200</v>
          </cell>
        </row>
        <row r="490">
          <cell r="A490" t="str">
            <v>Codo 22.5° Ø=16" en HD.J.H.</v>
          </cell>
          <cell r="B490" t="str">
            <v>und</v>
          </cell>
          <cell r="C490">
            <v>1722600</v>
          </cell>
        </row>
        <row r="491">
          <cell r="A491" t="str">
            <v>Codo 22.5° Ø=4" en HD. J.H.</v>
          </cell>
          <cell r="B491" t="str">
            <v>und</v>
          </cell>
          <cell r="C491">
            <v>136880</v>
          </cell>
        </row>
        <row r="492">
          <cell r="A492" t="str">
            <v>Codo 22.5° Ø=6" en H.D. J.H.</v>
          </cell>
          <cell r="B492" t="str">
            <v>und</v>
          </cell>
          <cell r="C492">
            <v>263320</v>
          </cell>
        </row>
        <row r="493">
          <cell r="A493" t="str">
            <v>Codo 22.5° Ø=8" en H.D. J.H.</v>
          </cell>
          <cell r="B493" t="str">
            <v>und</v>
          </cell>
          <cell r="C493">
            <v>382800</v>
          </cell>
        </row>
        <row r="494">
          <cell r="A494" t="str">
            <v>Codo 45° 10 " en HD. E.L</v>
          </cell>
          <cell r="B494" t="str">
            <v>und</v>
          </cell>
          <cell r="C494">
            <v>842160</v>
          </cell>
        </row>
        <row r="495">
          <cell r="A495" t="str">
            <v>Codo 45° 12" en HD. E.L</v>
          </cell>
          <cell r="B495" t="str">
            <v>und</v>
          </cell>
          <cell r="C495">
            <v>893200</v>
          </cell>
        </row>
        <row r="496">
          <cell r="A496" t="str">
            <v>Codo 45° 14" en A.C. E.B</v>
          </cell>
          <cell r="B496" t="str">
            <v>und</v>
          </cell>
          <cell r="C496">
            <v>2105400</v>
          </cell>
        </row>
        <row r="497">
          <cell r="A497" t="str">
            <v>Codo 45° 14" en HD. E.L</v>
          </cell>
          <cell r="B497" t="str">
            <v>und</v>
          </cell>
          <cell r="C497">
            <v>1287600</v>
          </cell>
        </row>
        <row r="498">
          <cell r="A498" t="str">
            <v>Codo 45° 4 " en HD. J.H.</v>
          </cell>
          <cell r="B498" t="str">
            <v>und</v>
          </cell>
          <cell r="C498">
            <v>112520</v>
          </cell>
        </row>
        <row r="499">
          <cell r="A499" t="str">
            <v>Codo 45° 6 " en HD. J.H.</v>
          </cell>
          <cell r="B499" t="str">
            <v>und</v>
          </cell>
          <cell r="C499">
            <v>255200</v>
          </cell>
        </row>
        <row r="500">
          <cell r="A500" t="str">
            <v>Codo 45° 8 " en HD. E.L</v>
          </cell>
          <cell r="B500" t="str">
            <v>und</v>
          </cell>
          <cell r="C500">
            <v>510400</v>
          </cell>
        </row>
        <row r="501">
          <cell r="A501" t="str">
            <v>Codo 45° 8 " en HD. J.H.</v>
          </cell>
          <cell r="B501" t="str">
            <v>und</v>
          </cell>
          <cell r="C501">
            <v>574200</v>
          </cell>
        </row>
        <row r="502">
          <cell r="A502" t="str">
            <v>Codo 45° PE 100 - RDE 11 PN 16  160 mm Ø=6"</v>
          </cell>
          <cell r="B502" t="str">
            <v>und</v>
          </cell>
          <cell r="C502">
            <v>141236</v>
          </cell>
        </row>
        <row r="503">
          <cell r="A503" t="str">
            <v>Codo 45° presion  PVC 1</v>
          </cell>
          <cell r="B503" t="str">
            <v>und</v>
          </cell>
          <cell r="C503">
            <v>3493</v>
          </cell>
        </row>
        <row r="504">
          <cell r="A504" t="str">
            <v>Codo 45° presion  PVC 1 1/2</v>
          </cell>
          <cell r="B504" t="str">
            <v>und</v>
          </cell>
          <cell r="C504">
            <v>8475</v>
          </cell>
        </row>
        <row r="505">
          <cell r="A505" t="str">
            <v>Codo 45° presion  PVC 1 1/4</v>
          </cell>
          <cell r="B505" t="str">
            <v>und</v>
          </cell>
          <cell r="C505">
            <v>6318</v>
          </cell>
        </row>
        <row r="506">
          <cell r="A506" t="str">
            <v>Codo 45° presion  PVC 1/2</v>
          </cell>
          <cell r="B506" t="str">
            <v>und</v>
          </cell>
          <cell r="C506">
            <v>1135</v>
          </cell>
        </row>
        <row r="507">
          <cell r="A507" t="str">
            <v>Codo 45° presion  PVC 2 1/2</v>
          </cell>
          <cell r="B507" t="str">
            <v>und</v>
          </cell>
          <cell r="C507">
            <v>39516</v>
          </cell>
        </row>
        <row r="508">
          <cell r="A508" t="str">
            <v>Codo 45° presion  PVC 2"</v>
          </cell>
          <cell r="B508" t="str">
            <v>und</v>
          </cell>
          <cell r="C508">
            <v>13780</v>
          </cell>
        </row>
        <row r="509">
          <cell r="A509" t="str">
            <v>Codo 45° presion  PVC 3</v>
          </cell>
          <cell r="B509" t="str">
            <v>und</v>
          </cell>
          <cell r="C509">
            <v>45130</v>
          </cell>
        </row>
        <row r="510">
          <cell r="A510" t="str">
            <v>Codo 45° presion  PVC 3/4</v>
          </cell>
          <cell r="B510" t="str">
            <v>und</v>
          </cell>
          <cell r="C510">
            <v>1831</v>
          </cell>
        </row>
        <row r="511">
          <cell r="A511" t="str">
            <v>Codo 45° presion  PVC 4</v>
          </cell>
          <cell r="B511" t="str">
            <v>und</v>
          </cell>
          <cell r="C511">
            <v>96005</v>
          </cell>
        </row>
        <row r="512">
          <cell r="A512" t="str">
            <v>Codo 90° CPVC 1/2"</v>
          </cell>
          <cell r="B512" t="str">
            <v>und</v>
          </cell>
          <cell r="C512">
            <v>1705</v>
          </cell>
        </row>
        <row r="513">
          <cell r="A513" t="str">
            <v>Codo 90° CPVC 3/4"</v>
          </cell>
          <cell r="B513" t="str">
            <v>und</v>
          </cell>
          <cell r="C513">
            <v>3082</v>
          </cell>
        </row>
        <row r="514">
          <cell r="A514" t="str">
            <v>Codo 90° Ø=10" en HD. E.L.</v>
          </cell>
          <cell r="B514" t="str">
            <v>und</v>
          </cell>
          <cell r="C514">
            <v>995280</v>
          </cell>
        </row>
        <row r="515">
          <cell r="A515" t="str">
            <v>Codo 90° Ø=12" en A.C. E.B.</v>
          </cell>
          <cell r="B515" t="str">
            <v>und</v>
          </cell>
          <cell r="C515">
            <v>1531200</v>
          </cell>
        </row>
        <row r="516">
          <cell r="A516" t="str">
            <v>Codo 90° Ø=12" en HD. E.L.</v>
          </cell>
          <cell r="B516" t="str">
            <v>und</v>
          </cell>
          <cell r="C516">
            <v>1161160</v>
          </cell>
        </row>
        <row r="517">
          <cell r="A517" t="str">
            <v>Codo 90° Ø=14" en A.C. E.B.</v>
          </cell>
          <cell r="B517" t="str">
            <v>und</v>
          </cell>
          <cell r="C517">
            <v>2201680</v>
          </cell>
        </row>
        <row r="518">
          <cell r="A518" t="str">
            <v>Codo 90° Ø=14" en HD. E.L.</v>
          </cell>
          <cell r="B518" t="str">
            <v>und</v>
          </cell>
          <cell r="C518">
            <v>1620520</v>
          </cell>
        </row>
        <row r="519">
          <cell r="A519" t="str">
            <v>Codo 90° Ø=16" en A.C. E.B.</v>
          </cell>
          <cell r="B519" t="str">
            <v>und</v>
          </cell>
          <cell r="C519">
            <v>3282800</v>
          </cell>
        </row>
        <row r="520">
          <cell r="A520" t="str">
            <v>Codo 90° Ø=18" en A.C. E.L.</v>
          </cell>
          <cell r="B520" t="str">
            <v>und</v>
          </cell>
          <cell r="C520">
            <v>2934800</v>
          </cell>
        </row>
        <row r="521">
          <cell r="A521" t="str">
            <v>Codo 90° Ø=2" en A.C. E.B.</v>
          </cell>
          <cell r="B521" t="str">
            <v>und</v>
          </cell>
          <cell r="C521">
            <v>74240</v>
          </cell>
        </row>
        <row r="522">
          <cell r="A522" t="str">
            <v>Codo 90° Ø=2" en A.C. J.H.</v>
          </cell>
          <cell r="B522" t="str">
            <v>und</v>
          </cell>
          <cell r="C522">
            <v>63800</v>
          </cell>
        </row>
        <row r="523">
          <cell r="A523" t="str">
            <v>Codo 90° Ø=3" en A.C. E.B.</v>
          </cell>
          <cell r="B523" t="str">
            <v>und</v>
          </cell>
          <cell r="C523">
            <v>161240</v>
          </cell>
        </row>
        <row r="524">
          <cell r="A524" t="str">
            <v>Codo 90° Ø=3" en A.C. J.H.</v>
          </cell>
          <cell r="B524" t="str">
            <v>und</v>
          </cell>
          <cell r="C524">
            <v>92800</v>
          </cell>
        </row>
        <row r="525">
          <cell r="A525" t="str">
            <v>Codo 90° Ø=4" en H.D. J.H.</v>
          </cell>
          <cell r="B525" t="str">
            <v>und</v>
          </cell>
          <cell r="C525">
            <v>131080</v>
          </cell>
        </row>
        <row r="526">
          <cell r="A526" t="str">
            <v>Codo 90° Ø=6 " en HD. J.H.</v>
          </cell>
          <cell r="B526" t="str">
            <v>und</v>
          </cell>
          <cell r="C526">
            <v>283040</v>
          </cell>
        </row>
        <row r="527">
          <cell r="A527" t="str">
            <v>Codo 90° Ø=6" en A.C. E.B.</v>
          </cell>
          <cell r="B527" t="str">
            <v>und</v>
          </cell>
          <cell r="C527">
            <v>428040</v>
          </cell>
        </row>
        <row r="528">
          <cell r="A528" t="str">
            <v>Codo 90° Ø=6" en A.C. E.L.</v>
          </cell>
          <cell r="B528" t="str">
            <v>und</v>
          </cell>
          <cell r="C528">
            <v>283040</v>
          </cell>
        </row>
        <row r="529">
          <cell r="A529" t="str">
            <v>Codo 90° Ø=8" en A.C. E.B.</v>
          </cell>
          <cell r="B529" t="str">
            <v>und</v>
          </cell>
          <cell r="C529">
            <v>756320</v>
          </cell>
        </row>
        <row r="530">
          <cell r="A530" t="str">
            <v>Codo 90° Ø=8" en A.C. E.L.</v>
          </cell>
          <cell r="B530" t="str">
            <v>und</v>
          </cell>
          <cell r="C530">
            <v>535920</v>
          </cell>
        </row>
        <row r="531">
          <cell r="A531" t="str">
            <v>Codo 90° Ø=8" en H.D J.H.</v>
          </cell>
          <cell r="B531" t="str">
            <v>und</v>
          </cell>
          <cell r="C531">
            <v>535920</v>
          </cell>
        </row>
        <row r="532">
          <cell r="A532" t="str">
            <v>Codo 90° PE 100 - RDE 11 PN 16  160 mm Ø=6"</v>
          </cell>
          <cell r="B532" t="str">
            <v>und</v>
          </cell>
          <cell r="C532">
            <v>218921</v>
          </cell>
        </row>
        <row r="533">
          <cell r="A533" t="str">
            <v>Codo 90° PE 100 - RDE 11 PN 16  315 mm Ø=12"</v>
          </cell>
          <cell r="B533" t="str">
            <v>und</v>
          </cell>
          <cell r="C533">
            <v>1630824</v>
          </cell>
        </row>
        <row r="534">
          <cell r="A534" t="str">
            <v>Codo 90° PE 100 - RDE 17 PN 10  110 mm Ø=4"</v>
          </cell>
          <cell r="B534" t="str">
            <v>und</v>
          </cell>
          <cell r="C534">
            <v>76160</v>
          </cell>
        </row>
        <row r="535">
          <cell r="A535" t="str">
            <v>Codo 90° PE 100 - RDE 17 PN 10  450 mm Ø=18"</v>
          </cell>
          <cell r="B535" t="str">
            <v>und</v>
          </cell>
          <cell r="C535">
            <v>2242520</v>
          </cell>
        </row>
        <row r="536">
          <cell r="A536" t="str">
            <v>Codo 90° PE 100 - RDE 17 PN 10  90 mm Ø=3"</v>
          </cell>
          <cell r="B536" t="str">
            <v>und</v>
          </cell>
          <cell r="C536">
            <v>39776</v>
          </cell>
        </row>
        <row r="537">
          <cell r="A537" t="str">
            <v>Codo 90° presion  PVC 1 1/2"</v>
          </cell>
          <cell r="B537" t="str">
            <v>und</v>
          </cell>
          <cell r="C537">
            <v>7806</v>
          </cell>
        </row>
        <row r="538">
          <cell r="A538" t="str">
            <v>Codo 90° presion  PVC 1 1/4"</v>
          </cell>
          <cell r="B538" t="str">
            <v>und</v>
          </cell>
          <cell r="C538">
            <v>4181</v>
          </cell>
        </row>
        <row r="539">
          <cell r="A539" t="str">
            <v>Codo 90° presion  PVC 1"</v>
          </cell>
          <cell r="B539" t="str">
            <v>und</v>
          </cell>
          <cell r="C539">
            <v>2175</v>
          </cell>
        </row>
        <row r="540">
          <cell r="A540" t="str">
            <v>Codo 90° presion  PVC 1/2"</v>
          </cell>
          <cell r="B540" t="str">
            <v>und</v>
          </cell>
          <cell r="C540">
            <v>693</v>
          </cell>
        </row>
        <row r="541">
          <cell r="A541" t="str">
            <v>Codo 90° presion  PVC 2 1/2"</v>
          </cell>
          <cell r="B541" t="str">
            <v>und</v>
          </cell>
          <cell r="C541">
            <v>36849</v>
          </cell>
        </row>
        <row r="542">
          <cell r="A542" t="str">
            <v>Codo 90° presion  PVC 2"</v>
          </cell>
          <cell r="B542" t="str">
            <v>und</v>
          </cell>
          <cell r="C542">
            <v>12795</v>
          </cell>
        </row>
        <row r="543">
          <cell r="A543" t="str">
            <v>Codo 90° presion  PVC 3"</v>
          </cell>
          <cell r="B543" t="str">
            <v>und</v>
          </cell>
          <cell r="C543">
            <v>47985</v>
          </cell>
        </row>
        <row r="544">
          <cell r="A544" t="str">
            <v>Codo 90° presion  PVC 3/4"</v>
          </cell>
          <cell r="B544" t="str">
            <v>und</v>
          </cell>
          <cell r="C544">
            <v>1111</v>
          </cell>
        </row>
        <row r="545">
          <cell r="A545" t="str">
            <v>Codo 90° presion  PVC 4"</v>
          </cell>
          <cell r="B545" t="str">
            <v>und</v>
          </cell>
          <cell r="C545">
            <v>103447</v>
          </cell>
        </row>
        <row r="546">
          <cell r="A546" t="str">
            <v>Codo bajante  45° blanco</v>
          </cell>
          <cell r="B546" t="str">
            <v>und</v>
          </cell>
          <cell r="C546">
            <v>8201</v>
          </cell>
        </row>
        <row r="547">
          <cell r="A547" t="str">
            <v>Codo C x E 40" + salida perpend. 3O" convencional</v>
          </cell>
          <cell r="B547" t="str">
            <v>und</v>
          </cell>
          <cell r="C547">
            <v>11873934</v>
          </cell>
        </row>
        <row r="548">
          <cell r="A548" t="str">
            <v>Codo de pedestal 90° Ø=4" en H.D.</v>
          </cell>
          <cell r="B548" t="str">
            <v>und</v>
          </cell>
          <cell r="C548">
            <v>203000</v>
          </cell>
        </row>
        <row r="549">
          <cell r="A549" t="str">
            <v>Codo gran radio 11 1/4°  u.m RDE 21 PVC 10 "</v>
          </cell>
          <cell r="B549" t="str">
            <v>und</v>
          </cell>
          <cell r="C549">
            <v>835768</v>
          </cell>
        </row>
        <row r="550">
          <cell r="A550" t="str">
            <v>Codo gran radio 11 1/4°  u.m RDE 21 PVC 12 "</v>
          </cell>
          <cell r="B550" t="str">
            <v>und</v>
          </cell>
          <cell r="C550">
            <v>1099686</v>
          </cell>
        </row>
        <row r="551">
          <cell r="A551" t="str">
            <v>Codo gran radio 11 1/4°  u.m RDE 21 PVC 2 "</v>
          </cell>
          <cell r="B551" t="str">
            <v>und</v>
          </cell>
          <cell r="C551">
            <v>27309</v>
          </cell>
        </row>
        <row r="552">
          <cell r="A552" t="str">
            <v>Codo gran radio 11 1/4°  u.m RDE 21 PVC 2 1/2 "</v>
          </cell>
          <cell r="B552" t="str">
            <v>und</v>
          </cell>
          <cell r="C552">
            <v>31398</v>
          </cell>
        </row>
        <row r="553">
          <cell r="A553" t="str">
            <v>Codo gran radio 11 1/4°  u.m RDE 21 PVC 3 "</v>
          </cell>
          <cell r="B553" t="str">
            <v>und</v>
          </cell>
          <cell r="C553">
            <v>43590</v>
          </cell>
        </row>
        <row r="554">
          <cell r="A554" t="str">
            <v>Codo gran radio 11 1/4°  u.m RDE 21 PVC 4 "</v>
          </cell>
          <cell r="B554" t="str">
            <v>und</v>
          </cell>
          <cell r="C554">
            <v>83318</v>
          </cell>
        </row>
        <row r="555">
          <cell r="A555" t="str">
            <v>Codo gran radio 11 1/4°  u.m RDE 21 PVC 6 "</v>
          </cell>
          <cell r="B555" t="str">
            <v>und</v>
          </cell>
          <cell r="C555">
            <v>192676</v>
          </cell>
        </row>
        <row r="556">
          <cell r="A556" t="str">
            <v>Codo gran radio 11 1/4°  u.m RDE 21 PVC 8 "</v>
          </cell>
          <cell r="B556" t="str">
            <v>und</v>
          </cell>
          <cell r="C556">
            <v>391497</v>
          </cell>
        </row>
        <row r="557">
          <cell r="A557" t="str">
            <v>Codo gran radio 22 1/2°  u.m RDE 21 PVC 10 "</v>
          </cell>
          <cell r="B557" t="str">
            <v>und</v>
          </cell>
          <cell r="C557">
            <v>1021612</v>
          </cell>
        </row>
        <row r="558">
          <cell r="A558" t="str">
            <v>Codo gran radio 22 1/2°  u.m RDE 21 PVC 12 "</v>
          </cell>
          <cell r="B558" t="str">
            <v>und</v>
          </cell>
          <cell r="C558">
            <v>1375734</v>
          </cell>
        </row>
        <row r="559">
          <cell r="A559" t="str">
            <v>Codo gran radio 22 1/2°  u.m RDE 21 PVC 2 "</v>
          </cell>
          <cell r="B559" t="str">
            <v>und</v>
          </cell>
          <cell r="C559">
            <v>23614</v>
          </cell>
        </row>
        <row r="560">
          <cell r="A560" t="str">
            <v>Codo gran radio 22 1/2°  u.m RDE 21 PVC 2 1/2 "</v>
          </cell>
          <cell r="B560" t="str">
            <v>und</v>
          </cell>
          <cell r="C560">
            <v>33206</v>
          </cell>
        </row>
        <row r="561">
          <cell r="A561" t="str">
            <v>Codo gran radio 22 1/2°  u.m RDE 21 PVC 3 "</v>
          </cell>
          <cell r="B561" t="str">
            <v>und</v>
          </cell>
          <cell r="C561">
            <v>42955</v>
          </cell>
        </row>
        <row r="562">
          <cell r="A562" t="str">
            <v>Codo gran radio 22 1/2°  u.m RDE 21 PVC 4 "</v>
          </cell>
          <cell r="B562" t="str">
            <v>und</v>
          </cell>
          <cell r="C562">
            <v>70678</v>
          </cell>
        </row>
        <row r="563">
          <cell r="A563" t="str">
            <v>Codo gran radio 22 1/2°  u.m RDE 21 PVC 6 "</v>
          </cell>
          <cell r="B563" t="str">
            <v>und</v>
          </cell>
          <cell r="C563">
            <v>215475</v>
          </cell>
        </row>
        <row r="564">
          <cell r="A564" t="str">
            <v>Codo gran radio 22 1/2°  u.m RDE 21 PVC 8 "</v>
          </cell>
          <cell r="B564" t="str">
            <v>und</v>
          </cell>
          <cell r="C564">
            <v>455921</v>
          </cell>
        </row>
        <row r="565">
          <cell r="A565" t="str">
            <v>Codo gran radio 45°  u.m RDE 21 PVC 10 "</v>
          </cell>
          <cell r="B565" t="str">
            <v>und</v>
          </cell>
          <cell r="C565">
            <v>1254673</v>
          </cell>
        </row>
        <row r="566">
          <cell r="A566" t="str">
            <v>Codo gran radio 45°  u.m RDE 21 PVC 12 "</v>
          </cell>
          <cell r="B566" t="str">
            <v>und</v>
          </cell>
          <cell r="C566">
            <v>1761193</v>
          </cell>
        </row>
        <row r="567">
          <cell r="A567" t="str">
            <v>Codo gran radio 45°  u.m RDE 21 PVC 18 "</v>
          </cell>
          <cell r="B567" t="str">
            <v>und</v>
          </cell>
          <cell r="C567">
            <v>1727868</v>
          </cell>
        </row>
        <row r="568">
          <cell r="A568" t="str">
            <v>Codo gran radio 45°  u.m RDE 21 PVC 2 "</v>
          </cell>
          <cell r="B568" t="str">
            <v>und</v>
          </cell>
          <cell r="C568">
            <v>26848</v>
          </cell>
        </row>
        <row r="569">
          <cell r="A569" t="str">
            <v>Codo gran radio 45°  u.m RDE 21 PVC 2 1/2 "</v>
          </cell>
          <cell r="B569" t="str">
            <v>und</v>
          </cell>
          <cell r="C569">
            <v>30656</v>
          </cell>
        </row>
        <row r="570">
          <cell r="A570" t="str">
            <v>Codo gran radio 45°  u.m RDE 21 PVC 3 "</v>
          </cell>
          <cell r="B570" t="str">
            <v>und</v>
          </cell>
          <cell r="C570">
            <v>48497</v>
          </cell>
        </row>
        <row r="571">
          <cell r="A571" t="str">
            <v>Codo gran radio 45°  u.m RDE 21 PVC 4 "</v>
          </cell>
          <cell r="B571" t="str">
            <v>und</v>
          </cell>
          <cell r="C571">
            <v>98375</v>
          </cell>
        </row>
        <row r="572">
          <cell r="A572" t="str">
            <v>Codo gran radio 45°  u.m RDE 21 PVC 6 "</v>
          </cell>
          <cell r="B572" t="str">
            <v>und</v>
          </cell>
          <cell r="C572">
            <v>269816</v>
          </cell>
        </row>
        <row r="573">
          <cell r="A573" t="str">
            <v>Codo gran radio 45°  u.m RDE 21 PVC 8 "</v>
          </cell>
          <cell r="B573" t="str">
            <v>und</v>
          </cell>
          <cell r="C573">
            <v>585858</v>
          </cell>
        </row>
        <row r="574">
          <cell r="A574" t="str">
            <v>Codo gran radio 6°  u.m RDE 21 PVC 10 "</v>
          </cell>
          <cell r="B574" t="str">
            <v>und</v>
          </cell>
          <cell r="C574">
            <v>474503</v>
          </cell>
        </row>
        <row r="575">
          <cell r="A575" t="str">
            <v>Codo gran radio 6°  u.m RDE 21 PVC 12 "</v>
          </cell>
          <cell r="B575" t="str">
            <v>und</v>
          </cell>
          <cell r="C575">
            <v>670467</v>
          </cell>
        </row>
        <row r="576">
          <cell r="A576" t="str">
            <v>Codo gran radio 6°  u.m RDE 21 PVC 8 "</v>
          </cell>
          <cell r="B576" t="str">
            <v>und</v>
          </cell>
          <cell r="C576">
            <v>238417</v>
          </cell>
        </row>
        <row r="577">
          <cell r="A577" t="str">
            <v>Codo gran radio 90°  u.m RDE 21 PVC 10 "</v>
          </cell>
          <cell r="B577" t="str">
            <v>und</v>
          </cell>
          <cell r="C577">
            <v>1917891</v>
          </cell>
        </row>
        <row r="578">
          <cell r="A578" t="str">
            <v>Codo gran radio 90°  u.m RDE 21 PVC 12 "</v>
          </cell>
          <cell r="B578" t="str">
            <v>und</v>
          </cell>
          <cell r="C578">
            <v>2602931</v>
          </cell>
        </row>
        <row r="579">
          <cell r="A579" t="str">
            <v>Codo gran radio 90°  u.m RDE 21 PVC 18"</v>
          </cell>
          <cell r="B579" t="str">
            <v>und</v>
          </cell>
          <cell r="C579">
            <v>2553681</v>
          </cell>
        </row>
        <row r="580">
          <cell r="A580" t="str">
            <v>Codo gran radio 90°  u.m RDE 21 PVC 2 "</v>
          </cell>
          <cell r="B580" t="str">
            <v>und</v>
          </cell>
          <cell r="C580">
            <v>31060</v>
          </cell>
        </row>
        <row r="581">
          <cell r="A581" t="str">
            <v>Codo gran radio 90°  u.m RDE 21 PVC 2 1/2 "</v>
          </cell>
          <cell r="B581" t="str">
            <v>und</v>
          </cell>
          <cell r="C581">
            <v>39918</v>
          </cell>
        </row>
        <row r="582">
          <cell r="A582" t="str">
            <v>Codo gran radio 90°  u.m RDE 21 PVC 3 "</v>
          </cell>
          <cell r="B582" t="str">
            <v>und</v>
          </cell>
          <cell r="C582">
            <v>72330</v>
          </cell>
        </row>
        <row r="583">
          <cell r="A583" t="str">
            <v>Codo gran radio 90°  u.m RDE 21 PVC 4 "</v>
          </cell>
          <cell r="B583" t="str">
            <v>und</v>
          </cell>
          <cell r="C583">
            <v>138875</v>
          </cell>
        </row>
        <row r="584">
          <cell r="A584" t="str">
            <v>Codo gran radio 90°  u.m RDE 21 PVC 6 "</v>
          </cell>
          <cell r="B584" t="str">
            <v>und</v>
          </cell>
          <cell r="C584">
            <v>370817</v>
          </cell>
        </row>
        <row r="585">
          <cell r="A585" t="str">
            <v>Codo gran radio 90°  u.m RDE 21 PVC 8 "</v>
          </cell>
          <cell r="B585" t="str">
            <v>und</v>
          </cell>
          <cell r="C585">
            <v>881811</v>
          </cell>
        </row>
        <row r="586">
          <cell r="A586" t="str">
            <v>Codo H.G. 45° Ø 1 1/2"</v>
          </cell>
          <cell r="B586" t="str">
            <v>und</v>
          </cell>
          <cell r="C586">
            <v>5510</v>
          </cell>
        </row>
        <row r="587">
          <cell r="A587" t="str">
            <v>Codo H.G. 45° Ø 1"</v>
          </cell>
          <cell r="B587" t="str">
            <v>und</v>
          </cell>
          <cell r="C587">
            <v>2691</v>
          </cell>
        </row>
        <row r="588">
          <cell r="A588" t="str">
            <v>Codo H.G. 45° Ø 2 1/2"</v>
          </cell>
          <cell r="B588" t="str">
            <v>und</v>
          </cell>
          <cell r="C588">
            <v>21460</v>
          </cell>
        </row>
        <row r="589">
          <cell r="A589" t="str">
            <v>Codo H.G. 45° Ø 2"</v>
          </cell>
          <cell r="B589" t="str">
            <v>und</v>
          </cell>
          <cell r="C589">
            <v>10022</v>
          </cell>
        </row>
        <row r="590">
          <cell r="A590" t="str">
            <v>Codo H.G. 90° Ø 1 1/2"</v>
          </cell>
          <cell r="B590" t="str">
            <v>und</v>
          </cell>
          <cell r="C590">
            <v>5580</v>
          </cell>
        </row>
        <row r="591">
          <cell r="A591" t="str">
            <v>Codo H.G. 90° Ø 1"</v>
          </cell>
          <cell r="B591" t="str">
            <v>und</v>
          </cell>
          <cell r="C591">
            <v>2691</v>
          </cell>
        </row>
        <row r="592">
          <cell r="A592" t="str">
            <v>Codo H.G. 90° Ø 1/2"</v>
          </cell>
          <cell r="B592" t="str">
            <v>und</v>
          </cell>
          <cell r="C592">
            <v>1148</v>
          </cell>
        </row>
        <row r="593">
          <cell r="A593" t="str">
            <v>Codo H.G. 90° Ø 2 1/2"</v>
          </cell>
          <cell r="B593" t="str">
            <v>und</v>
          </cell>
          <cell r="C593">
            <v>17864</v>
          </cell>
        </row>
        <row r="594">
          <cell r="A594" t="str">
            <v>Codo H.G. 90° Ø 2"</v>
          </cell>
          <cell r="B594" t="str">
            <v>und</v>
          </cell>
          <cell r="C594">
            <v>10022</v>
          </cell>
        </row>
        <row r="595">
          <cell r="A595" t="str">
            <v>Codo H.G. 90° Ø 3"</v>
          </cell>
          <cell r="B595" t="str">
            <v>und</v>
          </cell>
          <cell r="C595">
            <v>28304</v>
          </cell>
        </row>
        <row r="596">
          <cell r="A596" t="str">
            <v>Codo H.G. 90° Ø 3/4"</v>
          </cell>
          <cell r="B596" t="str">
            <v>und</v>
          </cell>
          <cell r="C596">
            <v>1752</v>
          </cell>
        </row>
        <row r="597">
          <cell r="A597" t="str">
            <v>Codo H.G. 90° Ø 4"</v>
          </cell>
          <cell r="B597" t="str">
            <v>und</v>
          </cell>
          <cell r="C597">
            <v>51388</v>
          </cell>
        </row>
        <row r="598">
          <cell r="A598" t="str">
            <v>Codo PRFV 90° Ø=10" E.L x E.B. con acce. conex.</v>
          </cell>
          <cell r="B598" t="str">
            <v>und</v>
          </cell>
          <cell r="C598">
            <v>654225</v>
          </cell>
        </row>
        <row r="599">
          <cell r="A599" t="str">
            <v>Codo PRFV 90° Ø=4" B x B. (Inc: empa, y torni.)</v>
          </cell>
          <cell r="B599" t="str">
            <v>und</v>
          </cell>
          <cell r="C599">
            <v>266150</v>
          </cell>
        </row>
        <row r="600">
          <cell r="A600" t="str">
            <v>Codo radio corto 90° PVC u.m Ø=4"</v>
          </cell>
          <cell r="B600" t="str">
            <v>und</v>
          </cell>
          <cell r="C600">
            <v>232629</v>
          </cell>
        </row>
        <row r="601">
          <cell r="A601" t="str">
            <v>Codo radio corto 90° PVC u.m Ø=6"</v>
          </cell>
          <cell r="B601" t="str">
            <v>und</v>
          </cell>
          <cell r="C601">
            <v>427000</v>
          </cell>
        </row>
        <row r="602">
          <cell r="A602" t="str">
            <v>Codo reventilado PVC 4 x 2  "</v>
          </cell>
          <cell r="B602" t="str">
            <v>und</v>
          </cell>
          <cell r="C602">
            <v>27560</v>
          </cell>
        </row>
        <row r="603">
          <cell r="A603" t="str">
            <v>Codo sanitario 45° PVC 6" 160 mm</v>
          </cell>
          <cell r="B603" t="str">
            <v>und</v>
          </cell>
          <cell r="C603">
            <v>56762</v>
          </cell>
        </row>
        <row r="604">
          <cell r="A604" t="str">
            <v>Codo sanitario 45° PVC 8" 200 mm</v>
          </cell>
          <cell r="B604" t="str">
            <v>und</v>
          </cell>
          <cell r="C604">
            <v>163039</v>
          </cell>
        </row>
        <row r="605">
          <cell r="A605" t="str">
            <v>Codo sanitario 45°-1/8 C x C PVC 1-1/2"</v>
          </cell>
          <cell r="B605" t="str">
            <v>und</v>
          </cell>
          <cell r="C605">
            <v>3526</v>
          </cell>
        </row>
        <row r="606">
          <cell r="A606" t="str">
            <v>Codo sanitario 45°-1/8 C x C PVC 2"</v>
          </cell>
          <cell r="B606" t="str">
            <v>und</v>
          </cell>
          <cell r="C606">
            <v>4279</v>
          </cell>
        </row>
        <row r="607">
          <cell r="A607" t="str">
            <v>Codo sanitario 45°-1/8 C x C PVC 3"</v>
          </cell>
          <cell r="B607" t="str">
            <v>und</v>
          </cell>
          <cell r="C607">
            <v>9201</v>
          </cell>
        </row>
        <row r="608">
          <cell r="A608" t="str">
            <v>Codo sanitario 45°-1/8 C x C PVC 4"</v>
          </cell>
          <cell r="B608" t="str">
            <v>und</v>
          </cell>
          <cell r="C608">
            <v>16055</v>
          </cell>
        </row>
        <row r="609">
          <cell r="A609" t="str">
            <v>Codo sanitario 45°-1/8 C x C PVC 6"</v>
          </cell>
          <cell r="B609" t="str">
            <v>und</v>
          </cell>
          <cell r="C609">
            <v>59131</v>
          </cell>
        </row>
        <row r="610">
          <cell r="A610" t="str">
            <v>Codo sanitario 90° 1/4 C x C PVC 1 1/2"</v>
          </cell>
          <cell r="B610" t="str">
            <v>und</v>
          </cell>
          <cell r="C610">
            <v>3048</v>
          </cell>
        </row>
        <row r="611">
          <cell r="A611" t="str">
            <v>Codo sanitario 90° 1/4 C x C PVC 10"</v>
          </cell>
          <cell r="B611" t="str">
            <v>und</v>
          </cell>
          <cell r="C611">
            <v>362074</v>
          </cell>
        </row>
        <row r="612">
          <cell r="A612" t="str">
            <v>Codo sanitario 90° 1/4 C x C PVC 2"</v>
          </cell>
          <cell r="B612" t="str">
            <v>und</v>
          </cell>
          <cell r="C612">
            <v>3574</v>
          </cell>
        </row>
        <row r="613">
          <cell r="A613" t="str">
            <v>Codo sanitario 90° 1/4 C x C PVC 3"</v>
          </cell>
          <cell r="B613" t="str">
            <v>und</v>
          </cell>
          <cell r="C613">
            <v>8283</v>
          </cell>
        </row>
        <row r="614">
          <cell r="A614" t="str">
            <v>Codo sanitario 90° 1/4 C x C PVC 4"</v>
          </cell>
          <cell r="B614" t="str">
            <v>und</v>
          </cell>
          <cell r="C614">
            <v>14271</v>
          </cell>
        </row>
        <row r="615">
          <cell r="A615" t="str">
            <v>Codo sanitario 90° 1/4 C x C PVC 6"</v>
          </cell>
          <cell r="B615" t="str">
            <v>und</v>
          </cell>
          <cell r="C615">
            <v>121930</v>
          </cell>
        </row>
        <row r="616">
          <cell r="A616" t="str">
            <v>Codo sanitario 90° 1/4 C x C PVC 8"</v>
          </cell>
          <cell r="B616" t="str">
            <v>und</v>
          </cell>
          <cell r="C616">
            <v>221921</v>
          </cell>
        </row>
        <row r="617">
          <cell r="A617" t="str">
            <v>Codo sanitario 90° PVC 6" 160 mm</v>
          </cell>
          <cell r="B617" t="str">
            <v>und</v>
          </cell>
          <cell r="C617">
            <v>110023</v>
          </cell>
        </row>
        <row r="618">
          <cell r="A618" t="str">
            <v>Codo sanitario 90°-1/4 C x E PVC 2"</v>
          </cell>
          <cell r="B618" t="str">
            <v>und</v>
          </cell>
          <cell r="C618">
            <v>4408</v>
          </cell>
        </row>
        <row r="619">
          <cell r="A619" t="str">
            <v>Codo sanitario 90°-1/4 C x E PVC 3"</v>
          </cell>
          <cell r="B619" t="str">
            <v>und</v>
          </cell>
          <cell r="C619">
            <v>9587</v>
          </cell>
        </row>
        <row r="620">
          <cell r="A620" t="str">
            <v>Cofre metalico y banco de relevos</v>
          </cell>
          <cell r="B620" t="str">
            <v>und</v>
          </cell>
          <cell r="C620">
            <v>498800</v>
          </cell>
        </row>
        <row r="621">
          <cell r="A621" t="str">
            <v>Collar de derivacion 2" x 1/2 " PP-R</v>
          </cell>
          <cell r="B621" t="str">
            <v>und</v>
          </cell>
          <cell r="C621">
            <v>9976</v>
          </cell>
        </row>
        <row r="622">
          <cell r="A622" t="str">
            <v>Collar de derivacion 20 mm x 1/2" PP-R</v>
          </cell>
          <cell r="B622" t="str">
            <v>und</v>
          </cell>
          <cell r="C622">
            <v>3086</v>
          </cell>
        </row>
        <row r="623">
          <cell r="A623" t="str">
            <v>Collar de derivacion 25 mm x 1/2" PP-R</v>
          </cell>
          <cell r="B623" t="str">
            <v>und</v>
          </cell>
          <cell r="C623">
            <v>3271</v>
          </cell>
        </row>
        <row r="624">
          <cell r="A624" t="str">
            <v>Collar de derivacion 3" x 3/4 " PP-R</v>
          </cell>
          <cell r="B624" t="str">
            <v>und</v>
          </cell>
          <cell r="C624">
            <v>20669</v>
          </cell>
        </row>
        <row r="625">
          <cell r="A625" t="str">
            <v>Collar de derivacion 32 mm x 1/2" PP-R</v>
          </cell>
          <cell r="B625" t="str">
            <v>und</v>
          </cell>
          <cell r="C625">
            <v>3944</v>
          </cell>
        </row>
        <row r="626">
          <cell r="A626" t="str">
            <v>Collar de derivacion 32 mm x 3/4" PP-R</v>
          </cell>
          <cell r="B626" t="str">
            <v>und</v>
          </cell>
          <cell r="C626">
            <v>3944</v>
          </cell>
        </row>
        <row r="627">
          <cell r="A627" t="str">
            <v>Collar de derivacion H.D./ PVC 12" x 1"</v>
          </cell>
          <cell r="B627" t="str">
            <v>und</v>
          </cell>
          <cell r="C627">
            <v>119119</v>
          </cell>
        </row>
        <row r="628">
          <cell r="A628" t="str">
            <v>Collar de derivacion H.D./ PVC 6" x 1/2"</v>
          </cell>
          <cell r="B628" t="str">
            <v>und</v>
          </cell>
          <cell r="C628">
            <v>43197</v>
          </cell>
        </row>
        <row r="629">
          <cell r="A629" t="str">
            <v>Collar de derivacion H.D./ PVC 6" x 2"</v>
          </cell>
          <cell r="B629" t="str">
            <v>und</v>
          </cell>
          <cell r="C629">
            <v>49880</v>
          </cell>
        </row>
        <row r="630">
          <cell r="A630" t="str">
            <v>Collar de derivacion H.D./ PVC 8" x 1/2"</v>
          </cell>
          <cell r="B630" t="str">
            <v>und</v>
          </cell>
          <cell r="C630">
            <v>56287</v>
          </cell>
        </row>
        <row r="631">
          <cell r="A631" t="str">
            <v>Collar de derivacion H.D/ PVC 2 1/2" x 1/2"</v>
          </cell>
          <cell r="B631" t="str">
            <v>und</v>
          </cell>
          <cell r="C631">
            <v>13340</v>
          </cell>
        </row>
        <row r="632">
          <cell r="A632" t="str">
            <v>Collar de derivacion H.D/ PVC 2" x 1"</v>
          </cell>
          <cell r="B632" t="str">
            <v>und</v>
          </cell>
          <cell r="C632">
            <v>34800</v>
          </cell>
        </row>
        <row r="633">
          <cell r="A633" t="str">
            <v>Collar de derivacion H.D/ PVC 3" x 1"</v>
          </cell>
          <cell r="B633" t="str">
            <v>und</v>
          </cell>
          <cell r="C633">
            <v>47124</v>
          </cell>
        </row>
        <row r="634">
          <cell r="A634" t="str">
            <v>Collar de derivacion H.D/ PVC 3" x 1/2"</v>
          </cell>
          <cell r="B634" t="str">
            <v>und</v>
          </cell>
          <cell r="C634">
            <v>24871</v>
          </cell>
        </row>
        <row r="635">
          <cell r="A635" t="str">
            <v>Collar de derivacion H.D/ PVC 4" x 1"</v>
          </cell>
          <cell r="B635" t="str">
            <v>und</v>
          </cell>
          <cell r="C635">
            <v>48433</v>
          </cell>
        </row>
        <row r="636">
          <cell r="A636" t="str">
            <v>Collar de derivacion RDE 21 PVC 2 1/2" x 1/2 "</v>
          </cell>
          <cell r="B636" t="str">
            <v>und</v>
          </cell>
          <cell r="C636">
            <v>13786</v>
          </cell>
        </row>
        <row r="637">
          <cell r="A637" t="str">
            <v>Collar de derivacion RDE 21 PVC 2 1/2" x 3/4 "</v>
          </cell>
          <cell r="B637" t="str">
            <v>und</v>
          </cell>
          <cell r="C637">
            <v>12081</v>
          </cell>
        </row>
        <row r="638">
          <cell r="A638" t="str">
            <v>Collar de derivacion RDE 21 PVC 2" x 1/2"</v>
          </cell>
          <cell r="B638" t="str">
            <v>und</v>
          </cell>
          <cell r="C638">
            <v>9962</v>
          </cell>
        </row>
        <row r="639">
          <cell r="A639" t="str">
            <v>Collar de derivacion RDE 21 PVC 2" x 3/4"</v>
          </cell>
          <cell r="B639" t="str">
            <v>und</v>
          </cell>
          <cell r="C639">
            <v>8719</v>
          </cell>
        </row>
        <row r="640">
          <cell r="A640" t="str">
            <v>Collar de derivacion RDE 21 PVC 3" x 1/2"</v>
          </cell>
          <cell r="B640" t="str">
            <v>und</v>
          </cell>
          <cell r="C640">
            <v>14630</v>
          </cell>
        </row>
        <row r="641">
          <cell r="A641" t="str">
            <v>Collar de derivacion RDE 21 PVC 3" x 3/4"</v>
          </cell>
          <cell r="B641" t="str">
            <v>und</v>
          </cell>
          <cell r="C641">
            <v>16960</v>
          </cell>
        </row>
        <row r="642">
          <cell r="A642" t="str">
            <v>Collar de derivacion RDE 21 PVC 4" x 1/2"</v>
          </cell>
          <cell r="B642" t="str">
            <v>und</v>
          </cell>
          <cell r="C642">
            <v>20631</v>
          </cell>
        </row>
        <row r="643">
          <cell r="A643" t="str">
            <v>Collar de derivacion RDE 21 PVC 4" x 3/4"</v>
          </cell>
          <cell r="B643" t="str">
            <v>und</v>
          </cell>
          <cell r="C643">
            <v>20810</v>
          </cell>
        </row>
        <row r="644">
          <cell r="A644" t="str">
            <v>Collar de derivacion RDE 21 PVC 6" x 1/2"</v>
          </cell>
          <cell r="B644" t="str">
            <v>und</v>
          </cell>
          <cell r="C644">
            <v>25333</v>
          </cell>
        </row>
        <row r="645">
          <cell r="A645" t="str">
            <v>Collar de derivacion RDE 21 PVC 6" x 3/4"</v>
          </cell>
          <cell r="B645" t="str">
            <v>und</v>
          </cell>
          <cell r="C645">
            <v>24410</v>
          </cell>
        </row>
        <row r="646">
          <cell r="A646" t="str">
            <v>Collar de derivacion RDE 21 PVC 8" x 1"</v>
          </cell>
          <cell r="B646" t="str">
            <v>und</v>
          </cell>
          <cell r="C646">
            <v>58536</v>
          </cell>
        </row>
        <row r="647">
          <cell r="A647" t="str">
            <v>Collar de derivacion RDE 21 PVC 8" x 2"</v>
          </cell>
          <cell r="B647" t="str">
            <v>und</v>
          </cell>
          <cell r="C647">
            <v>267102</v>
          </cell>
        </row>
        <row r="648">
          <cell r="A648" t="str">
            <v>Collar derivacion sencillo PN 10 de 32 mm x 20 mm</v>
          </cell>
          <cell r="B648" t="str">
            <v>und</v>
          </cell>
          <cell r="C648">
            <v>4453</v>
          </cell>
        </row>
        <row r="649">
          <cell r="A649" t="str">
            <v>Collar derivacion sencillo PN 10 de 63 mm x 20 mm</v>
          </cell>
          <cell r="B649" t="str">
            <v>und</v>
          </cell>
          <cell r="C649">
            <v>9848</v>
          </cell>
        </row>
        <row r="650">
          <cell r="A650" t="str">
            <v>Collar derivacion sencillo PN 10 de 63 mm x 32 mm</v>
          </cell>
          <cell r="B650" t="str">
            <v>und</v>
          </cell>
          <cell r="C650">
            <v>9848</v>
          </cell>
        </row>
        <row r="651">
          <cell r="A651" t="str">
            <v>Collar derivacion sencillo PN 10 de 90 mm x 20 mm</v>
          </cell>
          <cell r="B651" t="str">
            <v>und</v>
          </cell>
          <cell r="C651">
            <v>14365</v>
          </cell>
        </row>
        <row r="652">
          <cell r="A652" t="str">
            <v>Collar derivacion sencillo PN 10 de 90 mm x 32 mm</v>
          </cell>
          <cell r="B652" t="str">
            <v>und</v>
          </cell>
          <cell r="C652">
            <v>14365</v>
          </cell>
        </row>
        <row r="653">
          <cell r="A653" t="str">
            <v>Collarin para transformador</v>
          </cell>
          <cell r="B653" t="str">
            <v>und</v>
          </cell>
          <cell r="C653">
            <v>29214</v>
          </cell>
        </row>
        <row r="654">
          <cell r="A654" t="str">
            <v>Colombina no convencional (base en concreto 0.3 x 0.25 x 0.08) paral guadua 2.05 m</v>
          </cell>
          <cell r="B654" t="str">
            <v>und</v>
          </cell>
          <cell r="C654">
            <v>14216.54</v>
          </cell>
        </row>
        <row r="655">
          <cell r="A655" t="str">
            <v>Colombina o baliza de señalizacion H=1.30 m</v>
          </cell>
          <cell r="B655" t="str">
            <v>und</v>
          </cell>
          <cell r="C655">
            <v>35484</v>
          </cell>
        </row>
        <row r="656">
          <cell r="A656" t="str">
            <v>Columna de maniobra crm</v>
          </cell>
          <cell r="B656" t="str">
            <v>und</v>
          </cell>
          <cell r="C656">
            <v>524320</v>
          </cell>
        </row>
        <row r="657">
          <cell r="A657" t="str">
            <v>Columna en concreto de resistencia 3000 psi</v>
          </cell>
          <cell r="B657" t="str">
            <v>m³</v>
          </cell>
        </row>
        <row r="658">
          <cell r="A658" t="str">
            <v>Compactador Neumatico o Llanta</v>
          </cell>
          <cell r="B658" t="str">
            <v xml:space="preserve"> HR </v>
          </cell>
          <cell r="C658">
            <v>98243</v>
          </cell>
        </row>
        <row r="659">
          <cell r="A659" t="str">
            <v>Compactador vibratorio o Benitin</v>
          </cell>
          <cell r="B659" t="str">
            <v xml:space="preserve"> HR </v>
          </cell>
          <cell r="C659">
            <v>46857</v>
          </cell>
        </row>
        <row r="660">
          <cell r="A660" t="str">
            <v>Compresor 150 Lb cpm (2 martillos Neum.)</v>
          </cell>
          <cell r="B660" t="str">
            <v xml:space="preserve"> HR </v>
          </cell>
          <cell r="C660">
            <v>39171</v>
          </cell>
        </row>
        <row r="661">
          <cell r="A661" t="str">
            <v>Compresor de capacidad 150 lb</v>
          </cell>
          <cell r="B661" t="str">
            <v xml:space="preserve"> HR </v>
          </cell>
          <cell r="C661">
            <v>29254</v>
          </cell>
        </row>
        <row r="662">
          <cell r="A662" t="str">
            <v>Compresor pintura 1 a 2 HP</v>
          </cell>
          <cell r="B662" t="str">
            <v xml:space="preserve"> HR </v>
          </cell>
          <cell r="C662">
            <v>3644</v>
          </cell>
        </row>
        <row r="663">
          <cell r="A663" t="str">
            <v>Compuerta circular Ø=2" Vastago ascendente L=1.28</v>
          </cell>
          <cell r="B663" t="str">
            <v>und</v>
          </cell>
          <cell r="C663">
            <v>1856000</v>
          </cell>
        </row>
        <row r="664">
          <cell r="A664" t="str">
            <v>Compuerta circular Ø=2" Vastago ascendente L=1.38</v>
          </cell>
          <cell r="B664" t="str">
            <v>und</v>
          </cell>
          <cell r="C664">
            <v>1914000</v>
          </cell>
        </row>
        <row r="665">
          <cell r="A665" t="str">
            <v>Compuerta circular Ø=2" Vastago ascendente L=1.7 m</v>
          </cell>
          <cell r="B665" t="str">
            <v>und</v>
          </cell>
          <cell r="C665">
            <v>1972000</v>
          </cell>
        </row>
        <row r="666">
          <cell r="A666" t="str">
            <v>Compuerta desliz. PRFV 0.25 x 0.25</v>
          </cell>
          <cell r="B666" t="str">
            <v>und</v>
          </cell>
          <cell r="C666">
            <v>1624000</v>
          </cell>
        </row>
        <row r="667">
          <cell r="A667" t="str">
            <v>Compuerta deslizable manual en PRFV 0.42 x 0.65 m</v>
          </cell>
          <cell r="B667" t="str">
            <v>und</v>
          </cell>
          <cell r="C667">
            <v>477750</v>
          </cell>
        </row>
        <row r="668">
          <cell r="A668" t="str">
            <v>Compuerta deslizable manual en PRFV 0.45 x 0.60 m</v>
          </cell>
          <cell r="B668" t="str">
            <v>und</v>
          </cell>
          <cell r="C668">
            <v>472500</v>
          </cell>
        </row>
        <row r="669">
          <cell r="A669" t="str">
            <v>Compuerta lateral deslizante s.b. circular Ø=6"</v>
          </cell>
          <cell r="B669" t="str">
            <v>und</v>
          </cell>
          <cell r="C669">
            <v>1263240</v>
          </cell>
        </row>
        <row r="670">
          <cell r="A670" t="str">
            <v>Compuerta lateral deslizante s.b. circular Ø=60"</v>
          </cell>
          <cell r="B670" t="str">
            <v>und</v>
          </cell>
          <cell r="C670">
            <v>81647760</v>
          </cell>
        </row>
        <row r="671">
          <cell r="A671" t="str">
            <v>Compuerta lateral deslizante s.b. circular Ø=8"</v>
          </cell>
          <cell r="B671" t="str">
            <v>und</v>
          </cell>
          <cell r="C671">
            <v>1748120</v>
          </cell>
        </row>
        <row r="672">
          <cell r="A672" t="str">
            <v>Compuerta lateral deslizante s.b. rectan. 88"x72"</v>
          </cell>
          <cell r="B672" t="str">
            <v>und</v>
          </cell>
          <cell r="C672">
            <v>81200000</v>
          </cell>
        </row>
        <row r="673">
          <cell r="A673" t="str">
            <v>Compuerta lateral deslizante s.b. rectan. Ø=10"</v>
          </cell>
          <cell r="B673" t="str">
            <v>und</v>
          </cell>
          <cell r="C673">
            <v>2488200</v>
          </cell>
        </row>
        <row r="674">
          <cell r="A674" t="str">
            <v>Compuerta lateral deslizante s.b. rectan. Ø=4"</v>
          </cell>
          <cell r="B674" t="str">
            <v>und</v>
          </cell>
          <cell r="C674">
            <v>1183200</v>
          </cell>
        </row>
        <row r="675">
          <cell r="A675" t="str">
            <v>Compuerta lateral deslizante s.b. rectan. Ø=56"</v>
          </cell>
          <cell r="B675" t="str">
            <v>und</v>
          </cell>
          <cell r="C675">
            <v>47096000</v>
          </cell>
        </row>
        <row r="676">
          <cell r="A676" t="str">
            <v>Compuerta lateral deslizante s.b. rectan. Ø=8"</v>
          </cell>
          <cell r="B676" t="str">
            <v>und</v>
          </cell>
          <cell r="C676">
            <v>1748120</v>
          </cell>
        </row>
        <row r="677">
          <cell r="A677" t="str">
            <v>Compuerta lateral deslizante s.b. rectan. Ø=88"</v>
          </cell>
          <cell r="B677" t="str">
            <v>und</v>
          </cell>
          <cell r="C677">
            <v>92800000</v>
          </cell>
        </row>
        <row r="678">
          <cell r="A678" t="str">
            <v>Concertina doble en acero inoxidable</v>
          </cell>
          <cell r="B678" t="str">
            <v>m</v>
          </cell>
          <cell r="C678">
            <v>18444</v>
          </cell>
        </row>
        <row r="679">
          <cell r="A679" t="str">
            <v>Concertina sencilla de 18" en acero inoxidable</v>
          </cell>
          <cell r="B679" t="str">
            <v>m</v>
          </cell>
          <cell r="C679">
            <v>10900</v>
          </cell>
        </row>
        <row r="680">
          <cell r="A680" t="str">
            <v>Concolor boquilla lista para porcelanato</v>
          </cell>
          <cell r="B680" t="str">
            <v>kg</v>
          </cell>
          <cell r="C680">
            <v>3193.33</v>
          </cell>
        </row>
        <row r="681">
          <cell r="A681" t="str">
            <v xml:space="preserve">Concreto  1:2:3 o 3000 Psi (Basico, 5% desperdicio)    </v>
          </cell>
          <cell r="B681" t="str">
            <v>m³</v>
          </cell>
          <cell r="C681">
            <v>538936</v>
          </cell>
        </row>
        <row r="682">
          <cell r="A682" t="str">
            <v>Concreto  1:2:4 o 2500 Psi (Basico, 5% desperdicio)</v>
          </cell>
          <cell r="B682" t="str">
            <v>m³</v>
          </cell>
          <cell r="C682">
            <v>514808</v>
          </cell>
        </row>
        <row r="683">
          <cell r="A683" t="str">
            <v>Concreto  1:3:3 o 2000 Psi (Basico, 5% Desperdicio)</v>
          </cell>
          <cell r="B683" t="str">
            <v>m³</v>
          </cell>
          <cell r="C683">
            <v>508861</v>
          </cell>
        </row>
        <row r="684">
          <cell r="A684" t="str">
            <v>Concreto  1:3:6 o 1500 Psi (Basico, 5% desperdicio)</v>
          </cell>
          <cell r="B684" t="str">
            <v>m³</v>
          </cell>
          <cell r="C684">
            <v>305684.71999999997</v>
          </cell>
        </row>
        <row r="685">
          <cell r="A685" t="str">
            <v>Concreto  4000 Psi (Basico, 5% desperdicio)</v>
          </cell>
          <cell r="B685" t="str">
            <v>m³</v>
          </cell>
          <cell r="C685">
            <v>607387</v>
          </cell>
        </row>
        <row r="686">
          <cell r="A686" t="str">
            <v>Concreto  5000 Psi (Basico, 5% desperdicio)</v>
          </cell>
          <cell r="B686" t="str">
            <v>m³</v>
          </cell>
          <cell r="C686">
            <v>487611.15</v>
          </cell>
        </row>
        <row r="687">
          <cell r="A687" t="str">
            <v>Concreto 1:2:2 o 3500 Psi (Basico, 5% desperdicio)</v>
          </cell>
          <cell r="B687" t="str">
            <v>m³</v>
          </cell>
          <cell r="C687">
            <v>567901</v>
          </cell>
        </row>
        <row r="688">
          <cell r="A688" t="str">
            <v>Concreto ciclopeo de  resistencia 2500 psi</v>
          </cell>
          <cell r="B688" t="str">
            <v>m³</v>
          </cell>
          <cell r="C688">
            <v>336979.85</v>
          </cell>
        </row>
        <row r="689">
          <cell r="A689" t="str">
            <v>Concreto ciclopeo de  resistencia 3000 psi</v>
          </cell>
          <cell r="B689" t="str">
            <v>m³</v>
          </cell>
          <cell r="C689">
            <v>351867.54</v>
          </cell>
        </row>
        <row r="690">
          <cell r="A690" t="str">
            <v>Concreto Ciclopeo para alcantarillas de resistencia 3000 Psi o 210 Kg/cm²</v>
          </cell>
          <cell r="B690" t="str">
            <v>m³</v>
          </cell>
          <cell r="C690">
            <v>419632.56</v>
          </cell>
        </row>
        <row r="691">
          <cell r="A691" t="str">
            <v>Concreto impermeabilizado 1:2:2 o 3500 Psi (Basico, 5% desperdicio)</v>
          </cell>
          <cell r="B691" t="str">
            <v>m³</v>
          </cell>
          <cell r="C691">
            <v>384601.54</v>
          </cell>
        </row>
        <row r="692">
          <cell r="A692" t="str">
            <v>Concreto impermeabilizado 1:2:3 o 3000 Psi (Basico, 5% desperdicio)</v>
          </cell>
          <cell r="B692" t="str">
            <v>m³</v>
          </cell>
          <cell r="C692">
            <v>352461.48</v>
          </cell>
        </row>
        <row r="693">
          <cell r="A693" t="str">
            <v>Concreto impermeabilizado 1:2:4 o 2500 Psi (Basico, 5% desperdicio)</v>
          </cell>
          <cell r="B693" t="str">
            <v>m³</v>
          </cell>
          <cell r="C693">
            <v>327994.74</v>
          </cell>
        </row>
        <row r="694">
          <cell r="A694" t="str">
            <v>Concreto impermeabilizado 4000 Psi (Basico, 5% desperdicio)</v>
          </cell>
          <cell r="B694" t="str">
            <v>m³</v>
          </cell>
          <cell r="C694">
            <v>409954.67</v>
          </cell>
        </row>
        <row r="695">
          <cell r="A695" t="str">
            <v>Concreto MR 36 kg/cm2 o 3.6 Mpa (Basico, 5% desperdicio)</v>
          </cell>
          <cell r="B695" t="str">
            <v>m³</v>
          </cell>
          <cell r="C695">
            <v>365630.9</v>
          </cell>
        </row>
        <row r="696">
          <cell r="A696" t="str">
            <v>Concreto MR 38 kg/cm2 o 3.8 Mpa (Basico, 5% desperdicio)</v>
          </cell>
          <cell r="B696" t="str">
            <v>m³</v>
          </cell>
          <cell r="C696">
            <v>365630.9</v>
          </cell>
        </row>
        <row r="697">
          <cell r="A697" t="str">
            <v>Concreto para alcantarilla, resistencia 210 kg/cm2 - 3000 psi</v>
          </cell>
          <cell r="B697" t="str">
            <v>m³</v>
          </cell>
          <cell r="C697">
            <v>452807.79</v>
          </cell>
        </row>
        <row r="698">
          <cell r="A698" t="str">
            <v>Concreto para solado resistencia 140 kg/cm2 - 2000 psi</v>
          </cell>
          <cell r="B698" t="str">
            <v>m³</v>
          </cell>
          <cell r="C698">
            <v>360999.4</v>
          </cell>
        </row>
        <row r="699">
          <cell r="A699" t="str">
            <v>Conductor</v>
          </cell>
          <cell r="B699" t="str">
            <v>h</v>
          </cell>
          <cell r="C699">
            <v>4704</v>
          </cell>
        </row>
        <row r="700">
          <cell r="A700" t="str">
            <v>Conector bimetálico 2 pernos</v>
          </cell>
          <cell r="B700" t="str">
            <v>und</v>
          </cell>
          <cell r="C700">
            <v>2258</v>
          </cell>
        </row>
        <row r="701">
          <cell r="A701" t="str">
            <v>Conector estruct 5.9 mt para lámina policarbonato</v>
          </cell>
          <cell r="B701" t="str">
            <v>und</v>
          </cell>
          <cell r="C701">
            <v>120000</v>
          </cell>
        </row>
        <row r="702">
          <cell r="A702" t="str">
            <v>Conector resorte rojo</v>
          </cell>
          <cell r="B702" t="str">
            <v>und</v>
          </cell>
          <cell r="C702">
            <v>327</v>
          </cell>
        </row>
        <row r="703">
          <cell r="A703" t="str">
            <v>Conector terminal tipo resorte No.  12</v>
          </cell>
          <cell r="B703" t="str">
            <v>und</v>
          </cell>
          <cell r="C703">
            <v>258</v>
          </cell>
        </row>
        <row r="704">
          <cell r="A704" t="str">
            <v>Conectores de aire Airlift</v>
          </cell>
          <cell r="B704" t="str">
            <v>und</v>
          </cell>
          <cell r="C704">
            <v>60000</v>
          </cell>
        </row>
        <row r="705">
          <cell r="A705" t="str">
            <v>Conexion y distribucion tanque elevado PVC de 1/2" y 1", accesorios completos</v>
          </cell>
          <cell r="B705" t="str">
            <v>und</v>
          </cell>
          <cell r="C705">
            <v>340395</v>
          </cell>
        </row>
        <row r="706">
          <cell r="A706" t="str">
            <v>Conjunto brida Ø=10"</v>
          </cell>
          <cell r="B706" t="str">
            <v>und</v>
          </cell>
          <cell r="C706">
            <v>214600</v>
          </cell>
        </row>
        <row r="707">
          <cell r="A707" t="str">
            <v>Conjunto brida Ø=16"</v>
          </cell>
          <cell r="B707" t="str">
            <v>und</v>
          </cell>
          <cell r="C707">
            <v>328860</v>
          </cell>
        </row>
        <row r="708">
          <cell r="A708" t="str">
            <v>Conjunto brida Ø=18"</v>
          </cell>
          <cell r="B708" t="str">
            <v>und</v>
          </cell>
          <cell r="C708">
            <v>527800</v>
          </cell>
        </row>
        <row r="709">
          <cell r="A709" t="str">
            <v>Conjunto brida Ø=2"</v>
          </cell>
          <cell r="B709" t="str">
            <v>und</v>
          </cell>
          <cell r="C709">
            <v>32480</v>
          </cell>
        </row>
        <row r="710">
          <cell r="A710" t="str">
            <v>Conjunto brida Ø=3"</v>
          </cell>
          <cell r="B710" t="str">
            <v>und</v>
          </cell>
          <cell r="C710">
            <v>44080</v>
          </cell>
        </row>
        <row r="711">
          <cell r="A711" t="str">
            <v>Conjunto brida Ø=4"</v>
          </cell>
          <cell r="B711" t="str">
            <v>und</v>
          </cell>
          <cell r="C711">
            <v>108750</v>
          </cell>
        </row>
        <row r="712">
          <cell r="A712" t="str">
            <v>Conjunto brida Ø=6"</v>
          </cell>
          <cell r="B712" t="str">
            <v>und</v>
          </cell>
          <cell r="C712">
            <v>78880</v>
          </cell>
        </row>
        <row r="713">
          <cell r="A713" t="str">
            <v>Conjunto brida Ø=8"</v>
          </cell>
          <cell r="B713" t="str">
            <v>und</v>
          </cell>
          <cell r="C713">
            <v>168200</v>
          </cell>
        </row>
        <row r="714">
          <cell r="A714" t="str">
            <v>Conjunto individual ducha prysma</v>
          </cell>
          <cell r="B714" t="str">
            <v>und</v>
          </cell>
          <cell r="C714">
            <v>39400</v>
          </cell>
        </row>
        <row r="715">
          <cell r="A715" t="str">
            <v>Conjunto mezclador lavam 8" prysma</v>
          </cell>
          <cell r="B715" t="str">
            <v>und</v>
          </cell>
          <cell r="C715">
            <v>78317</v>
          </cell>
        </row>
        <row r="716">
          <cell r="A716" t="str">
            <v>Conjunto mezclador lavaplatos 8" accesorios</v>
          </cell>
          <cell r="B716" t="str">
            <v>und</v>
          </cell>
          <cell r="C716">
            <v>52267</v>
          </cell>
        </row>
        <row r="717">
          <cell r="A717" t="str">
            <v>Conjunto mezclador lavaplatos 8" cromo</v>
          </cell>
          <cell r="B717" t="str">
            <v>und</v>
          </cell>
          <cell r="C717">
            <v>49900</v>
          </cell>
        </row>
        <row r="718">
          <cell r="A718" t="str">
            <v>CONMUTABLE SENCILLO</v>
          </cell>
          <cell r="B718" t="str">
            <v>und</v>
          </cell>
          <cell r="C718">
            <v>11200</v>
          </cell>
        </row>
        <row r="719">
          <cell r="A719" t="str">
            <v>Cono en teflon H=90 cm, reflectivos 15 y 10 cm AI</v>
          </cell>
          <cell r="B719" t="str">
            <v>und</v>
          </cell>
          <cell r="C719">
            <v>48720</v>
          </cell>
        </row>
        <row r="720">
          <cell r="A720" t="str">
            <v>Control de nivel para pozo profundo</v>
          </cell>
          <cell r="B720" t="str">
            <v>und</v>
          </cell>
          <cell r="C720">
            <v>432448</v>
          </cell>
        </row>
        <row r="721">
          <cell r="A721" t="str">
            <v>Controlador de riego</v>
          </cell>
          <cell r="B721" t="str">
            <v>und</v>
          </cell>
          <cell r="C721">
            <v>812000</v>
          </cell>
        </row>
        <row r="722">
          <cell r="A722" t="str">
            <v>Coralito h=0.50 m</v>
          </cell>
          <cell r="B722" t="str">
            <v>und</v>
          </cell>
          <cell r="C722">
            <v>5500</v>
          </cell>
        </row>
        <row r="723">
          <cell r="A723" t="str">
            <v>Cordon de respaldo Sika road 10  mm</v>
          </cell>
          <cell r="B723" t="str">
            <v>m</v>
          </cell>
          <cell r="C723">
            <v>714</v>
          </cell>
        </row>
        <row r="724">
          <cell r="A724" t="str">
            <v>Cordon de respaldo Sika road 16  mm</v>
          </cell>
          <cell r="B724" t="str">
            <v>m</v>
          </cell>
          <cell r="C724">
            <v>1535</v>
          </cell>
        </row>
        <row r="725">
          <cell r="A725" t="str">
            <v>Cordon de respaldo Sika road 32  mm</v>
          </cell>
          <cell r="B725" t="str">
            <v>m</v>
          </cell>
          <cell r="C725">
            <v>4164</v>
          </cell>
        </row>
        <row r="726">
          <cell r="A726" t="str">
            <v>Cordon detonante 6 gr. * mt.</v>
          </cell>
          <cell r="B726" t="str">
            <v>m</v>
          </cell>
          <cell r="C726">
            <v>1400</v>
          </cell>
        </row>
        <row r="727">
          <cell r="A727" t="str">
            <v>Corian traslucido 0.02 m</v>
          </cell>
          <cell r="B727" t="str">
            <v>m²</v>
          </cell>
          <cell r="C727">
            <v>455483</v>
          </cell>
        </row>
        <row r="728">
          <cell r="A728" t="str">
            <v>Cornisa de yeso</v>
          </cell>
          <cell r="B728" t="str">
            <v>m</v>
          </cell>
          <cell r="C728">
            <v>5900</v>
          </cell>
        </row>
        <row r="729">
          <cell r="A729" t="str">
            <v>Corpalosa 1.5" cal. 22</v>
          </cell>
          <cell r="B729" t="str">
            <v>m²</v>
          </cell>
          <cell r="C729">
            <v>30906.880000000001</v>
          </cell>
        </row>
        <row r="730">
          <cell r="A730" t="str">
            <v>Cortacircuito de 15 KV, 10 A</v>
          </cell>
          <cell r="B730" t="str">
            <v>und</v>
          </cell>
          <cell r="C730">
            <v>154067</v>
          </cell>
        </row>
        <row r="731">
          <cell r="A731" t="str">
            <v>Cortacircuito termomagnetico 10-60A 120/240 V, 10K</v>
          </cell>
          <cell r="B731" t="str">
            <v>und</v>
          </cell>
          <cell r="C731">
            <v>12950</v>
          </cell>
        </row>
        <row r="732">
          <cell r="A732" t="str">
            <v>Cortadora concreto sin disco</v>
          </cell>
          <cell r="B732" t="str">
            <v xml:space="preserve"> HR </v>
          </cell>
          <cell r="C732">
            <v>7862</v>
          </cell>
        </row>
        <row r="733">
          <cell r="A733" t="str">
            <v>Cortadora ladrillo sin disco</v>
          </cell>
          <cell r="B733" t="str">
            <v xml:space="preserve"> HR </v>
          </cell>
          <cell r="C733">
            <v>5921</v>
          </cell>
        </row>
        <row r="734">
          <cell r="A734" t="str">
            <v>Cortasol 84R estructura SL5 liso</v>
          </cell>
          <cell r="B734" t="str">
            <v>m²</v>
          </cell>
          <cell r="C734">
            <v>168581</v>
          </cell>
        </row>
        <row r="735">
          <cell r="A735" t="str">
            <v>Cortasol celoscreen paso 150 perf 4 mm 100-M1</v>
          </cell>
          <cell r="B735" t="str">
            <v>m²</v>
          </cell>
          <cell r="C735">
            <v>151960</v>
          </cell>
        </row>
        <row r="736">
          <cell r="A736" t="str">
            <v>Corte en lámina HR 1/2"</v>
          </cell>
          <cell r="B736" t="str">
            <v>m</v>
          </cell>
          <cell r="C736">
            <v>45000</v>
          </cell>
        </row>
        <row r="737">
          <cell r="A737" t="str">
            <v>Corte en lámina HR 1/4"</v>
          </cell>
          <cell r="B737" t="str">
            <v>m</v>
          </cell>
          <cell r="C737">
            <v>20000</v>
          </cell>
        </row>
        <row r="738">
          <cell r="A738" t="str">
            <v>Croto h=0.50 m</v>
          </cell>
          <cell r="B738" t="str">
            <v>und</v>
          </cell>
          <cell r="C738">
            <v>6000</v>
          </cell>
        </row>
        <row r="739">
          <cell r="A739" t="str">
            <v>Cruceta metálica de 2 1/2" x 3/16" x 2 m</v>
          </cell>
          <cell r="B739" t="str">
            <v>und</v>
          </cell>
          <cell r="C739">
            <v>61437</v>
          </cell>
        </row>
        <row r="740">
          <cell r="A740" t="str">
            <v>Crudo de Castilla</v>
          </cell>
          <cell r="B740" t="str">
            <v>gal</v>
          </cell>
          <cell r="C740">
            <v>4840</v>
          </cell>
        </row>
        <row r="741">
          <cell r="A741" t="str">
            <v>Crudo de rio clasificado T.m. 3"</v>
          </cell>
          <cell r="B741" t="str">
            <v>m³</v>
          </cell>
          <cell r="C741">
            <v>25471</v>
          </cell>
        </row>
        <row r="742">
          <cell r="A742" t="str">
            <v>Crudo de rio clasificado T.m. 4"</v>
          </cell>
          <cell r="B742" t="str">
            <v>m³</v>
          </cell>
          <cell r="C742">
            <v>24895</v>
          </cell>
        </row>
        <row r="743">
          <cell r="A743" t="str">
            <v>Crudo de rio clasificado T.m. 6"</v>
          </cell>
          <cell r="B743" t="str">
            <v>m³</v>
          </cell>
          <cell r="C743">
            <v>24318</v>
          </cell>
        </row>
        <row r="744">
          <cell r="A744" t="str">
            <v>Crudo de rio sin clasificar</v>
          </cell>
          <cell r="B744" t="str">
            <v>m³</v>
          </cell>
          <cell r="C744">
            <v>18231</v>
          </cell>
        </row>
        <row r="745">
          <cell r="A745" t="str">
            <v>Cruz  H.D. 2" x  2" jh</v>
          </cell>
          <cell r="B745" t="str">
            <v>und</v>
          </cell>
          <cell r="C745">
            <v>102080</v>
          </cell>
        </row>
        <row r="746">
          <cell r="A746" t="str">
            <v>Cruz  H.D. 3" x  3" el</v>
          </cell>
          <cell r="B746" t="str">
            <v>und</v>
          </cell>
          <cell r="C746">
            <v>135720</v>
          </cell>
        </row>
        <row r="747">
          <cell r="A747" t="str">
            <v>Cruz  H.D. 4" x  4" jh</v>
          </cell>
          <cell r="B747" t="str">
            <v>und</v>
          </cell>
          <cell r="C747">
            <v>215760</v>
          </cell>
        </row>
        <row r="748">
          <cell r="A748" t="str">
            <v>Cruz  H.D. 4" x  4" x 3" x 2" jh</v>
          </cell>
          <cell r="B748" t="str">
            <v>und</v>
          </cell>
          <cell r="C748">
            <v>225910</v>
          </cell>
        </row>
        <row r="749">
          <cell r="A749" t="str">
            <v>Cruz  H.D. 6" x 6" E.L.</v>
          </cell>
          <cell r="B749" t="str">
            <v>und</v>
          </cell>
          <cell r="C749">
            <v>421080</v>
          </cell>
        </row>
        <row r="750">
          <cell r="A750" t="str">
            <v>Cruz  H.D. 8" x  8" E.L.</v>
          </cell>
          <cell r="B750" t="str">
            <v>und</v>
          </cell>
          <cell r="C750">
            <v>779520</v>
          </cell>
        </row>
        <row r="751">
          <cell r="A751" t="str">
            <v>Cruz en H.D. 2" x 2" J.H. Suministro e Instal.</v>
          </cell>
          <cell r="B751" t="str">
            <v>und</v>
          </cell>
          <cell r="C751">
            <v>128102.1</v>
          </cell>
        </row>
        <row r="752">
          <cell r="A752" t="str">
            <v>Cruz PE 100 RDE 17 PN 10 110 mm Ø 4"</v>
          </cell>
          <cell r="B752" t="str">
            <v>und</v>
          </cell>
          <cell r="C752">
            <v>263610</v>
          </cell>
        </row>
        <row r="753">
          <cell r="A753" t="str">
            <v>Cruz PE 100 RDE 17 PN 10 160 mm Ø 6"</v>
          </cell>
          <cell r="B753" t="str">
            <v>und</v>
          </cell>
          <cell r="C753">
            <v>415814</v>
          </cell>
        </row>
        <row r="754">
          <cell r="A754" t="str">
            <v>Cruz PE 100 RDE 17 PN 10 90 mm Ø 3"</v>
          </cell>
          <cell r="B754" t="str">
            <v>und</v>
          </cell>
          <cell r="C754">
            <v>195000</v>
          </cell>
        </row>
        <row r="755">
          <cell r="A755" t="str">
            <v>Cuadrilla  AA (Albañileria)</v>
          </cell>
          <cell r="B755" t="str">
            <v>h</v>
          </cell>
          <cell r="C755">
            <v>16375</v>
          </cell>
        </row>
        <row r="756">
          <cell r="A756" t="str">
            <v>Cuadrilla  AA (Electrica)</v>
          </cell>
          <cell r="B756" t="str">
            <v>h</v>
          </cell>
          <cell r="C756">
            <v>19125</v>
          </cell>
        </row>
        <row r="757">
          <cell r="A757" t="str">
            <v>Cuadrilla  Ac-4</v>
          </cell>
          <cell r="B757" t="str">
            <v>h</v>
          </cell>
          <cell r="C757">
            <v>28936</v>
          </cell>
        </row>
        <row r="758">
          <cell r="A758" t="str">
            <v>Cuadrilla  EE (Cableado estruct.)</v>
          </cell>
          <cell r="B758" t="str">
            <v>h</v>
          </cell>
          <cell r="C758">
            <v>24862</v>
          </cell>
        </row>
        <row r="759">
          <cell r="A759" t="str">
            <v>Cuadrilla AA-2</v>
          </cell>
          <cell r="B759" t="str">
            <v>h</v>
          </cell>
          <cell r="C759">
            <v>23097</v>
          </cell>
        </row>
        <row r="760">
          <cell r="A760" t="str">
            <v>Cuadrilla AA-2 (Electrica)</v>
          </cell>
          <cell r="B760" t="str">
            <v>h</v>
          </cell>
          <cell r="C760">
            <v>26359</v>
          </cell>
        </row>
        <row r="761">
          <cell r="A761" t="str">
            <v>Cuadrilla AA-3</v>
          </cell>
          <cell r="B761" t="str">
            <v>h</v>
          </cell>
          <cell r="C761">
            <v>29820</v>
          </cell>
        </row>
        <row r="762">
          <cell r="A762" t="str">
            <v>Cuadrilla AA-4</v>
          </cell>
          <cell r="B762" t="str">
            <v>h</v>
          </cell>
          <cell r="C762">
            <v>36542</v>
          </cell>
        </row>
        <row r="763">
          <cell r="A763" t="str">
            <v>Cuadrilla AA-5</v>
          </cell>
          <cell r="B763" t="str">
            <v>h</v>
          </cell>
          <cell r="C763">
            <v>43265</v>
          </cell>
        </row>
        <row r="764">
          <cell r="A764" t="str">
            <v>Cuadrilla AA-9 (Asfalto)</v>
          </cell>
          <cell r="B764" t="str">
            <v>h</v>
          </cell>
          <cell r="C764">
            <v>70155</v>
          </cell>
        </row>
        <row r="765">
          <cell r="A765" t="str">
            <v>Cuadrilla ASA-3 (Puentes Tuberia Petrolera)</v>
          </cell>
          <cell r="B765" t="str">
            <v>h</v>
          </cell>
          <cell r="C765">
            <v>45484</v>
          </cell>
        </row>
        <row r="766">
          <cell r="A766" t="str">
            <v>Cuadrilla ASA-4(Puentes metalicos)</v>
          </cell>
          <cell r="B766" t="str">
            <v>h</v>
          </cell>
          <cell r="C766">
            <v>64609</v>
          </cell>
        </row>
        <row r="767">
          <cell r="A767" t="str">
            <v>Cuadrilla BB  (Instalaciones)</v>
          </cell>
          <cell r="B767" t="str">
            <v>h</v>
          </cell>
          <cell r="C767">
            <v>19304</v>
          </cell>
        </row>
        <row r="768">
          <cell r="A768" t="str">
            <v>Cuadrilla CC -1 (Pintura)</v>
          </cell>
          <cell r="B768" t="str">
            <v>h</v>
          </cell>
          <cell r="C768">
            <v>22719</v>
          </cell>
        </row>
        <row r="769">
          <cell r="A769" t="str">
            <v>Cuadrilla DD (Carpinteria)</v>
          </cell>
          <cell r="B769" t="str">
            <v>h</v>
          </cell>
          <cell r="C769">
            <v>25095</v>
          </cell>
        </row>
        <row r="770">
          <cell r="A770" t="str">
            <v>Cuadrilla HH (Metalicas)</v>
          </cell>
          <cell r="B770" t="str">
            <v>h</v>
          </cell>
          <cell r="C770">
            <v>31200</v>
          </cell>
        </row>
        <row r="771">
          <cell r="A771" t="str">
            <v>Cuadrilla IMOPA-13 (Piloteadora)</v>
          </cell>
          <cell r="B771" t="str">
            <v>h</v>
          </cell>
          <cell r="C771">
            <v>114740</v>
          </cell>
        </row>
        <row r="772">
          <cell r="A772" t="str">
            <v>Cuadrilla PAm-3 (Pozos profundos)</v>
          </cell>
          <cell r="B772" t="str">
            <v>h</v>
          </cell>
          <cell r="C772">
            <v>34993</v>
          </cell>
        </row>
        <row r="773">
          <cell r="A773" t="str">
            <v>Cuadrilla PhAcA-2 (Perforacion horizontal)</v>
          </cell>
          <cell r="B773" t="str">
            <v>h</v>
          </cell>
          <cell r="C773">
            <v>45763</v>
          </cell>
        </row>
        <row r="774">
          <cell r="A774" t="str">
            <v>Cuadrilla SA-1 (Metalisteria)</v>
          </cell>
          <cell r="B774" t="str">
            <v>h</v>
          </cell>
          <cell r="C774">
            <v>17958</v>
          </cell>
        </row>
        <row r="775">
          <cell r="A775" t="str">
            <v>Cuadrilla TgAc-4 (Limpieza ambiental)</v>
          </cell>
          <cell r="B775" t="str">
            <v>h</v>
          </cell>
          <cell r="C775">
            <v>38519</v>
          </cell>
        </row>
        <row r="776">
          <cell r="A776" t="str">
            <v>Cubierta arquitectónica TZA pintada e=0.30 mm</v>
          </cell>
          <cell r="B776" t="str">
            <v>t</v>
          </cell>
          <cell r="C776">
            <v>24969</v>
          </cell>
        </row>
        <row r="777">
          <cell r="A777" t="str">
            <v>Cubierta tipo HUNTER DOUGLAS Ref:333C aluzinc 26</v>
          </cell>
          <cell r="B777" t="str">
            <v>m</v>
          </cell>
          <cell r="C777">
            <v>26844</v>
          </cell>
        </row>
        <row r="778">
          <cell r="A778" t="str">
            <v>Cuchilla en pizarra  3 x 60</v>
          </cell>
          <cell r="B778" t="str">
            <v>und</v>
          </cell>
          <cell r="C778">
            <v>21600</v>
          </cell>
        </row>
        <row r="779">
          <cell r="A779" t="str">
            <v>Cuerda de nylon</v>
          </cell>
          <cell r="B779" t="str">
            <v>m</v>
          </cell>
          <cell r="C779">
            <v>119</v>
          </cell>
        </row>
        <row r="780">
          <cell r="A780" t="str">
            <v>Cuña metalica de 0.06 m (0.06 x 0.13)</v>
          </cell>
          <cell r="B780" t="str">
            <v>und</v>
          </cell>
          <cell r="C780">
            <v>3758</v>
          </cell>
        </row>
        <row r="781">
          <cell r="A781" t="str">
            <v>Cupula tragante 6" x 4" sin sosco</v>
          </cell>
          <cell r="B781" t="str">
            <v>und</v>
          </cell>
          <cell r="C781">
            <v>12800</v>
          </cell>
        </row>
        <row r="782">
          <cell r="A782" t="str">
            <v>Curva 90° C x E 1" conduit</v>
          </cell>
          <cell r="B782" t="str">
            <v>und</v>
          </cell>
          <cell r="C782">
            <v>2047</v>
          </cell>
        </row>
        <row r="783">
          <cell r="A783" t="str">
            <v>Curva 90° C x E 1/2" conduit</v>
          </cell>
          <cell r="B783" t="str">
            <v>und</v>
          </cell>
          <cell r="C783">
            <v>677</v>
          </cell>
        </row>
        <row r="784">
          <cell r="A784" t="str">
            <v>Dado de anclaje Acero SAE 1045 e=0.15 m (0.37x0.16)</v>
          </cell>
          <cell r="B784" t="str">
            <v>und</v>
          </cell>
          <cell r="C784">
            <v>140000</v>
          </cell>
        </row>
        <row r="785">
          <cell r="A785" t="str">
            <v>Dap (fertilizantes)</v>
          </cell>
          <cell r="B785" t="str">
            <v>bt</v>
          </cell>
          <cell r="C785">
            <v>83000</v>
          </cell>
        </row>
        <row r="786">
          <cell r="A786" t="str">
            <v>Deck o plataforma en madera tratada para exterior</v>
          </cell>
          <cell r="B786" t="str">
            <v>m²</v>
          </cell>
          <cell r="C786">
            <v>149690</v>
          </cell>
        </row>
        <row r="787">
          <cell r="A787" t="str">
            <v>Delineador de curva Horizontal</v>
          </cell>
          <cell r="B787" t="str">
            <v>und</v>
          </cell>
          <cell r="C787" t="str">
            <v>144015.00</v>
          </cell>
        </row>
        <row r="788">
          <cell r="A788" t="str">
            <v>Desdoblado y corte de tuberia petrolera 2"</v>
          </cell>
          <cell r="B788" t="str">
            <v>m</v>
          </cell>
          <cell r="C788" t="str">
            <v xml:space="preserve">3540.00 </v>
          </cell>
        </row>
        <row r="789">
          <cell r="A789" t="str">
            <v>Detonadores</v>
          </cell>
          <cell r="B789" t="str">
            <v>cj</v>
          </cell>
          <cell r="C789">
            <v>120000</v>
          </cell>
        </row>
        <row r="790">
          <cell r="A790" t="str">
            <v>Diagonal angulo tipo recta 1 1/2"x 1 1/2" x 3/16"</v>
          </cell>
          <cell r="B790" t="str">
            <v>und</v>
          </cell>
          <cell r="C790">
            <v>16555</v>
          </cell>
        </row>
        <row r="791">
          <cell r="A791" t="str">
            <v>Diferencial 3 Tn con cadena crosby 10 m</v>
          </cell>
          <cell r="B791" t="str">
            <v xml:space="preserve"> HR </v>
          </cell>
          <cell r="C791">
            <v>1941</v>
          </cell>
        </row>
        <row r="792">
          <cell r="A792" t="str">
            <v>Difusores Airlift</v>
          </cell>
          <cell r="B792" t="str">
            <v>und</v>
          </cell>
          <cell r="C792">
            <v>702150</v>
          </cell>
        </row>
        <row r="793">
          <cell r="A793" t="str">
            <v>Dilatación en bronce  PC 09</v>
          </cell>
          <cell r="B793" t="str">
            <v>m</v>
          </cell>
          <cell r="C793">
            <v>8322</v>
          </cell>
        </row>
        <row r="794">
          <cell r="A794" t="str">
            <v>Dilatacion en ladrillo tipo rejilla vitrificado A=0.07 m</v>
          </cell>
          <cell r="B794" t="str">
            <v>m</v>
          </cell>
          <cell r="C794">
            <v>16113</v>
          </cell>
        </row>
        <row r="795">
          <cell r="A795" t="str">
            <v>Dilatacion plastica (canchas deportivas)</v>
          </cell>
          <cell r="B795" t="str">
            <v>m</v>
          </cell>
          <cell r="C795">
            <v>2500</v>
          </cell>
        </row>
        <row r="796">
          <cell r="A796" t="str">
            <v>Dilatacion plástica blanca x 2 mts</v>
          </cell>
          <cell r="B796" t="str">
            <v>m</v>
          </cell>
          <cell r="C796">
            <v>1000</v>
          </cell>
        </row>
        <row r="797">
          <cell r="A797" t="str">
            <v>Dinamitero</v>
          </cell>
          <cell r="B797" t="str">
            <v>h</v>
          </cell>
          <cell r="C797">
            <v>17680</v>
          </cell>
        </row>
        <row r="798">
          <cell r="A798" t="str">
            <v>Disco de corte 14"x 3/32"x1"</v>
          </cell>
          <cell r="B798" t="str">
            <v>und</v>
          </cell>
          <cell r="C798">
            <v>12334</v>
          </cell>
        </row>
        <row r="799">
          <cell r="A799" t="str">
            <v>Disco Diamantado  7"</v>
          </cell>
          <cell r="B799" t="str">
            <v>und</v>
          </cell>
          <cell r="C799">
            <v>37774.480000000003</v>
          </cell>
        </row>
        <row r="800">
          <cell r="A800" t="str">
            <v>Disco Diamantado 14" corte concreto</v>
          </cell>
          <cell r="B800" t="str">
            <v>und</v>
          </cell>
          <cell r="C800">
            <v>515907</v>
          </cell>
        </row>
        <row r="801">
          <cell r="A801" t="str">
            <v>Disco Diamantado 14" corte ladrillo o baldosa</v>
          </cell>
          <cell r="B801" t="str">
            <v>und</v>
          </cell>
          <cell r="C801">
            <v>515907</v>
          </cell>
        </row>
        <row r="802">
          <cell r="A802" t="str">
            <v>Disco diamantado segmentado 9" corte ladrillo</v>
          </cell>
          <cell r="B802" t="str">
            <v>und</v>
          </cell>
          <cell r="C802">
            <v>123000</v>
          </cell>
        </row>
        <row r="803">
          <cell r="A803" t="str">
            <v>Disco pulidora LT W 7 x 1/4"</v>
          </cell>
          <cell r="B803" t="str">
            <v>und</v>
          </cell>
          <cell r="C803">
            <v>8180</v>
          </cell>
        </row>
        <row r="804">
          <cell r="A804" t="str">
            <v>Distribuidor superior con moto reductor y tanque</v>
          </cell>
          <cell r="B804" t="str">
            <v>und</v>
          </cell>
          <cell r="C804">
            <v>8907422</v>
          </cell>
        </row>
        <row r="805">
          <cell r="A805" t="str">
            <v>División aluminio y lámina acrílica para baño</v>
          </cell>
          <cell r="B805" t="str">
            <v>m²</v>
          </cell>
          <cell r="C805">
            <v>145000</v>
          </cell>
        </row>
        <row r="806">
          <cell r="A806" t="str">
            <v>División para ducha en acrílico y aluminio</v>
          </cell>
          <cell r="B806" t="str">
            <v>m²</v>
          </cell>
          <cell r="C806">
            <v>135000</v>
          </cell>
        </row>
        <row r="807">
          <cell r="A807" t="str">
            <v>Doble manifold 3 campanas x 1 espigo 40" en PEAD</v>
          </cell>
          <cell r="B807" t="str">
            <v>und</v>
          </cell>
          <cell r="C807">
            <v>35253618</v>
          </cell>
        </row>
        <row r="808">
          <cell r="A808" t="str">
            <v>Doble manifold 3 campanas x 1 espigo 48" en PEAD</v>
          </cell>
          <cell r="B808" t="str">
            <v>und</v>
          </cell>
          <cell r="C808">
            <v>38475228</v>
          </cell>
        </row>
        <row r="809">
          <cell r="A809" t="str">
            <v>Domo en PRFV tipo Tas 0.85 x 5.0 m</v>
          </cell>
          <cell r="B809" t="str">
            <v>und</v>
          </cell>
          <cell r="C809">
            <v>1356250</v>
          </cell>
        </row>
        <row r="810">
          <cell r="A810" t="str">
            <v>Domo individual en acrílico 3 mm opal</v>
          </cell>
          <cell r="B810" t="str">
            <v>m²</v>
          </cell>
          <cell r="C810">
            <v>224000</v>
          </cell>
        </row>
        <row r="811">
          <cell r="A811" t="str">
            <v>Dosificador  blue &amp;white q:150 l/h</v>
          </cell>
          <cell r="B811" t="str">
            <v>und</v>
          </cell>
          <cell r="C811">
            <v>5630000</v>
          </cell>
        </row>
        <row r="812">
          <cell r="A812" t="str">
            <v>Ducha 8"conjunto mezclador galaxia de corona</v>
          </cell>
          <cell r="B812" t="str">
            <v>und</v>
          </cell>
          <cell r="C812">
            <v>76266.67</v>
          </cell>
        </row>
        <row r="813">
          <cell r="A813" t="str">
            <v>Ducto Electrico liviano EB  4"</v>
          </cell>
          <cell r="B813" t="str">
            <v>m</v>
          </cell>
          <cell r="C813">
            <v>14012</v>
          </cell>
        </row>
        <row r="814">
          <cell r="A814" t="str">
            <v>Ducto lámina galvanizada cal. 18</v>
          </cell>
          <cell r="B814" t="str">
            <v>m</v>
          </cell>
          <cell r="C814">
            <v>81200</v>
          </cell>
        </row>
        <row r="815">
          <cell r="A815" t="str">
            <v>Ducto metalico sin división .30</v>
          </cell>
          <cell r="B815" t="str">
            <v>und</v>
          </cell>
          <cell r="C815">
            <v>25533</v>
          </cell>
        </row>
        <row r="816">
          <cell r="A816" t="str">
            <v>Ducto para tensionamiento</v>
          </cell>
          <cell r="B816" t="str">
            <v>m</v>
          </cell>
          <cell r="C816">
            <v>8120</v>
          </cell>
        </row>
        <row r="817">
          <cell r="A817" t="str">
            <v>Ducto vertical  80" para manejo de cables</v>
          </cell>
          <cell r="B817" t="str">
            <v>und</v>
          </cell>
          <cell r="C817">
            <v>28400</v>
          </cell>
        </row>
        <row r="818">
          <cell r="A818" t="str">
            <v>Durmiente - abarco 4 x 4</v>
          </cell>
          <cell r="B818" t="str">
            <v>m</v>
          </cell>
          <cell r="C818">
            <v>2468</v>
          </cell>
        </row>
        <row r="819">
          <cell r="A819" t="str">
            <v>Durmiente - ordinario 5 x 5</v>
          </cell>
          <cell r="B819" t="str">
            <v>m</v>
          </cell>
          <cell r="C819">
            <v>1981</v>
          </cell>
        </row>
        <row r="820">
          <cell r="A820" t="str">
            <v>Durmiente ordinario 4 x 4 x 3.0 m</v>
          </cell>
          <cell r="B820" t="str">
            <v>m</v>
          </cell>
          <cell r="C820">
            <v>1727</v>
          </cell>
        </row>
        <row r="821">
          <cell r="A821" t="str">
            <v>Eje 3/4" 1045 (SAE 1020) 400 mm</v>
          </cell>
          <cell r="B821" t="str">
            <v>cm</v>
          </cell>
          <cell r="C821">
            <v>180</v>
          </cell>
        </row>
        <row r="822">
          <cell r="A822" t="str">
            <v>Eje 4" 1045 (SAE 1020)</v>
          </cell>
          <cell r="B822" t="str">
            <v>cm</v>
          </cell>
          <cell r="C822">
            <v>8000</v>
          </cell>
        </row>
        <row r="823">
          <cell r="A823" t="str">
            <v>Eje cabeza y rosca 1" 1045 (SAE 1020) 1000 mm</v>
          </cell>
          <cell r="B823" t="str">
            <v>cm</v>
          </cell>
          <cell r="C823">
            <v>250</v>
          </cell>
        </row>
        <row r="824">
          <cell r="A824" t="str">
            <v>Electrobomba 1 HP 110 v descarga 1"</v>
          </cell>
          <cell r="B824" t="str">
            <v>und</v>
          </cell>
          <cell r="C824">
            <v>348680</v>
          </cell>
        </row>
        <row r="825">
          <cell r="A825" t="str">
            <v>Electrobomba 10 HP, 220 V, 2" de salida</v>
          </cell>
          <cell r="B825" t="str">
            <v>und</v>
          </cell>
          <cell r="C825">
            <v>3966000</v>
          </cell>
        </row>
        <row r="826">
          <cell r="A826" t="str">
            <v>Electrobomba doble diafragma 2.0 hp</v>
          </cell>
          <cell r="B826" t="str">
            <v>und</v>
          </cell>
          <cell r="C826">
            <v>3329200</v>
          </cell>
        </row>
        <row r="827">
          <cell r="A827" t="str">
            <v>Electrobomba multietapas 7.5 H.P.220/440 V.Q=60gpm</v>
          </cell>
          <cell r="B827" t="str">
            <v>und</v>
          </cell>
          <cell r="C827">
            <v>5046000</v>
          </cell>
        </row>
        <row r="828">
          <cell r="A828" t="str">
            <v>Electrobomba sumerg. 10 HP, 220 V, Ø=3", Q=80 gpm</v>
          </cell>
          <cell r="B828" t="str">
            <v>und</v>
          </cell>
          <cell r="C828">
            <v>8126700</v>
          </cell>
        </row>
        <row r="829">
          <cell r="A829" t="str">
            <v>Electrobomba sumerg. 5 HP, 220 V Ø=2", Q=75 gpm</v>
          </cell>
          <cell r="B829" t="str">
            <v>und</v>
          </cell>
          <cell r="C829">
            <v>4145889</v>
          </cell>
        </row>
        <row r="830">
          <cell r="A830" t="str">
            <v>Electrobomba sumerg. 5 HP. 220V. Q=90 gpm</v>
          </cell>
          <cell r="B830" t="str">
            <v>und</v>
          </cell>
          <cell r="C830">
            <v>5200000</v>
          </cell>
        </row>
        <row r="831">
          <cell r="A831" t="str">
            <v>Electrobomba sumerg. 7.5 HP tipo lapicero Ø=2"</v>
          </cell>
          <cell r="B831" t="str">
            <v>und</v>
          </cell>
          <cell r="C831">
            <v>5417333</v>
          </cell>
        </row>
        <row r="832">
          <cell r="A832" t="str">
            <v>Electrodos control de nivel</v>
          </cell>
          <cell r="B832" t="str">
            <v>und</v>
          </cell>
          <cell r="C832">
            <v>25000</v>
          </cell>
        </row>
        <row r="833">
          <cell r="A833" t="str">
            <v>Elemento filtrante en Y de Ø 12" E.B x E.B.</v>
          </cell>
          <cell r="B833" t="str">
            <v>und</v>
          </cell>
          <cell r="C833">
            <v>432800</v>
          </cell>
        </row>
        <row r="834">
          <cell r="A834" t="str">
            <v>Elevador para gas de 1/2"</v>
          </cell>
          <cell r="B834" t="str">
            <v>und</v>
          </cell>
          <cell r="C834">
            <v>13650</v>
          </cell>
        </row>
        <row r="835">
          <cell r="A835" t="str">
            <v>Empaque para zócalo de aluminio</v>
          </cell>
          <cell r="B835" t="str">
            <v>m</v>
          </cell>
          <cell r="C835">
            <v>5000</v>
          </cell>
        </row>
        <row r="836">
          <cell r="A836" t="str">
            <v>Empaquetadura para brida Ø=10"</v>
          </cell>
          <cell r="B836" t="str">
            <v>und</v>
          </cell>
          <cell r="C836">
            <v>50266</v>
          </cell>
        </row>
        <row r="837">
          <cell r="A837" t="str">
            <v>Empaquetadura para brida Ø=3"</v>
          </cell>
          <cell r="B837" t="str">
            <v>und</v>
          </cell>
          <cell r="C837">
            <v>18560</v>
          </cell>
        </row>
        <row r="838">
          <cell r="A838" t="str">
            <v>Empaquetadura para brida Ø=4"</v>
          </cell>
          <cell r="B838" t="str">
            <v>und</v>
          </cell>
          <cell r="C838">
            <v>27066</v>
          </cell>
        </row>
        <row r="839">
          <cell r="A839" t="str">
            <v>Empaquetadura para brida Ø=6"</v>
          </cell>
          <cell r="B839" t="str">
            <v>und</v>
          </cell>
          <cell r="C839">
            <v>34800</v>
          </cell>
        </row>
        <row r="840">
          <cell r="A840" t="str">
            <v>Empaquetadura para brida Ø=8"</v>
          </cell>
          <cell r="B840" t="str">
            <v>und</v>
          </cell>
          <cell r="C840">
            <v>42533</v>
          </cell>
        </row>
        <row r="841">
          <cell r="A841" t="str">
            <v>Empaquetadura para valvula Ø=22"</v>
          </cell>
          <cell r="B841" t="str">
            <v>und</v>
          </cell>
          <cell r="C841">
            <v>130000</v>
          </cell>
        </row>
        <row r="842">
          <cell r="A842" t="str">
            <v>Emulsion asfaltica CRL-1 o CRR-1</v>
          </cell>
          <cell r="B842" t="str">
            <v>gal</v>
          </cell>
          <cell r="C842">
            <v>7593</v>
          </cell>
        </row>
        <row r="843">
          <cell r="A843" t="str">
            <v>Emulsion asfaltica CRL-1HM</v>
          </cell>
          <cell r="B843" t="str">
            <v>l</v>
          </cell>
          <cell r="C843">
            <v>1940</v>
          </cell>
        </row>
        <row r="844">
          <cell r="A844" t="str">
            <v>Emulsion CRR-2</v>
          </cell>
          <cell r="B844" t="str">
            <v>l</v>
          </cell>
          <cell r="C844">
            <v>1524</v>
          </cell>
        </row>
        <row r="845">
          <cell r="A845" t="str">
            <v>Encastre en aleacion saman para cable Ø 1 1/2"</v>
          </cell>
          <cell r="B845" t="str">
            <v>und</v>
          </cell>
          <cell r="C845">
            <v>160000</v>
          </cell>
        </row>
        <row r="846">
          <cell r="A846" t="str">
            <v>Encastre en aleacion saman para cable Ø 1 1/4"</v>
          </cell>
          <cell r="B846" t="str">
            <v>und</v>
          </cell>
          <cell r="C846">
            <v>160000</v>
          </cell>
        </row>
        <row r="847">
          <cell r="A847" t="str">
            <v>Encastre en aleacion saman para cable Ø 1 1/8"</v>
          </cell>
          <cell r="B847" t="str">
            <v>und</v>
          </cell>
          <cell r="C847">
            <v>160000</v>
          </cell>
        </row>
        <row r="848">
          <cell r="A848" t="str">
            <v>Encastre en aleacion saman para cable Ø 1 3/8"</v>
          </cell>
          <cell r="B848" t="str">
            <v>und</v>
          </cell>
          <cell r="C848">
            <v>160000</v>
          </cell>
        </row>
        <row r="849">
          <cell r="A849" t="str">
            <v>Enchape bordillo ducha en ceramica lisa h=20</v>
          </cell>
          <cell r="B849" t="str">
            <v>m</v>
          </cell>
          <cell r="C849">
            <v>7803.71</v>
          </cell>
        </row>
        <row r="850">
          <cell r="A850" t="str">
            <v>Endurecedor silíceo para pisos ref. gris claro</v>
          </cell>
          <cell r="B850" t="str">
            <v>kg</v>
          </cell>
          <cell r="C850">
            <v>1516</v>
          </cell>
        </row>
        <row r="851">
          <cell r="A851" t="str">
            <v>Epotoc 1 - 1</v>
          </cell>
          <cell r="B851" t="str">
            <v>kg</v>
          </cell>
          <cell r="C851">
            <v>55448</v>
          </cell>
        </row>
        <row r="852">
          <cell r="A852" t="str">
            <v>Equipo compacto Bomba y Tanque 1J2366</v>
          </cell>
          <cell r="B852" t="str">
            <v>und</v>
          </cell>
          <cell r="C852">
            <v>2603040</v>
          </cell>
        </row>
        <row r="853">
          <cell r="A853" t="str">
            <v>Equipo de Bentonita</v>
          </cell>
          <cell r="B853" t="str">
            <v xml:space="preserve"> HR </v>
          </cell>
          <cell r="C853">
            <v>60494</v>
          </cell>
        </row>
        <row r="854">
          <cell r="A854" t="str">
            <v>Equipo de laboratorio para Mezcla</v>
          </cell>
          <cell r="B854" t="str">
            <v xml:space="preserve"> HR </v>
          </cell>
          <cell r="C854">
            <v>7014</v>
          </cell>
        </row>
        <row r="855">
          <cell r="A855" t="str">
            <v>Equipo de medida elec trif  3x208/120 5(10) A</v>
          </cell>
          <cell r="B855" t="str">
            <v>und</v>
          </cell>
          <cell r="C855">
            <v>850000</v>
          </cell>
        </row>
        <row r="856">
          <cell r="A856" t="str">
            <v>Equipo de Oxicorte</v>
          </cell>
          <cell r="B856" t="str">
            <v xml:space="preserve"> HR </v>
          </cell>
          <cell r="C856">
            <v>5300</v>
          </cell>
        </row>
        <row r="857">
          <cell r="A857" t="str">
            <v>Equipo de perforacion horizontal</v>
          </cell>
          <cell r="B857" t="str">
            <v xml:space="preserve"> HR </v>
          </cell>
          <cell r="C857">
            <v>43750</v>
          </cell>
        </row>
        <row r="858">
          <cell r="A858" t="str">
            <v>Equipo de perforacion y rotacion</v>
          </cell>
          <cell r="B858" t="str">
            <v xml:space="preserve"> HR </v>
          </cell>
          <cell r="C858">
            <v>245370</v>
          </cell>
        </row>
        <row r="859">
          <cell r="A859" t="str">
            <v>Equipo de resistividad</v>
          </cell>
          <cell r="B859" t="str">
            <v xml:space="preserve"> HR </v>
          </cell>
          <cell r="C859">
            <v>213075</v>
          </cell>
        </row>
        <row r="860">
          <cell r="A860" t="str">
            <v>Equipo de soldadura Marca Linconl 250 A</v>
          </cell>
          <cell r="B860" t="str">
            <v xml:space="preserve"> HR </v>
          </cell>
          <cell r="C860">
            <v>4862</v>
          </cell>
        </row>
        <row r="861">
          <cell r="A861" t="str">
            <v>Equipo de soldadura Marca Linconl 400 A</v>
          </cell>
          <cell r="B861" t="str">
            <v xml:space="preserve"> HR </v>
          </cell>
          <cell r="C861">
            <v>4880</v>
          </cell>
        </row>
        <row r="862">
          <cell r="A862" t="str">
            <v>Equipo de soldadura Marca Linconl 600 A</v>
          </cell>
          <cell r="B862" t="str">
            <v xml:space="preserve"> HR </v>
          </cell>
          <cell r="C862">
            <v>5162</v>
          </cell>
        </row>
        <row r="863">
          <cell r="A863" t="str">
            <v>Equipo de Termofusion Ø &lt; 110 mm</v>
          </cell>
          <cell r="B863" t="str">
            <v xml:space="preserve"> HR </v>
          </cell>
          <cell r="C863">
            <v>10300</v>
          </cell>
        </row>
        <row r="864">
          <cell r="A864" t="str">
            <v>Equipo de Termofusion Ø &gt; 110 mm</v>
          </cell>
          <cell r="B864" t="str">
            <v xml:space="preserve"> HR </v>
          </cell>
          <cell r="C864">
            <v>17200</v>
          </cell>
        </row>
        <row r="865">
          <cell r="A865" t="str">
            <v>Equipo Delineador de Pintura</v>
          </cell>
          <cell r="B865" t="str">
            <v xml:space="preserve"> HR </v>
          </cell>
          <cell r="C865">
            <v>57099</v>
          </cell>
        </row>
        <row r="866">
          <cell r="A866" t="str">
            <v>Equipo manual aplicador de bandas</v>
          </cell>
          <cell r="B866" t="str">
            <v xml:space="preserve"> HR </v>
          </cell>
          <cell r="C866">
            <v>22500</v>
          </cell>
        </row>
        <row r="867">
          <cell r="A867" t="str">
            <v>Equipo para sistema contra incendio, dos motobomba</v>
          </cell>
          <cell r="B867" t="str">
            <v>und</v>
          </cell>
          <cell r="C867">
            <v>13016360</v>
          </cell>
        </row>
        <row r="868">
          <cell r="A868" t="str">
            <v>Equipo Pintura con compresor</v>
          </cell>
          <cell r="B868" t="str">
            <v xml:space="preserve"> HR </v>
          </cell>
          <cell r="C868">
            <v>5114</v>
          </cell>
        </row>
        <row r="869">
          <cell r="A869" t="str">
            <v>Equipo presion 5 hp 50-70 psi, 90 gpm</v>
          </cell>
          <cell r="B869" t="str">
            <v>und</v>
          </cell>
          <cell r="C869">
            <v>5897440</v>
          </cell>
        </row>
        <row r="870">
          <cell r="A870" t="str">
            <v>Equipo Rotativo</v>
          </cell>
          <cell r="B870" t="str">
            <v xml:space="preserve"> HR </v>
          </cell>
          <cell r="C870">
            <v>159914</v>
          </cell>
        </row>
        <row r="871">
          <cell r="A871" t="str">
            <v>Escalera aluminio plegable articulada pasaman</v>
          </cell>
          <cell r="B871" t="str">
            <v>und</v>
          </cell>
          <cell r="C871">
            <v>3800000</v>
          </cell>
        </row>
        <row r="872">
          <cell r="A872" t="str">
            <v>Escalgres 30*30 alfa</v>
          </cell>
          <cell r="B872" t="str">
            <v>m²</v>
          </cell>
          <cell r="C872">
            <v>28464.080000000002</v>
          </cell>
        </row>
        <row r="873">
          <cell r="A873" t="str">
            <v>Escultura Doble en hierro-cubito concreto h=1.70 m</v>
          </cell>
          <cell r="B873" t="str">
            <v>und</v>
          </cell>
          <cell r="C873">
            <v>93000000</v>
          </cell>
        </row>
        <row r="874">
          <cell r="A874" t="str">
            <v>Escultura enhierro-cubito concreto h=1.70m 1 Figur</v>
          </cell>
          <cell r="B874" t="str">
            <v>und</v>
          </cell>
          <cell r="C874">
            <v>46666666</v>
          </cell>
        </row>
        <row r="875">
          <cell r="A875" t="str">
            <v>Esgrafiado graniplast fachadas</v>
          </cell>
          <cell r="B875" t="str">
            <v>kg</v>
          </cell>
          <cell r="C875">
            <v>2033.5</v>
          </cell>
        </row>
        <row r="876">
          <cell r="A876" t="str">
            <v>Esmalte  mate supersintético</v>
          </cell>
          <cell r="B876" t="str">
            <v>gal</v>
          </cell>
          <cell r="C876">
            <v>45582</v>
          </cell>
        </row>
        <row r="877">
          <cell r="A877" t="str">
            <v>Esmalte Sintetico tipo pintulux Pintuco</v>
          </cell>
          <cell r="B877" t="str">
            <v>gal</v>
          </cell>
          <cell r="C877">
            <v>58597</v>
          </cell>
        </row>
        <row r="878">
          <cell r="A878" t="str">
            <v>Esmalte sobre lamina lineal</v>
          </cell>
          <cell r="B878" t="str">
            <v>m</v>
          </cell>
          <cell r="C878">
            <v>6380</v>
          </cell>
        </row>
        <row r="879">
          <cell r="A879" t="str">
            <v>Esmalte sobre lamina llena (incluye anticorrosivo)</v>
          </cell>
          <cell r="B879" t="str">
            <v>m²</v>
          </cell>
          <cell r="C879">
            <v>12401.62</v>
          </cell>
        </row>
        <row r="880">
          <cell r="A880" t="str">
            <v>Esmalte sobre ventanas en lamina (incluye anticorrosivo)</v>
          </cell>
          <cell r="B880" t="str">
            <v>m²</v>
          </cell>
          <cell r="C880">
            <v>6652</v>
          </cell>
        </row>
        <row r="881">
          <cell r="A881" t="str">
            <v>Esparcidora de agregado</v>
          </cell>
          <cell r="B881" t="str">
            <v xml:space="preserve"> HR </v>
          </cell>
          <cell r="C881">
            <v>51700</v>
          </cell>
        </row>
        <row r="882">
          <cell r="A882" t="str">
            <v>Esparrago galvanizado de 5/8" x 10"</v>
          </cell>
          <cell r="B882" t="str">
            <v>und</v>
          </cell>
          <cell r="C882">
            <v>5574</v>
          </cell>
        </row>
        <row r="883">
          <cell r="A883" t="str">
            <v>Espejo cristal  4 mm instalado</v>
          </cell>
          <cell r="B883" t="str">
            <v>m²</v>
          </cell>
          <cell r="C883">
            <v>65000</v>
          </cell>
        </row>
        <row r="884">
          <cell r="A884" t="str">
            <v>Espejo cristal  5 mm</v>
          </cell>
          <cell r="B884" t="str">
            <v>m²</v>
          </cell>
          <cell r="C884">
            <v>45000</v>
          </cell>
        </row>
        <row r="885">
          <cell r="A885" t="str">
            <v>Espejo cristal flotado 3 mm</v>
          </cell>
          <cell r="B885" t="str">
            <v>m²</v>
          </cell>
          <cell r="C885">
            <v>40000</v>
          </cell>
        </row>
        <row r="886">
          <cell r="A886" t="str">
            <v>Espigo bridado en PRFV de 8"</v>
          </cell>
          <cell r="B886" t="str">
            <v>und</v>
          </cell>
          <cell r="C886">
            <v>300900</v>
          </cell>
        </row>
        <row r="887">
          <cell r="A887" t="str">
            <v>Esquinero plastico</v>
          </cell>
          <cell r="B887" t="str">
            <v>und</v>
          </cell>
          <cell r="C887">
            <v>18000</v>
          </cell>
        </row>
        <row r="888">
          <cell r="A888" t="str">
            <v>Estacas de Madera Ø=0.05 L=0.60 m</v>
          </cell>
          <cell r="B888" t="str">
            <v>und</v>
          </cell>
          <cell r="C888">
            <v>1033</v>
          </cell>
        </row>
        <row r="889">
          <cell r="A889" t="str">
            <v>Estacion Total</v>
          </cell>
          <cell r="B889" t="str">
            <v xml:space="preserve"> HR </v>
          </cell>
          <cell r="C889">
            <v>7500</v>
          </cell>
        </row>
        <row r="890">
          <cell r="A890" t="str">
            <v>Esterilla de guadua</v>
          </cell>
          <cell r="B890" t="str">
            <v>m²</v>
          </cell>
          <cell r="C890">
            <v>6000</v>
          </cell>
        </row>
        <row r="891">
          <cell r="A891" t="str">
            <v>Estocon de Madera Ø=4" o Vara rolliza</v>
          </cell>
          <cell r="B891" t="str">
            <v>m</v>
          </cell>
          <cell r="C891">
            <v>5600</v>
          </cell>
        </row>
        <row r="892">
          <cell r="A892" t="str">
            <v>Estolon</v>
          </cell>
          <cell r="B892" t="str">
            <v>und</v>
          </cell>
          <cell r="C892">
            <v>50</v>
          </cell>
        </row>
        <row r="893">
          <cell r="A893" t="str">
            <v>Estoperol metalico 14 x 4 cm</v>
          </cell>
          <cell r="B893" t="str">
            <v>und</v>
          </cell>
          <cell r="C893">
            <v>11252</v>
          </cell>
        </row>
        <row r="894">
          <cell r="A894" t="str">
            <v>Estructura aluminio para marquesina</v>
          </cell>
          <cell r="B894" t="str">
            <v>m²</v>
          </cell>
          <cell r="C894">
            <v>36800</v>
          </cell>
        </row>
        <row r="895">
          <cell r="A895" t="str">
            <v>Estructura metalica en Acero ASTM A-1011 (incluye: suministro - fabricacion - pintura - montaje)</v>
          </cell>
          <cell r="B895" t="str">
            <v>kg</v>
          </cell>
          <cell r="C895">
            <v>9011.58</v>
          </cell>
        </row>
        <row r="896">
          <cell r="A896" t="str">
            <v>Estuco plastico</v>
          </cell>
          <cell r="B896" t="str">
            <v>gal</v>
          </cell>
          <cell r="C896">
            <v>17088</v>
          </cell>
        </row>
        <row r="897">
          <cell r="A897" t="str">
            <v>Estufa industrial 4 puestos en A.I.</v>
          </cell>
          <cell r="B897" t="str">
            <v>und</v>
          </cell>
          <cell r="C897">
            <v>1325000</v>
          </cell>
        </row>
        <row r="898">
          <cell r="A898" t="str">
            <v>Excavacion a mano en material comun</v>
          </cell>
          <cell r="B898" t="str">
            <v>m³</v>
          </cell>
          <cell r="C898">
            <v>25447</v>
          </cell>
        </row>
        <row r="899">
          <cell r="A899" t="str">
            <v xml:space="preserve">Excavacion a mano en material comun, con transporte.  </v>
          </cell>
          <cell r="B899" t="str">
            <v>m³</v>
          </cell>
          <cell r="C899">
            <v>34792</v>
          </cell>
        </row>
        <row r="900">
          <cell r="A900" t="str">
            <v>Excavacion manual en conglomerado</v>
          </cell>
          <cell r="B900" t="str">
            <v>m³</v>
          </cell>
          <cell r="C900">
            <v>39086</v>
          </cell>
        </row>
        <row r="901">
          <cell r="A901" t="str">
            <v>Exor 1</v>
          </cell>
          <cell r="B901" t="str">
            <v>gal</v>
          </cell>
          <cell r="C901">
            <v>600000</v>
          </cell>
        </row>
        <row r="902">
          <cell r="A902" t="str">
            <v>Extractor de aire 12"</v>
          </cell>
          <cell r="B902" t="str">
            <v>und</v>
          </cell>
          <cell r="C902">
            <v>169400</v>
          </cell>
        </row>
        <row r="903">
          <cell r="A903" t="str">
            <v>Farol colonial 70 W. sodio  208 V</v>
          </cell>
          <cell r="B903" t="str">
            <v>und</v>
          </cell>
          <cell r="C903">
            <v>265000</v>
          </cell>
        </row>
        <row r="904">
          <cell r="A904" t="str">
            <v>Farol de pedestal  70 W  208 V sodio</v>
          </cell>
          <cell r="B904" t="str">
            <v>und</v>
          </cell>
          <cell r="C904">
            <v>352000</v>
          </cell>
        </row>
        <row r="905">
          <cell r="A905" t="str">
            <v>Favigel. Suelo artificial</v>
          </cell>
          <cell r="B905" t="str">
            <v>und</v>
          </cell>
          <cell r="C905">
            <v>169000</v>
          </cell>
        </row>
        <row r="906">
          <cell r="A906" t="str">
            <v>Fibra de vidrio Mat  atv</v>
          </cell>
          <cell r="B906" t="str">
            <v>kg</v>
          </cell>
          <cell r="C906">
            <v>10057</v>
          </cell>
        </row>
        <row r="907">
          <cell r="A907" t="str">
            <v>Fibra de vidrio PRFV. Preparacion e instalacion</v>
          </cell>
          <cell r="B907" t="str">
            <v>m²</v>
          </cell>
          <cell r="C907">
            <v>538956.30000000005</v>
          </cell>
        </row>
        <row r="908">
          <cell r="A908" t="str">
            <v>Filos y dilataciones 1:4</v>
          </cell>
          <cell r="B908" t="str">
            <v>m</v>
          </cell>
          <cell r="C908">
            <v>4847</v>
          </cell>
        </row>
        <row r="909">
          <cell r="A909" t="str">
            <v>Filos y dilataciones Mortero 1:3</v>
          </cell>
          <cell r="B909" t="str">
            <v>m</v>
          </cell>
          <cell r="C909">
            <v>4955</v>
          </cell>
        </row>
        <row r="910">
          <cell r="A910" t="str">
            <v>Filtro 1 1/2" anillo</v>
          </cell>
          <cell r="B910" t="str">
            <v>und</v>
          </cell>
          <cell r="C910">
            <v>162400</v>
          </cell>
        </row>
        <row r="911">
          <cell r="A911" t="str">
            <v>Filtro acampanado Tuberia PVC RDE 17 Ø=6" 0.125"</v>
          </cell>
          <cell r="B911" t="str">
            <v>m</v>
          </cell>
          <cell r="C911">
            <v>172221</v>
          </cell>
        </row>
        <row r="912">
          <cell r="A912" t="str">
            <v>Filtro acampanado tuberia PVC RDE 21 Ø=4" 0.030"</v>
          </cell>
          <cell r="B912" t="str">
            <v>m</v>
          </cell>
          <cell r="C912">
            <v>165583</v>
          </cell>
        </row>
        <row r="913">
          <cell r="A913" t="str">
            <v>Filtro acampanado Tuberia PVC RDE 21 Ø=6" 0.030"</v>
          </cell>
          <cell r="B913" t="str">
            <v>m</v>
          </cell>
          <cell r="C913">
            <v>233260</v>
          </cell>
        </row>
        <row r="914">
          <cell r="A914" t="str">
            <v>Filtro con rosca Tuberia PVC RDE 21 Ø=4" 0.030"</v>
          </cell>
          <cell r="B914" t="str">
            <v>m</v>
          </cell>
          <cell r="C914">
            <v>143450</v>
          </cell>
        </row>
        <row r="915">
          <cell r="A915" t="str">
            <v>Filtro en A.C. Inoxidable SCH 40 Ø 6" Ran 20 mm</v>
          </cell>
          <cell r="B915" t="str">
            <v>m</v>
          </cell>
          <cell r="C915">
            <v>931775</v>
          </cell>
        </row>
        <row r="916">
          <cell r="A916" t="str">
            <v>Filtro en Y de Ø=12". E.B. x E.B.</v>
          </cell>
          <cell r="B916" t="str">
            <v>und</v>
          </cell>
          <cell r="C916">
            <v>2807200</v>
          </cell>
        </row>
        <row r="917">
          <cell r="A917" t="str">
            <v>Filtro en Y de Ø=3". E.B. x E.B.</v>
          </cell>
          <cell r="B917" t="str">
            <v>und</v>
          </cell>
          <cell r="C917">
            <v>448800</v>
          </cell>
        </row>
        <row r="918">
          <cell r="A918" t="str">
            <v>Filtro en Y de Ø=4". E.B. x E.B.</v>
          </cell>
          <cell r="B918" t="str">
            <v>und</v>
          </cell>
          <cell r="C918">
            <v>700434</v>
          </cell>
        </row>
        <row r="919">
          <cell r="A919" t="str">
            <v>Filtro en Y de Ø=6". E.B. x E.B.</v>
          </cell>
          <cell r="B919" t="str">
            <v>und</v>
          </cell>
          <cell r="C919">
            <v>1169280</v>
          </cell>
        </row>
        <row r="920">
          <cell r="A920" t="str">
            <v>Filtro en Y de Ø=8". E.B. x E.B.</v>
          </cell>
          <cell r="B920" t="str">
            <v>und</v>
          </cell>
          <cell r="C920">
            <v>1704040</v>
          </cell>
        </row>
        <row r="921">
          <cell r="A921" t="str">
            <v>Filtro en Yee flanchado Ø=2"</v>
          </cell>
          <cell r="B921" t="str">
            <v>und</v>
          </cell>
          <cell r="C921">
            <v>362848</v>
          </cell>
        </row>
        <row r="922">
          <cell r="A922" t="str">
            <v>Filtro en Yee flanchado Ø=3"</v>
          </cell>
          <cell r="B922" t="str">
            <v>und</v>
          </cell>
          <cell r="C922">
            <v>469800</v>
          </cell>
        </row>
        <row r="923">
          <cell r="A923" t="str">
            <v>Flexocreto pavco 6000  h = 0.10 m</v>
          </cell>
          <cell r="B923" t="str">
            <v>m²</v>
          </cell>
          <cell r="C923">
            <v>13640</v>
          </cell>
        </row>
        <row r="924">
          <cell r="A924" t="str">
            <v>Flor metálica de 5 puntas</v>
          </cell>
          <cell r="B924" t="str">
            <v>und</v>
          </cell>
          <cell r="C924">
            <v>1700</v>
          </cell>
        </row>
        <row r="925">
          <cell r="A925" t="str">
            <v>Flotador automático de mercurio</v>
          </cell>
          <cell r="B925" t="str">
            <v>und</v>
          </cell>
          <cell r="C925">
            <v>85000</v>
          </cell>
        </row>
        <row r="926">
          <cell r="A926" t="str">
            <v>Flotador completo (bola de cobre) 1 1/2"</v>
          </cell>
          <cell r="B926" t="str">
            <v>und</v>
          </cell>
          <cell r="C926">
            <v>201724</v>
          </cell>
        </row>
        <row r="927">
          <cell r="A927" t="str">
            <v>Flotador completo (bola de cobre) 2"</v>
          </cell>
          <cell r="B927" t="str">
            <v>und</v>
          </cell>
          <cell r="C927">
            <v>263552</v>
          </cell>
        </row>
        <row r="928">
          <cell r="A928" t="str">
            <v>Flotador completo (bola plastica) 1/2"</v>
          </cell>
          <cell r="B928" t="str">
            <v>und</v>
          </cell>
          <cell r="C928">
            <v>33396</v>
          </cell>
        </row>
        <row r="929">
          <cell r="A929" t="str">
            <v>Fluxometro sanit/orinal de flujo ajustable grival</v>
          </cell>
          <cell r="B929" t="str">
            <v>und</v>
          </cell>
          <cell r="C929">
            <v>312900</v>
          </cell>
        </row>
        <row r="930">
          <cell r="A930" t="str">
            <v>Formaleta (1 uso)</v>
          </cell>
          <cell r="B930" t="str">
            <v>m²</v>
          </cell>
          <cell r="C930">
            <v>43143</v>
          </cell>
        </row>
        <row r="931">
          <cell r="A931" t="str">
            <v>Formaleta entrepiso (incluye: camilla, parales, cerchas y cruzetas)</v>
          </cell>
          <cell r="B931" t="str">
            <v>m²</v>
          </cell>
          <cell r="C931">
            <v>15213</v>
          </cell>
        </row>
        <row r="932">
          <cell r="A932" t="str">
            <v>Formaleta malla screen 5 mm</v>
          </cell>
          <cell r="B932" t="str">
            <v>und</v>
          </cell>
          <cell r="C932">
            <v>37352</v>
          </cell>
        </row>
        <row r="933">
          <cell r="A933" t="str">
            <v>Formaleta metalica panel monoportable</v>
          </cell>
          <cell r="B933" t="str">
            <v>m²/d</v>
          </cell>
          <cell r="C933">
            <v>1792</v>
          </cell>
        </row>
        <row r="934">
          <cell r="A934" t="str">
            <v>Formaleta metalica Para Vigas Postensadas Hp=1.3 - 3.00</v>
          </cell>
          <cell r="B934" t="str">
            <v>m²</v>
          </cell>
          <cell r="C934">
            <v>345298.2</v>
          </cell>
        </row>
        <row r="935">
          <cell r="A935" t="str">
            <v>Formaleta metalica Tipo Caisson H=1.00 M  DI=1.00 M, DE=1.10 M (para 20 usos)</v>
          </cell>
          <cell r="B935" t="str">
            <v>und</v>
          </cell>
          <cell r="C935">
            <v>724625.3</v>
          </cell>
        </row>
        <row r="936">
          <cell r="A936" t="str">
            <v>Formaleta para Poste de referencia</v>
          </cell>
          <cell r="B936" t="str">
            <v>und</v>
          </cell>
          <cell r="C936">
            <v>29766</v>
          </cell>
        </row>
        <row r="937">
          <cell r="A937" t="str">
            <v>Formaleta sardinel</v>
          </cell>
          <cell r="B937" t="str">
            <v>m</v>
          </cell>
          <cell r="C937">
            <v>497</v>
          </cell>
        </row>
        <row r="938">
          <cell r="A938" t="str">
            <v>Fresadora y recicladora de Pavimento</v>
          </cell>
          <cell r="B938" t="str">
            <v xml:space="preserve"> HR </v>
          </cell>
          <cell r="C938">
            <v>350000</v>
          </cell>
        </row>
        <row r="939">
          <cell r="A939" t="str">
            <v>Frescasa 3 1/2"  de 1.22 x 15.24 m</v>
          </cell>
          <cell r="B939" t="str">
            <v>und</v>
          </cell>
          <cell r="C939">
            <v>179503.67</v>
          </cell>
        </row>
        <row r="940">
          <cell r="A940" t="str">
            <v>Fusible de 15 KV, 1 - 5 A, tipo H</v>
          </cell>
          <cell r="B940" t="str">
            <v>und</v>
          </cell>
          <cell r="C940">
            <v>2775</v>
          </cell>
        </row>
        <row r="941">
          <cell r="A941" t="str">
            <v>Fusible HH 25 Amp</v>
          </cell>
          <cell r="B941" t="str">
            <v>und</v>
          </cell>
          <cell r="C941">
            <v>228000</v>
          </cell>
        </row>
        <row r="942">
          <cell r="A942" t="str">
            <v>Gabinete contra incendios (0.99 x 0.77 x 0.24)</v>
          </cell>
          <cell r="B942" t="str">
            <v>und</v>
          </cell>
          <cell r="C942">
            <v>892000</v>
          </cell>
        </row>
        <row r="943">
          <cell r="A943" t="str">
            <v>Gabinete pared 19" 5 rms</v>
          </cell>
          <cell r="B943" t="str">
            <v>und</v>
          </cell>
          <cell r="C943">
            <v>140000</v>
          </cell>
        </row>
        <row r="944">
          <cell r="A944" t="str">
            <v>Gabinete tablero metálico 70x40x2 mts</v>
          </cell>
          <cell r="B944" t="str">
            <v>und</v>
          </cell>
          <cell r="C944">
            <v>2298215</v>
          </cell>
        </row>
        <row r="945">
          <cell r="A945" t="str">
            <v>Gancho blanco</v>
          </cell>
          <cell r="B945" t="str">
            <v>und</v>
          </cell>
          <cell r="C945">
            <v>8500</v>
          </cell>
        </row>
        <row r="946">
          <cell r="A946" t="str">
            <v>Gárgola prefabricada en concreto 3000 psi reforzad</v>
          </cell>
          <cell r="B946" t="str">
            <v>und</v>
          </cell>
          <cell r="C946">
            <v>16333.33</v>
          </cell>
        </row>
        <row r="947">
          <cell r="A947" t="str">
            <v>Gas natural 40 lb</v>
          </cell>
          <cell r="B947" t="str">
            <v>und</v>
          </cell>
          <cell r="C947">
            <v>45000</v>
          </cell>
        </row>
        <row r="948">
          <cell r="A948" t="str">
            <v>Gasolina</v>
          </cell>
          <cell r="B948" t="str">
            <v>gal</v>
          </cell>
          <cell r="C948">
            <v>8758</v>
          </cell>
        </row>
        <row r="949">
          <cell r="A949" t="str">
            <v>Gato para tensionamiento</v>
          </cell>
          <cell r="B949" t="str">
            <v xml:space="preserve"> HR </v>
          </cell>
          <cell r="C949">
            <v>115000</v>
          </cell>
        </row>
        <row r="950">
          <cell r="A950" t="str">
            <v>Geodren Planar A=2.00 m</v>
          </cell>
          <cell r="B950" t="str">
            <v>m</v>
          </cell>
          <cell r="C950">
            <v>63570</v>
          </cell>
        </row>
        <row r="951">
          <cell r="A951" t="str">
            <v>Geodren vial Ø 100 mm h=0.5 m</v>
          </cell>
          <cell r="B951" t="str">
            <v>m</v>
          </cell>
          <cell r="C951">
            <v>20410</v>
          </cell>
        </row>
        <row r="952">
          <cell r="A952" t="str">
            <v>Geodren vial Ø 100 mm h=1.00 m</v>
          </cell>
          <cell r="B952" t="str">
            <v>m</v>
          </cell>
          <cell r="C952">
            <v>34016</v>
          </cell>
        </row>
        <row r="953">
          <cell r="A953" t="str">
            <v>Geodren vial Ø 100 mm h=2.00 m</v>
          </cell>
          <cell r="B953" t="str">
            <v>m</v>
          </cell>
          <cell r="C953">
            <v>68032</v>
          </cell>
        </row>
        <row r="954">
          <cell r="A954" t="str">
            <v>Geodren vial Ø 65 mm h=1.05 m</v>
          </cell>
          <cell r="B954" t="str">
            <v>m</v>
          </cell>
          <cell r="C954">
            <v>62464</v>
          </cell>
        </row>
        <row r="955">
          <cell r="A955" t="str">
            <v>Geo-estructura H=1.25 m W=3.07m</v>
          </cell>
          <cell r="B955" t="str">
            <v>m</v>
          </cell>
          <cell r="C955">
            <v>149640</v>
          </cell>
        </row>
        <row r="956">
          <cell r="A956" t="str">
            <v>Geo-estructura H=1.4 m W=3.90m</v>
          </cell>
          <cell r="B956" t="str">
            <v>m</v>
          </cell>
          <cell r="C956">
            <v>175624</v>
          </cell>
        </row>
        <row r="957">
          <cell r="A957" t="str">
            <v>Geomalla de refuerzo</v>
          </cell>
          <cell r="B957" t="str">
            <v>m²</v>
          </cell>
          <cell r="C957">
            <v>8000</v>
          </cell>
        </row>
        <row r="958">
          <cell r="A958" t="str">
            <v>Geomalla LBO 302</v>
          </cell>
          <cell r="B958" t="str">
            <v>m²</v>
          </cell>
          <cell r="C958">
            <v>10933</v>
          </cell>
        </row>
        <row r="959">
          <cell r="A959" t="str">
            <v>Geomembrana 20 mil 0.5 mm HDPE</v>
          </cell>
          <cell r="B959" t="str">
            <v>m²</v>
          </cell>
          <cell r="C959">
            <v>8867</v>
          </cell>
        </row>
        <row r="960">
          <cell r="A960" t="str">
            <v>Geomembrana 30 mil 0.75 mm HDPE</v>
          </cell>
          <cell r="B960" t="str">
            <v>m²</v>
          </cell>
          <cell r="C960">
            <v>12826</v>
          </cell>
        </row>
        <row r="961">
          <cell r="A961" t="str">
            <v>Geomembrana 40 mil 1.00 mm HDPE</v>
          </cell>
          <cell r="B961" t="str">
            <v>m²</v>
          </cell>
          <cell r="C961">
            <v>17217</v>
          </cell>
        </row>
        <row r="962">
          <cell r="A962" t="str">
            <v>Geostab</v>
          </cell>
          <cell r="B962" t="str">
            <v>l</v>
          </cell>
          <cell r="C962">
            <v>63800</v>
          </cell>
        </row>
        <row r="963">
          <cell r="A963" t="str">
            <v>Geotextil No Tejido 1600</v>
          </cell>
          <cell r="B963" t="str">
            <v>m²</v>
          </cell>
          <cell r="C963">
            <v>3238</v>
          </cell>
        </row>
        <row r="964">
          <cell r="A964" t="str">
            <v>Geotextil No Tejido 2000</v>
          </cell>
          <cell r="B964" t="str">
            <v>m²</v>
          </cell>
          <cell r="C964">
            <v>4574</v>
          </cell>
        </row>
        <row r="965">
          <cell r="A965" t="str">
            <v>Geotextil No Tejido 2500</v>
          </cell>
          <cell r="B965" t="str">
            <v>m²</v>
          </cell>
          <cell r="C965">
            <v>4952</v>
          </cell>
        </row>
        <row r="966">
          <cell r="A966" t="str">
            <v>Geotextil No Tejido 4000</v>
          </cell>
          <cell r="B966" t="str">
            <v>m²</v>
          </cell>
          <cell r="C966">
            <v>8488</v>
          </cell>
        </row>
        <row r="967">
          <cell r="A967" t="str">
            <v>Geotextil No Tejido 7000</v>
          </cell>
          <cell r="B967" t="str">
            <v>m²</v>
          </cell>
          <cell r="C967">
            <v>15047</v>
          </cell>
        </row>
        <row r="968">
          <cell r="A968" t="str">
            <v>Geotextil Tejido 1700</v>
          </cell>
          <cell r="B968" t="str">
            <v>m²</v>
          </cell>
          <cell r="C968">
            <v>3927</v>
          </cell>
        </row>
        <row r="969">
          <cell r="A969" t="str">
            <v>Geotextil Tejido 2100</v>
          </cell>
          <cell r="B969" t="str">
            <v>m²</v>
          </cell>
          <cell r="C969">
            <v>4912</v>
          </cell>
        </row>
        <row r="970">
          <cell r="A970" t="str">
            <v>Geotextil Tejido 2400</v>
          </cell>
          <cell r="B970" t="str">
            <v>m²</v>
          </cell>
          <cell r="C970">
            <v>5361</v>
          </cell>
        </row>
        <row r="971">
          <cell r="A971" t="str">
            <v>Grama  (Semilla)</v>
          </cell>
          <cell r="B971" t="str">
            <v>kg</v>
          </cell>
          <cell r="C971">
            <v>40000</v>
          </cell>
        </row>
        <row r="972">
          <cell r="A972" t="str">
            <v>Graniplast color</v>
          </cell>
          <cell r="B972" t="str">
            <v>m²</v>
          </cell>
          <cell r="C972">
            <v>15622.4</v>
          </cell>
        </row>
        <row r="973">
          <cell r="A973" t="str">
            <v>Granito natural e = 0.02 m</v>
          </cell>
          <cell r="B973" t="str">
            <v>m²</v>
          </cell>
          <cell r="C973">
            <v>131529</v>
          </cell>
        </row>
        <row r="974">
          <cell r="A974" t="str">
            <v>Granito No.2</v>
          </cell>
          <cell r="B974" t="str">
            <v>bt</v>
          </cell>
          <cell r="C974">
            <v>20865</v>
          </cell>
        </row>
        <row r="975">
          <cell r="A975" t="str">
            <v>Granito pulido travertino peruano No 2, para enchape mesón</v>
          </cell>
          <cell r="B975" t="str">
            <v>m</v>
          </cell>
          <cell r="C975">
            <v>67419</v>
          </cell>
        </row>
        <row r="976">
          <cell r="A976" t="str">
            <v>Granito travertino peruano No.2</v>
          </cell>
          <cell r="B976" t="str">
            <v>bt</v>
          </cell>
          <cell r="C976">
            <v>17342</v>
          </cell>
        </row>
        <row r="977">
          <cell r="A977" t="str">
            <v>Granito travertino peruano No.2 y 3</v>
          </cell>
          <cell r="B977" t="str">
            <v>bt</v>
          </cell>
          <cell r="C977">
            <v>23367</v>
          </cell>
        </row>
        <row r="978">
          <cell r="A978" t="str">
            <v>Grapa  3/8"</v>
          </cell>
          <cell r="B978" t="str">
            <v>und</v>
          </cell>
          <cell r="C978">
            <v>5240</v>
          </cell>
        </row>
        <row r="979">
          <cell r="A979" t="str">
            <v>Grapa  de 1/2"  roscada  a=0.13 m l=0.25 m</v>
          </cell>
          <cell r="B979" t="str">
            <v>und</v>
          </cell>
          <cell r="C979">
            <v>15000</v>
          </cell>
        </row>
        <row r="980">
          <cell r="A980" t="str">
            <v>Grapa 1/4"</v>
          </cell>
          <cell r="B980" t="str">
            <v>und</v>
          </cell>
          <cell r="C980">
            <v>4580</v>
          </cell>
        </row>
        <row r="981">
          <cell r="A981" t="str">
            <v>Grapa externa 3/8 pulg</v>
          </cell>
          <cell r="B981" t="str">
            <v>und</v>
          </cell>
          <cell r="C981">
            <v>7250</v>
          </cell>
        </row>
        <row r="982">
          <cell r="A982" t="str">
            <v>Grapa galvanizada para Cerca 1 x 9</v>
          </cell>
          <cell r="B982" t="str">
            <v>und</v>
          </cell>
          <cell r="C982">
            <v>76</v>
          </cell>
        </row>
        <row r="983">
          <cell r="A983" t="str">
            <v>Grapa industrial</v>
          </cell>
          <cell r="B983" t="str">
            <v>lb</v>
          </cell>
          <cell r="C983">
            <v>4500</v>
          </cell>
        </row>
        <row r="984">
          <cell r="A984" t="str">
            <v>Grapa Ø=1"  372 mm x 103 mm</v>
          </cell>
          <cell r="B984" t="str">
            <v>und</v>
          </cell>
          <cell r="C984">
            <v>88250</v>
          </cell>
        </row>
        <row r="985">
          <cell r="A985" t="str">
            <v>Grapa Ø=1"  440 mm x 103 mm</v>
          </cell>
          <cell r="B985" t="str">
            <v>und</v>
          </cell>
          <cell r="C985">
            <v>40000</v>
          </cell>
        </row>
        <row r="986">
          <cell r="A986" t="str">
            <v>Grapa Ø=1"  565 mm x 103 mm</v>
          </cell>
          <cell r="B986" t="str">
            <v>und</v>
          </cell>
          <cell r="C986">
            <v>40000</v>
          </cell>
        </row>
        <row r="987">
          <cell r="A987" t="str">
            <v>Grapa Ø=1"  565 mm x 128 mm</v>
          </cell>
          <cell r="B987" t="str">
            <v>und</v>
          </cell>
          <cell r="C987">
            <v>125125</v>
          </cell>
        </row>
        <row r="988">
          <cell r="A988" t="str">
            <v>Grava 1/2" - 1/4"</v>
          </cell>
          <cell r="B988" t="str">
            <v>m³</v>
          </cell>
          <cell r="C988">
            <v>535920</v>
          </cell>
        </row>
        <row r="989">
          <cell r="A989" t="str">
            <v>Grava fina libre de calcareos Ø 1/32" a 1"</v>
          </cell>
          <cell r="B989" t="str">
            <v>bt</v>
          </cell>
          <cell r="C989">
            <v>21563</v>
          </cell>
        </row>
        <row r="990">
          <cell r="A990" t="str">
            <v>Gravilla para piso</v>
          </cell>
          <cell r="B990" t="str">
            <v>bt</v>
          </cell>
          <cell r="C990">
            <v>17342</v>
          </cell>
        </row>
        <row r="991">
          <cell r="A991" t="str">
            <v>Grifería lavamanos mezclador 4" conjunto</v>
          </cell>
          <cell r="B991" t="str">
            <v>und</v>
          </cell>
          <cell r="C991">
            <v>42900</v>
          </cell>
        </row>
        <row r="992">
          <cell r="A992" t="str">
            <v>Grifería lavamanos mezclador 8" cromada tipo palanca</v>
          </cell>
          <cell r="B992" t="str">
            <v>und</v>
          </cell>
          <cell r="C992">
            <v>53567</v>
          </cell>
        </row>
        <row r="993">
          <cell r="A993" t="str">
            <v>Grifería orinal de pared tipo push cromo</v>
          </cell>
          <cell r="B993" t="str">
            <v>und</v>
          </cell>
          <cell r="C993">
            <v>151567</v>
          </cell>
        </row>
        <row r="994">
          <cell r="A994" t="str">
            <v>Grifería para tanque de sanitario</v>
          </cell>
          <cell r="B994" t="str">
            <v>und</v>
          </cell>
          <cell r="C994">
            <v>17250</v>
          </cell>
        </row>
        <row r="995">
          <cell r="A995" t="str">
            <v>Grua 5.0 Tn</v>
          </cell>
          <cell r="B995" t="str">
            <v xml:space="preserve"> HR </v>
          </cell>
          <cell r="C995">
            <v>44772</v>
          </cell>
        </row>
        <row r="996">
          <cell r="A996" t="str">
            <v>Grua Telescopica 40 Tn</v>
          </cell>
          <cell r="B996" t="str">
            <v xml:space="preserve"> HR </v>
          </cell>
          <cell r="C996">
            <v>287999</v>
          </cell>
        </row>
        <row r="997">
          <cell r="A997" t="str">
            <v>Guadañadora</v>
          </cell>
          <cell r="B997" t="str">
            <v xml:space="preserve"> HR </v>
          </cell>
          <cell r="C997">
            <v>4127</v>
          </cell>
        </row>
        <row r="998">
          <cell r="A998" t="str">
            <v>Guadua 6 m</v>
          </cell>
          <cell r="B998" t="str">
            <v>und</v>
          </cell>
          <cell r="C998">
            <v>5000</v>
          </cell>
        </row>
        <row r="999">
          <cell r="A999" t="str">
            <v>Guardacable de 1 1/2" o Portacable T.P.</v>
          </cell>
          <cell r="B999" t="str">
            <v>und</v>
          </cell>
          <cell r="C999">
            <v>210296</v>
          </cell>
        </row>
        <row r="1000">
          <cell r="A1000" t="str">
            <v>Guardacable de 1 1/4" o Portacable T.P.</v>
          </cell>
          <cell r="B1000" t="str">
            <v>und</v>
          </cell>
          <cell r="C1000">
            <v>87696</v>
          </cell>
        </row>
        <row r="1001">
          <cell r="A1001" t="str">
            <v>Guardacable de 1 5/8" o Portacable T.P.</v>
          </cell>
          <cell r="B1001" t="str">
            <v>und</v>
          </cell>
          <cell r="C1001">
            <v>205088</v>
          </cell>
        </row>
        <row r="1002">
          <cell r="A1002" t="str">
            <v>Guardacable de 1" o Portacable T.P.</v>
          </cell>
          <cell r="B1002" t="str">
            <v>und</v>
          </cell>
          <cell r="C1002">
            <v>29900</v>
          </cell>
        </row>
        <row r="1003">
          <cell r="A1003" t="str">
            <v>Guardacable de 1/2" o Portacable T.P.</v>
          </cell>
          <cell r="B1003" t="str">
            <v>und</v>
          </cell>
          <cell r="C1003">
            <v>12000</v>
          </cell>
        </row>
        <row r="1004">
          <cell r="A1004" t="str">
            <v>Guardacable de 1/4" o Portacable T.P.</v>
          </cell>
          <cell r="B1004" t="str">
            <v>und</v>
          </cell>
          <cell r="C1004">
            <v>2378</v>
          </cell>
        </row>
        <row r="1005">
          <cell r="A1005" t="str">
            <v>Guardacable de 3/4" o Portacable T.P.</v>
          </cell>
          <cell r="B1005" t="str">
            <v>und</v>
          </cell>
          <cell r="C1005">
            <v>17539</v>
          </cell>
        </row>
        <row r="1006">
          <cell r="A1006" t="str">
            <v>Guardacable de 3/8" o Portacable T.P.</v>
          </cell>
          <cell r="B1006" t="str">
            <v>und</v>
          </cell>
          <cell r="C1006">
            <v>6500</v>
          </cell>
        </row>
        <row r="1007">
          <cell r="A1007" t="str">
            <v>Guardacable de 5/16" o Portacable T.P.</v>
          </cell>
          <cell r="B1007" t="str">
            <v>und</v>
          </cell>
          <cell r="C1007">
            <v>3712</v>
          </cell>
        </row>
        <row r="1008">
          <cell r="A1008" t="str">
            <v>Guardacable de 5/8" o Portacable T.P.</v>
          </cell>
          <cell r="B1008" t="str">
            <v>und</v>
          </cell>
          <cell r="C1008">
            <v>14000</v>
          </cell>
        </row>
        <row r="1009">
          <cell r="A1009" t="str">
            <v>Guardacable de 7/8" o Portacable T.P.</v>
          </cell>
          <cell r="B1009" t="str">
            <v>und</v>
          </cell>
          <cell r="C1009">
            <v>28420</v>
          </cell>
        </row>
        <row r="1010">
          <cell r="A1010" t="str">
            <v>Guardacamilla, sistema clip alto impacto 0.15 m</v>
          </cell>
          <cell r="B1010" t="str">
            <v>m</v>
          </cell>
          <cell r="C1010">
            <v>45000</v>
          </cell>
        </row>
        <row r="1011">
          <cell r="A1011" t="str">
            <v>Guardaescoba grano de marmol 7.2 x 30</v>
          </cell>
          <cell r="B1011" t="str">
            <v>m</v>
          </cell>
          <cell r="C1011">
            <v>12981</v>
          </cell>
        </row>
        <row r="1012">
          <cell r="A1012" t="str">
            <v>Guardaescoba grano de marmol 7.2 x 30 cm</v>
          </cell>
          <cell r="B1012" t="str">
            <v>m</v>
          </cell>
          <cell r="C1012">
            <v>11022</v>
          </cell>
        </row>
        <row r="1013">
          <cell r="A1013" t="str">
            <v>Guardavia o tramo curvo de 4.13 m (0.08 x 0.31)</v>
          </cell>
          <cell r="B1013" t="str">
            <v>und</v>
          </cell>
          <cell r="C1013">
            <v>337801</v>
          </cell>
        </row>
        <row r="1014">
          <cell r="A1014" t="str">
            <v>Guardavia o tramo recto de 4.13 m (0.08 x 0.31)</v>
          </cell>
          <cell r="B1014" t="str">
            <v>und</v>
          </cell>
          <cell r="C1014">
            <v>282767</v>
          </cell>
        </row>
        <row r="1015">
          <cell r="A1015" t="str">
            <v>Guaya galvanizada 5/16"</v>
          </cell>
          <cell r="B1015" t="str">
            <v>und</v>
          </cell>
          <cell r="C1015">
            <v>3132</v>
          </cell>
        </row>
        <row r="1016">
          <cell r="A1016" t="str">
            <v>Guia No 1</v>
          </cell>
          <cell r="B1016" t="str">
            <v>und</v>
          </cell>
          <cell r="C1016">
            <v>62640</v>
          </cell>
        </row>
        <row r="1017">
          <cell r="A1017" t="str">
            <v>Hebilla cinta bandit 5/8"</v>
          </cell>
          <cell r="B1017" t="str">
            <v>und</v>
          </cell>
          <cell r="C1017">
            <v>1122</v>
          </cell>
        </row>
        <row r="1018">
          <cell r="A1018" t="str">
            <v>Herramienta Menor</v>
          </cell>
          <cell r="B1018" t="str">
            <v xml:space="preserve">  % </v>
          </cell>
          <cell r="C1018">
            <v>31179.4</v>
          </cell>
        </row>
        <row r="1019">
          <cell r="A1019" t="str">
            <v>Herramienta Menor</v>
          </cell>
          <cell r="B1019" t="str">
            <v xml:space="preserve">  % </v>
          </cell>
          <cell r="C1019">
            <v>68941.2</v>
          </cell>
        </row>
        <row r="1020">
          <cell r="A1020" t="str">
            <v>Herramienta Menor</v>
          </cell>
          <cell r="B1020" t="str">
            <v xml:space="preserve">  % </v>
          </cell>
          <cell r="C1020">
            <v>33005.42</v>
          </cell>
        </row>
        <row r="1021">
          <cell r="A1021" t="str">
            <v>Herramienta Menor</v>
          </cell>
          <cell r="B1021" t="str">
            <v xml:space="preserve">  % </v>
          </cell>
          <cell r="C1021">
            <v>27754.799999999999</v>
          </cell>
        </row>
        <row r="1022">
          <cell r="A1022" t="str">
            <v>Herramienta Menor</v>
          </cell>
          <cell r="B1022" t="str">
            <v xml:space="preserve">  % </v>
          </cell>
          <cell r="C1022">
            <v>260674</v>
          </cell>
        </row>
        <row r="1023">
          <cell r="A1023" t="str">
            <v>Herramienta Menor</v>
          </cell>
          <cell r="B1023" t="str">
            <v xml:space="preserve">  % </v>
          </cell>
          <cell r="C1023">
            <v>476775.01</v>
          </cell>
        </row>
        <row r="1024">
          <cell r="A1024" t="str">
            <v>Herramienta Menor</v>
          </cell>
          <cell r="B1024" t="str">
            <v xml:space="preserve">  % </v>
          </cell>
          <cell r="C1024">
            <v>530549.01</v>
          </cell>
        </row>
        <row r="1025">
          <cell r="A1025" t="str">
            <v>Herramienta Menor</v>
          </cell>
          <cell r="B1025" t="str">
            <v xml:space="preserve">  % </v>
          </cell>
          <cell r="C1025">
            <v>423074</v>
          </cell>
        </row>
        <row r="1026">
          <cell r="A1026" t="str">
            <v>Herramienta Menor 10% M.O. AA</v>
          </cell>
          <cell r="B1026" t="str">
            <v>hr</v>
          </cell>
          <cell r="C1026">
            <v>1637.5</v>
          </cell>
        </row>
        <row r="1027">
          <cell r="A1027" t="str">
            <v>Herramienta Menor 10% M.O. AA</v>
          </cell>
          <cell r="B1027" t="str">
            <v>hr</v>
          </cell>
          <cell r="C1027">
            <v>1637.5</v>
          </cell>
        </row>
        <row r="1028">
          <cell r="A1028" t="str">
            <v>Herramienta menor 10% M.O P-L-O-2T-8T3</v>
          </cell>
          <cell r="B1028" t="str">
            <v xml:space="preserve"> HR </v>
          </cell>
          <cell r="C1028">
            <v>12217</v>
          </cell>
        </row>
        <row r="1029">
          <cell r="A1029" t="str">
            <v>Herramienta Menor 10% M.O. AA</v>
          </cell>
          <cell r="B1029" t="str">
            <v xml:space="preserve"> HR </v>
          </cell>
          <cell r="C1029">
            <v>1913</v>
          </cell>
        </row>
        <row r="1030">
          <cell r="A1030" t="str">
            <v>Herramienta Menor 10% M.O. AA Elec</v>
          </cell>
          <cell r="B1030" t="str">
            <v xml:space="preserve"> HR </v>
          </cell>
          <cell r="C1030">
            <v>1637.5</v>
          </cell>
        </row>
        <row r="1031">
          <cell r="A1031" t="str">
            <v>Herramienta Menor 10% M.O. AA-2</v>
          </cell>
          <cell r="B1031" t="str">
            <v xml:space="preserve"> HR </v>
          </cell>
          <cell r="C1031">
            <v>2309.7000000000003</v>
          </cell>
        </row>
        <row r="1032">
          <cell r="A1032" t="str">
            <v>Herramienta Menor 10% M.O. AA-2 Elc</v>
          </cell>
          <cell r="B1032" t="str">
            <v xml:space="preserve"> HR </v>
          </cell>
          <cell r="C1032">
            <v>2635.9</v>
          </cell>
        </row>
        <row r="1033">
          <cell r="A1033" t="str">
            <v>Herramienta menor 10% M.O. AA-3</v>
          </cell>
          <cell r="B1033" t="str">
            <v xml:space="preserve"> HR </v>
          </cell>
          <cell r="C1033">
            <v>2982</v>
          </cell>
        </row>
        <row r="1034">
          <cell r="A1034" t="str">
            <v>Herramienta menor 10% M.O. AA-4</v>
          </cell>
          <cell r="B1034" t="str">
            <v xml:space="preserve"> HR </v>
          </cell>
          <cell r="C1034">
            <v>3654.2000000000003</v>
          </cell>
        </row>
        <row r="1035">
          <cell r="A1035" t="str">
            <v>Herramienta menor 10% M.O. AA-5</v>
          </cell>
          <cell r="B1035" t="str">
            <v xml:space="preserve"> HR </v>
          </cell>
          <cell r="C1035">
            <v>4326.5</v>
          </cell>
        </row>
        <row r="1036">
          <cell r="A1036" t="str">
            <v>Herramienta menor 10% M.O. AA-9</v>
          </cell>
          <cell r="B1036" t="str">
            <v xml:space="preserve"> HR </v>
          </cell>
          <cell r="C1036">
            <v>7015.5</v>
          </cell>
        </row>
        <row r="1037">
          <cell r="A1037" t="str">
            <v>Herramienta Menor 10% M.O. Ac-2</v>
          </cell>
          <cell r="B1037" t="str">
            <v xml:space="preserve"> HR </v>
          </cell>
          <cell r="C1037">
            <v>1447</v>
          </cell>
        </row>
        <row r="1038">
          <cell r="A1038" t="str">
            <v>Herramienta menor 10% M.O. Ac-4</v>
          </cell>
          <cell r="B1038" t="str">
            <v xml:space="preserve"> HR </v>
          </cell>
          <cell r="C1038">
            <v>2894</v>
          </cell>
        </row>
        <row r="1039">
          <cell r="A1039" t="str">
            <v>Herramienta menor 10% M.O. ASA-3</v>
          </cell>
          <cell r="B1039" t="str">
            <v xml:space="preserve"> HR </v>
          </cell>
          <cell r="C1039">
            <v>4548.4000000000005</v>
          </cell>
        </row>
        <row r="1040">
          <cell r="A1040" t="str">
            <v>Herramienta Menor 10% M.O. ASA-4</v>
          </cell>
          <cell r="B1040" t="str">
            <v xml:space="preserve"> HR </v>
          </cell>
          <cell r="C1040">
            <v>6460.9000000000005</v>
          </cell>
        </row>
        <row r="1041">
          <cell r="A1041" t="str">
            <v>Herramienta menor 10% M.O. Ayud. const</v>
          </cell>
          <cell r="B1041" t="str">
            <v xml:space="preserve"> HR </v>
          </cell>
          <cell r="C1041">
            <v>631.70000000000005</v>
          </cell>
        </row>
        <row r="1042">
          <cell r="A1042" t="str">
            <v>Herramienta menor 10% M.O. Ayudante (A)</v>
          </cell>
          <cell r="B1042" t="str">
            <v xml:space="preserve"> HR </v>
          </cell>
          <cell r="C1042">
            <v>789.40000000000009</v>
          </cell>
        </row>
        <row r="1043">
          <cell r="A1043" t="str">
            <v>Herramienta Menor 10% M.O. BB</v>
          </cell>
          <cell r="B1043" t="str">
            <v xml:space="preserve"> HR </v>
          </cell>
          <cell r="C1043">
            <v>1930.4</v>
          </cell>
        </row>
        <row r="1044">
          <cell r="A1044" t="str">
            <v>Herramienta menor 10% M.O. CC</v>
          </cell>
          <cell r="B1044" t="str">
            <v xml:space="preserve"> HR </v>
          </cell>
          <cell r="C1044">
            <v>2271.9</v>
          </cell>
        </row>
        <row r="1045">
          <cell r="A1045" t="str">
            <v>Herramienta Menor 10% M.O. DD</v>
          </cell>
          <cell r="B1045" t="str">
            <v xml:space="preserve"> HR </v>
          </cell>
          <cell r="C1045">
            <v>2509.5</v>
          </cell>
        </row>
        <row r="1046">
          <cell r="A1046" t="str">
            <v>Herramienta Menor 10% M.O. IMOPA-13</v>
          </cell>
          <cell r="B1046" t="str">
            <v xml:space="preserve"> HR </v>
          </cell>
          <cell r="C1046">
            <v>11474</v>
          </cell>
        </row>
        <row r="1047">
          <cell r="A1047" t="str">
            <v>Herramienta Menor 10% M.O. PAm-3</v>
          </cell>
          <cell r="B1047" t="str">
            <v xml:space="preserve"> HR </v>
          </cell>
          <cell r="C1047">
            <v>3499.3</v>
          </cell>
        </row>
        <row r="1048">
          <cell r="A1048" t="str">
            <v>Herramienta Menor 10% M.O. PhAcA-2</v>
          </cell>
          <cell r="B1048" t="str">
            <v xml:space="preserve"> HR </v>
          </cell>
          <cell r="C1048">
            <v>4576.3</v>
          </cell>
        </row>
        <row r="1049">
          <cell r="A1049" t="str">
            <v>Herramienta Menor 10% M.O. SA-1</v>
          </cell>
          <cell r="B1049" t="str">
            <v xml:space="preserve"> HR </v>
          </cell>
          <cell r="C1049">
            <v>1795.8000000000002</v>
          </cell>
        </row>
        <row r="1050">
          <cell r="A1050" t="str">
            <v>Herramienta Menor 10% M.O. TgAc-4</v>
          </cell>
          <cell r="B1050" t="str">
            <v xml:space="preserve"> HR </v>
          </cell>
          <cell r="C1050">
            <v>3851.9</v>
          </cell>
        </row>
        <row r="1051">
          <cell r="A1051" t="str">
            <v>Herramienta menor 5% M.O. AA</v>
          </cell>
          <cell r="B1051" t="str">
            <v xml:space="preserve"> HR </v>
          </cell>
          <cell r="C1051">
            <v>818.75</v>
          </cell>
        </row>
        <row r="1052">
          <cell r="A1052" t="str">
            <v>Herramienta menor 5% M.O. AA-2</v>
          </cell>
          <cell r="B1052" t="str">
            <v xml:space="preserve"> HR </v>
          </cell>
          <cell r="C1052">
            <v>1154.8500000000001</v>
          </cell>
        </row>
        <row r="1053">
          <cell r="A1053" t="str">
            <v>Herramienta menor 5% M.O. Ayudante (A)</v>
          </cell>
          <cell r="B1053" t="str">
            <v xml:space="preserve"> HR </v>
          </cell>
          <cell r="C1053">
            <v>315.85000000000002</v>
          </cell>
        </row>
        <row r="1054">
          <cell r="A1054" t="str">
            <v>Herramienta Menor 5% M.O. BB</v>
          </cell>
          <cell r="B1054" t="str">
            <v xml:space="preserve"> HR </v>
          </cell>
          <cell r="C1054">
            <v>965.2</v>
          </cell>
        </row>
        <row r="1055">
          <cell r="A1055" t="str">
            <v>Herramienta menor 5% M.O. DD</v>
          </cell>
          <cell r="B1055" t="str">
            <v xml:space="preserve"> HR </v>
          </cell>
          <cell r="C1055">
            <v>250.95000000000002</v>
          </cell>
        </row>
        <row r="1056">
          <cell r="A1056" t="str">
            <v>Herramienta menor linieros</v>
          </cell>
          <cell r="B1056" t="str">
            <v xml:space="preserve"> HR </v>
          </cell>
          <cell r="C1056">
            <v>1820</v>
          </cell>
        </row>
        <row r="1057">
          <cell r="A1057" t="str">
            <v>Herramientas Electricas</v>
          </cell>
          <cell r="B1057" t="str">
            <v xml:space="preserve">  % </v>
          </cell>
          <cell r="C1057">
            <v>31179.4</v>
          </cell>
        </row>
        <row r="1058">
          <cell r="A1058" t="str">
            <v>Herramientas Electricas</v>
          </cell>
          <cell r="B1058" t="str">
            <v xml:space="preserve">  % </v>
          </cell>
          <cell r="C1058">
            <v>68941.2</v>
          </cell>
        </row>
        <row r="1059">
          <cell r="A1059" t="str">
            <v>Herramientas Electricas</v>
          </cell>
          <cell r="B1059" t="str">
            <v xml:space="preserve">  % </v>
          </cell>
          <cell r="C1059">
            <v>260674</v>
          </cell>
        </row>
        <row r="1060">
          <cell r="A1060" t="str">
            <v>Herramientas Electricas</v>
          </cell>
          <cell r="B1060" t="str">
            <v xml:space="preserve">  % </v>
          </cell>
          <cell r="C1060">
            <v>476775.01</v>
          </cell>
        </row>
        <row r="1061">
          <cell r="A1061" t="str">
            <v>Herramientas Electricas</v>
          </cell>
          <cell r="B1061" t="str">
            <v xml:space="preserve">  % </v>
          </cell>
          <cell r="C1061">
            <v>530549.01</v>
          </cell>
        </row>
        <row r="1062">
          <cell r="A1062" t="str">
            <v>Herramientas Electricas</v>
          </cell>
          <cell r="B1062" t="str">
            <v xml:space="preserve">  % </v>
          </cell>
          <cell r="C1062">
            <v>423074</v>
          </cell>
        </row>
        <row r="1063">
          <cell r="A1063" t="str">
            <v>Hidrante tipo Milan Ø=3" en ext. liso</v>
          </cell>
          <cell r="B1063" t="str">
            <v>und</v>
          </cell>
          <cell r="C1063">
            <v>1829506</v>
          </cell>
        </row>
        <row r="1064">
          <cell r="A1064" t="str">
            <v>Hidrante tipo Milan Ø=4" en ext. liso</v>
          </cell>
          <cell r="B1064" t="str">
            <v>und</v>
          </cell>
          <cell r="C1064">
            <v>2398921</v>
          </cell>
        </row>
        <row r="1065">
          <cell r="A1065" t="str">
            <v>Hidrante tipo Milan Ø=6" en ext. liso</v>
          </cell>
          <cell r="B1065" t="str">
            <v>und</v>
          </cell>
          <cell r="C1065">
            <v>3867500</v>
          </cell>
        </row>
        <row r="1066">
          <cell r="A1066" t="str">
            <v>Hidrosello 6" (152 - 160 mm)</v>
          </cell>
          <cell r="B1066" t="str">
            <v>und</v>
          </cell>
          <cell r="C1066">
            <v>2544</v>
          </cell>
        </row>
        <row r="1067">
          <cell r="A1067" t="str">
            <v>Hidrosello 8" (200 mm)</v>
          </cell>
          <cell r="B1067" t="str">
            <v>und</v>
          </cell>
          <cell r="C1067">
            <v>3660</v>
          </cell>
        </row>
        <row r="1068">
          <cell r="A1068" t="str">
            <v>Hidrosolta</v>
          </cell>
          <cell r="B1068" t="str">
            <v>kg</v>
          </cell>
          <cell r="C1068">
            <v>5522</v>
          </cell>
        </row>
        <row r="1069">
          <cell r="A1069" t="str">
            <v>Hipoclorito de Calcio x 45 Kg</v>
          </cell>
          <cell r="B1069" t="str">
            <v>bt</v>
          </cell>
          <cell r="C1069">
            <v>10500</v>
          </cell>
        </row>
        <row r="1070">
          <cell r="A1070" t="str">
            <v>Hoja puerta  F2 Triplex 1.01</v>
          </cell>
          <cell r="B1070" t="str">
            <v>und</v>
          </cell>
          <cell r="C1070">
            <v>106801</v>
          </cell>
        </row>
        <row r="1071">
          <cell r="A1071" t="str">
            <v>Hoja puerta de paso entamborada en triplex 0.80</v>
          </cell>
          <cell r="B1071" t="str">
            <v>und</v>
          </cell>
          <cell r="C1071">
            <v>154642</v>
          </cell>
        </row>
        <row r="1072">
          <cell r="A1072" t="str">
            <v>Hoja puerta fortec providenza 0.71 - 0.80</v>
          </cell>
          <cell r="B1072" t="str">
            <v>und</v>
          </cell>
          <cell r="C1072">
            <v>148466</v>
          </cell>
        </row>
        <row r="1073">
          <cell r="A1073" t="str">
            <v>Hoja puerta fortec providenza 0.81 - 0.90</v>
          </cell>
          <cell r="B1073" t="str">
            <v>und</v>
          </cell>
          <cell r="C1073">
            <v>198622</v>
          </cell>
        </row>
        <row r="1074">
          <cell r="A1074" t="str">
            <v>HOJA PUERTA TABLEX  0.30 - 0.50</v>
          </cell>
          <cell r="B1074" t="str">
            <v>und</v>
          </cell>
          <cell r="C1074">
            <v>52125</v>
          </cell>
        </row>
        <row r="1075">
          <cell r="A1075" t="str">
            <v>Hoja puerta tablex  0.51 - 0.75</v>
          </cell>
          <cell r="B1075" t="str">
            <v>und</v>
          </cell>
          <cell r="C1075">
            <v>62779</v>
          </cell>
        </row>
        <row r="1076">
          <cell r="A1076" t="str">
            <v>HOJA PUERTA TABLEX  0.76 - 1.00</v>
          </cell>
          <cell r="B1076" t="str">
            <v>und</v>
          </cell>
          <cell r="C1076">
            <v>74560</v>
          </cell>
        </row>
        <row r="1077">
          <cell r="A1077" t="str">
            <v>Igas gris - masilla plástica 30 kg</v>
          </cell>
          <cell r="B1077" t="str">
            <v>kg</v>
          </cell>
          <cell r="C1077">
            <v>15200</v>
          </cell>
        </row>
        <row r="1078">
          <cell r="A1078" t="str">
            <v>Igasol cubierta * 3.5 kg</v>
          </cell>
          <cell r="B1078" t="str">
            <v>und</v>
          </cell>
          <cell r="C1078">
            <v>24604</v>
          </cell>
        </row>
        <row r="1079">
          <cell r="A1079" t="str">
            <v>Igol denso sika</v>
          </cell>
          <cell r="B1079" t="str">
            <v>kg</v>
          </cell>
          <cell r="C1079">
            <v>13630</v>
          </cell>
        </row>
        <row r="1080">
          <cell r="A1080" t="str">
            <v>Imprimacion con Emulsion Asfaltica</v>
          </cell>
          <cell r="B1080" t="str">
            <v>m²</v>
          </cell>
          <cell r="C1080">
            <v>3164</v>
          </cell>
        </row>
        <row r="1081">
          <cell r="A1081" t="str">
            <v>Impuesto IDURY corte Pavimento flexible</v>
          </cell>
          <cell r="B1081" t="str">
            <v>m²</v>
          </cell>
          <cell r="C1081">
            <v>18794</v>
          </cell>
        </row>
        <row r="1082">
          <cell r="A1082" t="str">
            <v>Impuesto IDURY corte Pavimento Rigido</v>
          </cell>
          <cell r="B1082" t="str">
            <v>m²</v>
          </cell>
          <cell r="C1082">
            <v>21686</v>
          </cell>
        </row>
        <row r="1083">
          <cell r="A1083" t="str">
            <v>Indugel caja d=25 kg</v>
          </cell>
          <cell r="B1083" t="str">
            <v>cj</v>
          </cell>
          <cell r="C1083">
            <v>350000</v>
          </cell>
        </row>
        <row r="1084">
          <cell r="A1084" t="str">
            <v>Insecticida tipio roxión</v>
          </cell>
          <cell r="B1084" t="str">
            <v>l</v>
          </cell>
          <cell r="C1084">
            <v>40000</v>
          </cell>
        </row>
        <row r="1085">
          <cell r="A1085" t="str">
            <v>Instalacion carpinteria metalica con mortero 1:3</v>
          </cell>
          <cell r="B1085" t="str">
            <v>m²</v>
          </cell>
          <cell r="C1085">
            <v>20063</v>
          </cell>
        </row>
        <row r="1086">
          <cell r="A1086" t="str">
            <v>Instalacion carpinteria metalica ventanas</v>
          </cell>
          <cell r="B1086" t="str">
            <v>m²</v>
          </cell>
          <cell r="C1086">
            <v>13996</v>
          </cell>
        </row>
        <row r="1087">
          <cell r="A1087" t="str">
            <v>Instalacion de aparatos sanitarios</v>
          </cell>
          <cell r="B1087" t="str">
            <v>und</v>
          </cell>
          <cell r="C1087">
            <v>34560</v>
          </cell>
        </row>
        <row r="1088">
          <cell r="A1088" t="str">
            <v>Instalación eléctrica Aula Tipo 25 alumnos</v>
          </cell>
          <cell r="B1088" t="str">
            <v>glb</v>
          </cell>
          <cell r="C1088">
            <v>4760825.9000000004</v>
          </cell>
        </row>
        <row r="1089">
          <cell r="A1089" t="str">
            <v>Instalación eléctrica unidad sanitaria tipo</v>
          </cell>
          <cell r="B1089" t="str">
            <v>glb</v>
          </cell>
          <cell r="C1089">
            <v>4342973.9000000004</v>
          </cell>
        </row>
        <row r="1090">
          <cell r="A1090" t="str">
            <v>Instalacion hoja puerta</v>
          </cell>
          <cell r="B1090" t="str">
            <v>m²</v>
          </cell>
          <cell r="C1090">
            <v>23260.5</v>
          </cell>
        </row>
        <row r="1091">
          <cell r="A1091" t="str">
            <v>Instalación piso vinilo con pegante</v>
          </cell>
          <cell r="B1091" t="str">
            <v>m²</v>
          </cell>
          <cell r="C1091">
            <v>3500</v>
          </cell>
        </row>
        <row r="1092">
          <cell r="A1092" t="str">
            <v>Interruptor conmutable doble</v>
          </cell>
          <cell r="B1092" t="str">
            <v>und</v>
          </cell>
          <cell r="C1092">
            <v>5500</v>
          </cell>
        </row>
        <row r="1093">
          <cell r="A1093" t="str">
            <v>Interruptor doble de incrustar galica luminex</v>
          </cell>
          <cell r="B1093" t="str">
            <v>und</v>
          </cell>
          <cell r="C1093">
            <v>5100</v>
          </cell>
        </row>
        <row r="1094">
          <cell r="A1094" t="str">
            <v>Interruptor doble línea decorativa</v>
          </cell>
          <cell r="B1094" t="str">
            <v>und</v>
          </cell>
          <cell r="C1094">
            <v>14500</v>
          </cell>
        </row>
        <row r="1095">
          <cell r="A1095" t="str">
            <v>Interruptor sencillo ave 601</v>
          </cell>
          <cell r="B1095" t="str">
            <v>und</v>
          </cell>
          <cell r="C1095">
            <v>5500</v>
          </cell>
        </row>
        <row r="1096">
          <cell r="A1096" t="str">
            <v>Interruptor sencillo línea decorativa</v>
          </cell>
          <cell r="B1096" t="str">
            <v>und</v>
          </cell>
          <cell r="C1096">
            <v>14500</v>
          </cell>
        </row>
        <row r="1097">
          <cell r="A1097" t="str">
            <v>Intervinil</v>
          </cell>
          <cell r="B1097" t="str">
            <v>gal</v>
          </cell>
          <cell r="C1097">
            <v>38105</v>
          </cell>
        </row>
        <row r="1098">
          <cell r="A1098" t="str">
            <v>Inyector para pozo Ø=4"</v>
          </cell>
          <cell r="B1098" t="str">
            <v>und</v>
          </cell>
          <cell r="C1098">
            <v>104000</v>
          </cell>
        </row>
        <row r="1099">
          <cell r="A1099" t="str">
            <v>Ixora de 0.50 m</v>
          </cell>
          <cell r="B1099" t="str">
            <v>und</v>
          </cell>
          <cell r="C1099">
            <v>1740</v>
          </cell>
        </row>
        <row r="1100">
          <cell r="A1100" t="str">
            <v>Jabonera blanca</v>
          </cell>
          <cell r="B1100" t="str">
            <v>und</v>
          </cell>
          <cell r="C1100">
            <v>12000</v>
          </cell>
        </row>
        <row r="1101">
          <cell r="A1101" t="str">
            <v>Jamba 3831</v>
          </cell>
          <cell r="B1101" t="str">
            <v>m</v>
          </cell>
          <cell r="C1101">
            <v>16000</v>
          </cell>
        </row>
        <row r="1102">
          <cell r="A1102" t="str">
            <v>Juego accesorios baño porcelana blanca</v>
          </cell>
          <cell r="B1102" t="str">
            <v>und</v>
          </cell>
          <cell r="C1102">
            <v>31623</v>
          </cell>
        </row>
        <row r="1103">
          <cell r="A1103" t="str">
            <v>Juego accesorios baño porcelana tipo royal</v>
          </cell>
          <cell r="B1103" t="str">
            <v>und</v>
          </cell>
          <cell r="C1103">
            <v>55000</v>
          </cell>
        </row>
        <row r="1104">
          <cell r="A1104" t="str">
            <v>Juego Bisagra tipo muñeca para tubo galvanizado 2"</v>
          </cell>
          <cell r="B1104" t="str">
            <v>und</v>
          </cell>
          <cell r="C1104">
            <v>15000</v>
          </cell>
        </row>
        <row r="1105">
          <cell r="A1105" t="str">
            <v>Juego bisagras tipo muñeca para tubo galv 1 1/2"</v>
          </cell>
          <cell r="B1105" t="str">
            <v>und</v>
          </cell>
          <cell r="C1105">
            <v>12500</v>
          </cell>
        </row>
        <row r="1106">
          <cell r="A1106" t="str">
            <v>Juego de Incrustaciones economico</v>
          </cell>
          <cell r="B1106" t="str">
            <v>und</v>
          </cell>
          <cell r="C1106">
            <v>27000</v>
          </cell>
        </row>
        <row r="1107">
          <cell r="A1107" t="str">
            <v>Junta de dilatacion de 10 mm x 10 mm (Cortada, inducida y sellada)</v>
          </cell>
          <cell r="B1107" t="str">
            <v>m</v>
          </cell>
          <cell r="C1107">
            <v>23012</v>
          </cell>
        </row>
        <row r="1108">
          <cell r="A1108" t="str">
            <v>Kit de accesorios con instalacion de reja Q:2400</v>
          </cell>
          <cell r="B1108" t="str">
            <v>und</v>
          </cell>
          <cell r="C1108">
            <v>2800000</v>
          </cell>
        </row>
        <row r="1109">
          <cell r="A1109" t="str">
            <v>Kit Silla Tee 8*6 (200 x 160)</v>
          </cell>
          <cell r="B1109" t="str">
            <v>und</v>
          </cell>
          <cell r="C1109">
            <v>122063</v>
          </cell>
        </row>
        <row r="1110">
          <cell r="A1110" t="str">
            <v>Kit Silla Yee 10*6 (Incl. Hidros. y Abrazaderas)</v>
          </cell>
          <cell r="B1110" t="str">
            <v>und</v>
          </cell>
          <cell r="C1110">
            <v>171231</v>
          </cell>
        </row>
        <row r="1111">
          <cell r="A1111" t="str">
            <v>Kit Silla Yee 12*6 (Inc Hidrosello y abrazaderas)</v>
          </cell>
          <cell r="B1111" t="str">
            <v>und</v>
          </cell>
          <cell r="C1111">
            <v>207487</v>
          </cell>
        </row>
        <row r="1112">
          <cell r="A1112" t="str">
            <v>Kit Silla Yee 8*6 (Incl. Hidros. y Abrazaderas)</v>
          </cell>
          <cell r="B1112" t="str">
            <v>und</v>
          </cell>
          <cell r="C1112">
            <v>151467</v>
          </cell>
        </row>
        <row r="1113">
          <cell r="A1113" t="str">
            <v>Koraza Vinilo exterior</v>
          </cell>
          <cell r="B1113" t="str">
            <v>gal</v>
          </cell>
          <cell r="C1113">
            <v>66823</v>
          </cell>
        </row>
        <row r="1114">
          <cell r="A1114" t="str">
            <v>Laca brillante para madera</v>
          </cell>
          <cell r="B1114" t="str">
            <v>gal</v>
          </cell>
          <cell r="C1114">
            <v>48900</v>
          </cell>
        </row>
        <row r="1115">
          <cell r="A1115" t="str">
            <v>Ladrillo  10 x 10</v>
          </cell>
          <cell r="B1115" t="str">
            <v>und</v>
          </cell>
          <cell r="C1115">
            <v>206</v>
          </cell>
        </row>
        <row r="1116">
          <cell r="A1116" t="str">
            <v>Ladrillo estructural</v>
          </cell>
          <cell r="B1116" t="str">
            <v>und</v>
          </cell>
          <cell r="C1116">
            <v>750</v>
          </cell>
        </row>
        <row r="1117">
          <cell r="A1117" t="str">
            <v>Ladrillo prensado macizo</v>
          </cell>
          <cell r="B1117" t="str">
            <v>und</v>
          </cell>
          <cell r="C1117">
            <v>958</v>
          </cell>
        </row>
        <row r="1118">
          <cell r="A1118" t="str">
            <v>Ladrillo rejilla vitrificado</v>
          </cell>
          <cell r="B1118" t="str">
            <v>und</v>
          </cell>
          <cell r="C1118">
            <v>683.33</v>
          </cell>
        </row>
        <row r="1119">
          <cell r="A1119" t="str">
            <v>Ladrillo tolete comun</v>
          </cell>
          <cell r="B1119" t="str">
            <v>und</v>
          </cell>
          <cell r="C1119">
            <v>500</v>
          </cell>
        </row>
        <row r="1120">
          <cell r="A1120" t="str">
            <v>Ladrillo tolete recocido</v>
          </cell>
          <cell r="B1120" t="str">
            <v>und</v>
          </cell>
          <cell r="C1120">
            <v>500</v>
          </cell>
        </row>
        <row r="1121">
          <cell r="A1121" t="str">
            <v>Lamina 3/16" 24*24 cm 4 perforaciones 1/2"</v>
          </cell>
          <cell r="B1121" t="str">
            <v>und</v>
          </cell>
          <cell r="C1121">
            <v>20000</v>
          </cell>
        </row>
        <row r="1122">
          <cell r="A1122" t="str">
            <v>Lamina alfajor 1/4" (6 mm)</v>
          </cell>
          <cell r="B1122" t="str">
            <v>m²</v>
          </cell>
          <cell r="C1122">
            <v>121557</v>
          </cell>
        </row>
        <row r="1123">
          <cell r="A1123" t="str">
            <v>Lamina alfajor 1/8" (3 mm)</v>
          </cell>
          <cell r="B1123" t="str">
            <v>m²</v>
          </cell>
          <cell r="C1123">
            <v>72893</v>
          </cell>
        </row>
        <row r="1124">
          <cell r="A1124" t="str">
            <v>Lamina cielo raso supercel de eternit 1.22*0.61*4</v>
          </cell>
          <cell r="B1124" t="str">
            <v>und</v>
          </cell>
          <cell r="C1124">
            <v>11172</v>
          </cell>
        </row>
        <row r="1125">
          <cell r="A1125" t="str">
            <v>Lamina cold rolled cal 16  (2.40 mt  x 1.20 mt)</v>
          </cell>
          <cell r="B1125" t="str">
            <v>und</v>
          </cell>
          <cell r="C1125">
            <v>95726</v>
          </cell>
        </row>
        <row r="1126">
          <cell r="A1126" t="str">
            <v>Lamina cold rolled cal 18  (2.40 mt  x 1.20 mt)</v>
          </cell>
          <cell r="B1126" t="str">
            <v>und</v>
          </cell>
          <cell r="C1126">
            <v>67965</v>
          </cell>
        </row>
        <row r="1127">
          <cell r="A1127" t="str">
            <v>Lamina cold rolled cal 20 (2.40 mt x 1.20 mt)</v>
          </cell>
          <cell r="B1127" t="str">
            <v>und</v>
          </cell>
          <cell r="C1127">
            <v>54237</v>
          </cell>
        </row>
        <row r="1128">
          <cell r="A1128" t="str">
            <v>Lamina de cobre (25 x 2 mm)</v>
          </cell>
          <cell r="B1128" t="str">
            <v>m</v>
          </cell>
          <cell r="C1128">
            <v>29232</v>
          </cell>
        </row>
        <row r="1129">
          <cell r="A1129" t="str">
            <v>Lamina de triplex 4mm</v>
          </cell>
          <cell r="B1129" t="str">
            <v>und</v>
          </cell>
          <cell r="C1129">
            <v>35000</v>
          </cell>
        </row>
        <row r="1130">
          <cell r="A1130" t="str">
            <v>Lamina de triplex estructural 7mm</v>
          </cell>
          <cell r="B1130" t="str">
            <v>und</v>
          </cell>
          <cell r="C1130">
            <v>51108</v>
          </cell>
        </row>
        <row r="1131">
          <cell r="A1131" t="str">
            <v>Lamina duracústic  5/8</v>
          </cell>
          <cell r="B1131" t="str">
            <v>m²</v>
          </cell>
          <cell r="C1131">
            <v>15015</v>
          </cell>
        </row>
        <row r="1132">
          <cell r="A1132" t="str">
            <v>Lamina en acero inoxidable C-18</v>
          </cell>
          <cell r="B1132" t="str">
            <v>m²</v>
          </cell>
          <cell r="C1132">
            <v>191146</v>
          </cell>
        </row>
        <row r="1133">
          <cell r="A1133" t="str">
            <v>Lamina en fibra mineral 60*60 para cielo raso</v>
          </cell>
          <cell r="B1133" t="str">
            <v>und</v>
          </cell>
          <cell r="C1133">
            <v>8511</v>
          </cell>
        </row>
        <row r="1134">
          <cell r="A1134" t="str">
            <v>Lamina en PRFV e= 5 mm</v>
          </cell>
          <cell r="B1134" t="str">
            <v>m²</v>
          </cell>
          <cell r="C1134">
            <v>341583</v>
          </cell>
        </row>
        <row r="1135">
          <cell r="A1135" t="str">
            <v>Lamina galvanizada cal 18 de 1.2*2.4 m</v>
          </cell>
          <cell r="B1135" t="str">
            <v>und</v>
          </cell>
          <cell r="C1135">
            <v>90425</v>
          </cell>
        </row>
        <row r="1136">
          <cell r="A1136" t="str">
            <v>Lamina galvanizada cal 20 de 1.2*2.4 m</v>
          </cell>
          <cell r="B1136" t="str">
            <v>und</v>
          </cell>
          <cell r="C1136">
            <v>68213</v>
          </cell>
        </row>
        <row r="1137">
          <cell r="A1137" t="str">
            <v>Lamina galvanizada cal 22 de 1.2m*2.4m</v>
          </cell>
          <cell r="B1137" t="str">
            <v>und</v>
          </cell>
          <cell r="C1137">
            <v>39956</v>
          </cell>
        </row>
        <row r="1138">
          <cell r="A1138" t="str">
            <v>Lamina HR 1 1/2"</v>
          </cell>
          <cell r="B1138" t="str">
            <v>m²</v>
          </cell>
          <cell r="C1138">
            <v>818418</v>
          </cell>
        </row>
        <row r="1139">
          <cell r="A1139" t="str">
            <v>Lamina HR 1 1/4"</v>
          </cell>
          <cell r="B1139" t="str">
            <v>m²</v>
          </cell>
          <cell r="C1139">
            <v>681119</v>
          </cell>
        </row>
        <row r="1140">
          <cell r="A1140" t="str">
            <v>Lamina HR 1"</v>
          </cell>
          <cell r="B1140" t="str">
            <v>m²</v>
          </cell>
          <cell r="C1140">
            <v>541374</v>
          </cell>
        </row>
        <row r="1141">
          <cell r="A1141" t="str">
            <v>Lamina HR 1/2"</v>
          </cell>
          <cell r="B1141" t="str">
            <v>m²</v>
          </cell>
          <cell r="C1141">
            <v>280029</v>
          </cell>
        </row>
        <row r="1142">
          <cell r="A1142" t="str">
            <v>Lamina HR 1/4"</v>
          </cell>
          <cell r="B1142" t="str">
            <v>m²</v>
          </cell>
          <cell r="C1142">
            <v>111389</v>
          </cell>
        </row>
        <row r="1143">
          <cell r="A1143" t="str">
            <v>Lamina HR 1/8"</v>
          </cell>
          <cell r="B1143" t="str">
            <v>m²</v>
          </cell>
          <cell r="C1143">
            <v>60619</v>
          </cell>
        </row>
        <row r="1144">
          <cell r="A1144" t="str">
            <v>Lamina HR 3/16"</v>
          </cell>
          <cell r="B1144" t="str">
            <v>m²</v>
          </cell>
          <cell r="C1144">
            <v>88404</v>
          </cell>
        </row>
        <row r="1145">
          <cell r="A1145" t="str">
            <v>Lamina HR 3/4"</v>
          </cell>
          <cell r="B1145" t="str">
            <v>m²</v>
          </cell>
          <cell r="C1145">
            <v>409534</v>
          </cell>
        </row>
        <row r="1146">
          <cell r="A1146" t="str">
            <v>Lamina HR 3/8"</v>
          </cell>
          <cell r="B1146" t="str">
            <v>m²</v>
          </cell>
          <cell r="C1146">
            <v>169975</v>
          </cell>
        </row>
        <row r="1147">
          <cell r="A1147" t="str">
            <v>Lamina HR 5/16"</v>
          </cell>
          <cell r="B1147" t="str">
            <v>m²</v>
          </cell>
          <cell r="C1147">
            <v>187889</v>
          </cell>
        </row>
        <row r="1148">
          <cell r="A1148" t="str">
            <v>Lamina HR 5/8"</v>
          </cell>
          <cell r="B1148" t="str">
            <v>m²</v>
          </cell>
          <cell r="C1148">
            <v>299613</v>
          </cell>
        </row>
        <row r="1149">
          <cell r="A1149" t="str">
            <v>Lamina HR de 1/2". Suministro e Instal.</v>
          </cell>
          <cell r="B1149" t="str">
            <v>m²</v>
          </cell>
          <cell r="C1149">
            <v>394120.32</v>
          </cell>
        </row>
        <row r="1150">
          <cell r="A1150" t="str">
            <v>Lamina HR de 5/8". Suministro e Instal.</v>
          </cell>
          <cell r="B1150" t="str">
            <v>m²</v>
          </cell>
          <cell r="C1150">
            <v>461566.4</v>
          </cell>
        </row>
        <row r="1151">
          <cell r="A1151" t="str">
            <v>Lamina icopor texturizado 18mm</v>
          </cell>
          <cell r="B1151" t="str">
            <v>und</v>
          </cell>
          <cell r="C1151">
            <v>3300</v>
          </cell>
        </row>
        <row r="1152">
          <cell r="A1152" t="str">
            <v>Lamina metaldeck 2" Cal. 16 1.5 mm</v>
          </cell>
          <cell r="B1152" t="str">
            <v>m²</v>
          </cell>
          <cell r="C1152">
            <v>59181</v>
          </cell>
        </row>
        <row r="1153">
          <cell r="A1153" t="str">
            <v>Lamina policarbonato alveolar 6 mm azul 5.9*2.1 mt</v>
          </cell>
          <cell r="B1153" t="str">
            <v>und</v>
          </cell>
          <cell r="C1153">
            <v>520445</v>
          </cell>
        </row>
        <row r="1154">
          <cell r="A1154" t="str">
            <v>Lamina policarbonato alveolar 6 mm humo o bronce</v>
          </cell>
          <cell r="B1154" t="str">
            <v>m²</v>
          </cell>
          <cell r="C1154">
            <v>49932.27</v>
          </cell>
        </row>
        <row r="1155">
          <cell r="A1155" t="str">
            <v>Lamina sonocor</v>
          </cell>
          <cell r="B1155" t="str">
            <v>m²</v>
          </cell>
          <cell r="C1155">
            <v>15500</v>
          </cell>
        </row>
        <row r="1156">
          <cell r="A1156" t="str">
            <v>Lámina superboard de 6 mm 1.22*2.44m</v>
          </cell>
          <cell r="B1156" t="str">
            <v>und</v>
          </cell>
          <cell r="C1156">
            <v>37992</v>
          </cell>
        </row>
        <row r="1157">
          <cell r="A1157" t="str">
            <v>Lamina yeso-carton 1/2" dry wall nacional gyplac</v>
          </cell>
          <cell r="B1157" t="str">
            <v>und</v>
          </cell>
          <cell r="C1157">
            <v>17780</v>
          </cell>
        </row>
        <row r="1158">
          <cell r="A1158" t="str">
            <v>Lampara de incrustar 2 x 32 T8</v>
          </cell>
          <cell r="B1158" t="str">
            <v>und</v>
          </cell>
          <cell r="C1158">
            <v>72000</v>
          </cell>
        </row>
        <row r="1159">
          <cell r="A1159" t="str">
            <v>Lampara fluorescente 2 x 48" de incrustar</v>
          </cell>
          <cell r="B1159" t="str">
            <v>und</v>
          </cell>
          <cell r="C1159">
            <v>67000</v>
          </cell>
        </row>
        <row r="1160">
          <cell r="A1160" t="str">
            <v>Lampara Hayward 6" anillo en A.I. con 3 led 400 W</v>
          </cell>
          <cell r="B1160" t="str">
            <v>und</v>
          </cell>
          <cell r="C1160">
            <v>789000</v>
          </cell>
        </row>
        <row r="1161">
          <cell r="A1161" t="str">
            <v>Lampara Slim 2 x 96 x-20 KM</v>
          </cell>
          <cell r="B1161" t="str">
            <v>und</v>
          </cell>
          <cell r="C1161">
            <v>125000</v>
          </cell>
        </row>
        <row r="1162">
          <cell r="A1162" t="str">
            <v>Lampara tipo aplique  100 W</v>
          </cell>
          <cell r="B1162" t="str">
            <v>und</v>
          </cell>
          <cell r="C1162">
            <v>32000</v>
          </cell>
        </row>
        <row r="1163">
          <cell r="A1163" t="str">
            <v>LAVADERO POLIESTER L= 47 x 60</v>
          </cell>
          <cell r="B1163" t="str">
            <v>und</v>
          </cell>
          <cell r="C1163">
            <v>113000</v>
          </cell>
        </row>
        <row r="1164">
          <cell r="A1164" t="str">
            <v>Lavadero prefabricado 60 x 80</v>
          </cell>
          <cell r="B1164" t="str">
            <v>und</v>
          </cell>
          <cell r="C1164">
            <v>155505</v>
          </cell>
        </row>
        <row r="1165">
          <cell r="A1165" t="str">
            <v>Lavamanos avanti blanco pedestal</v>
          </cell>
          <cell r="B1165" t="str">
            <v>und</v>
          </cell>
          <cell r="C1165">
            <v>105300</v>
          </cell>
        </row>
        <row r="1166">
          <cell r="A1166" t="str">
            <v>Lavamanos blanco acuacer de corona</v>
          </cell>
          <cell r="B1166" t="str">
            <v>und</v>
          </cell>
          <cell r="C1166">
            <v>40566.67</v>
          </cell>
        </row>
        <row r="1167">
          <cell r="A1167" t="str">
            <v>Lavamanos de incrustar Ref San Lorenzo de corona</v>
          </cell>
          <cell r="B1167" t="str">
            <v>und</v>
          </cell>
          <cell r="C1167">
            <v>141433</v>
          </cell>
        </row>
        <row r="1168">
          <cell r="A1168" t="str">
            <v>Lavamanos milenium S.P. blanco</v>
          </cell>
          <cell r="B1168" t="str">
            <v>und</v>
          </cell>
          <cell r="C1168">
            <v>212597</v>
          </cell>
        </row>
        <row r="1169">
          <cell r="A1169" t="str">
            <v>Lavamanos pedestal porcelana</v>
          </cell>
          <cell r="B1169" t="str">
            <v>und</v>
          </cell>
          <cell r="C1169">
            <v>114502</v>
          </cell>
        </row>
        <row r="1170">
          <cell r="A1170" t="str">
            <v>Lavamanos sobreponer blanco marsella</v>
          </cell>
          <cell r="B1170" t="str">
            <v>und</v>
          </cell>
          <cell r="C1170">
            <v>134250</v>
          </cell>
        </row>
        <row r="1171">
          <cell r="A1171" t="str">
            <v>Lavamanos sobreponer mezc. línea media</v>
          </cell>
          <cell r="B1171" t="str">
            <v>und</v>
          </cell>
          <cell r="C1171">
            <v>190000</v>
          </cell>
        </row>
        <row r="1172">
          <cell r="A1172" t="str">
            <v>Lavaplatos  acero inoxidable 1.4 mts</v>
          </cell>
          <cell r="B1172" t="str">
            <v>und</v>
          </cell>
          <cell r="C1172">
            <v>233053</v>
          </cell>
        </row>
        <row r="1173">
          <cell r="A1173" t="str">
            <v>Lavaplatos  acero inoxidable doble poceta</v>
          </cell>
          <cell r="B1173" t="str">
            <v>und</v>
          </cell>
          <cell r="C1173">
            <v>165900</v>
          </cell>
        </row>
        <row r="1174">
          <cell r="A1174" t="str">
            <v>Lavaplatos sencilla acero inoxidable 80 x 50</v>
          </cell>
          <cell r="B1174" t="str">
            <v>und</v>
          </cell>
          <cell r="C1174">
            <v>68263</v>
          </cell>
        </row>
        <row r="1175">
          <cell r="A1175" t="str">
            <v>Lechada de Inyeccion Mortero 1:2 (desperdicio 5%)</v>
          </cell>
          <cell r="B1175" t="str">
            <v>m³</v>
          </cell>
          <cell r="C1175">
            <v>416796</v>
          </cell>
        </row>
        <row r="1176">
          <cell r="A1176" t="str">
            <v>Libro etiquet .190 datos</v>
          </cell>
          <cell r="B1176" t="str">
            <v>und</v>
          </cell>
          <cell r="C1176">
            <v>26250</v>
          </cell>
        </row>
        <row r="1177">
          <cell r="A1177" t="str">
            <v>Lija para madera x pliego</v>
          </cell>
          <cell r="B1177" t="str">
            <v>und</v>
          </cell>
          <cell r="C1177">
            <v>1250</v>
          </cell>
        </row>
        <row r="1178">
          <cell r="A1178" t="str">
            <v>Limpiador 7070</v>
          </cell>
          <cell r="B1178" t="str">
            <v>und</v>
          </cell>
          <cell r="C1178">
            <v>21000</v>
          </cell>
        </row>
        <row r="1179">
          <cell r="A1179" t="str">
            <v>Limpiador liquido PVC 1/4 gl  o 760 gr</v>
          </cell>
          <cell r="B1179" t="str">
            <v>und</v>
          </cell>
          <cell r="C1179">
            <v>53163</v>
          </cell>
        </row>
        <row r="1180">
          <cell r="A1180" t="str">
            <v>Liston de piso 0.03 x 0.07</v>
          </cell>
          <cell r="B1180" t="str">
            <v>m</v>
          </cell>
          <cell r="C1180">
            <v>3000</v>
          </cell>
        </row>
        <row r="1181">
          <cell r="A1181" t="str">
            <v>Liston m.h pino cipres</v>
          </cell>
          <cell r="B1181" t="str">
            <v>m</v>
          </cell>
          <cell r="C1181">
            <v>8580</v>
          </cell>
        </row>
        <row r="1182">
          <cell r="A1182" t="str">
            <v>Liston m.h zapán 0.08 cm</v>
          </cell>
          <cell r="B1182" t="str">
            <v>m²</v>
          </cell>
          <cell r="C1182">
            <v>55000</v>
          </cell>
        </row>
        <row r="1183">
          <cell r="A1183" t="str">
            <v>Liston ordinario 0.05 x 0.05</v>
          </cell>
          <cell r="B1183" t="str">
            <v>m</v>
          </cell>
          <cell r="C1183">
            <v>1900</v>
          </cell>
        </row>
        <row r="1184">
          <cell r="A1184" t="str">
            <v>Liston piso ordinario</v>
          </cell>
          <cell r="B1184" t="str">
            <v>m</v>
          </cell>
          <cell r="C1184">
            <v>3500</v>
          </cell>
        </row>
        <row r="1185">
          <cell r="A1185" t="str">
            <v>LLantas en desuso</v>
          </cell>
          <cell r="B1185" t="str">
            <v>und</v>
          </cell>
          <cell r="C1185">
            <v>5000</v>
          </cell>
        </row>
        <row r="1186">
          <cell r="A1186" t="str">
            <v>Llave individual cruceta Balta de corona</v>
          </cell>
          <cell r="B1186" t="str">
            <v>und</v>
          </cell>
          <cell r="C1186">
            <v>28900</v>
          </cell>
        </row>
        <row r="1187">
          <cell r="A1187" t="str">
            <v>Llave jardin liviana 1/2" cobre</v>
          </cell>
          <cell r="B1187" t="str">
            <v>und</v>
          </cell>
          <cell r="C1187">
            <v>9900</v>
          </cell>
        </row>
        <row r="1188">
          <cell r="A1188" t="str">
            <v>Llave lavamanos individual cromada incl manguera</v>
          </cell>
          <cell r="B1188" t="str">
            <v>und</v>
          </cell>
          <cell r="C1188">
            <v>18500</v>
          </cell>
        </row>
        <row r="1189">
          <cell r="A1189" t="str">
            <v>Llave manguera metal cromo 1/2"</v>
          </cell>
          <cell r="B1189" t="str">
            <v>und</v>
          </cell>
          <cell r="C1189">
            <v>17900</v>
          </cell>
        </row>
        <row r="1190">
          <cell r="A1190" t="str">
            <v>Locker en lamina metalica calibre 16, prof 30 cm</v>
          </cell>
          <cell r="B1190" t="str">
            <v>und</v>
          </cell>
          <cell r="C1190">
            <v>198413</v>
          </cell>
        </row>
        <row r="1191">
          <cell r="A1191" t="str">
            <v>Loctigas F/media 36 ml</v>
          </cell>
          <cell r="B1191" t="str">
            <v>und</v>
          </cell>
          <cell r="C1191">
            <v>9650</v>
          </cell>
        </row>
        <row r="1192">
          <cell r="A1192" t="str">
            <v>Lona plastica para caseton</v>
          </cell>
          <cell r="B1192" t="str">
            <v>m²</v>
          </cell>
          <cell r="C1192">
            <v>4500</v>
          </cell>
        </row>
        <row r="1193">
          <cell r="A1193" t="str">
            <v xml:space="preserve">Losa maciza elevada en concreto de 3000 psi, e= 0.15 m.   </v>
          </cell>
          <cell r="B1193" t="str">
            <v>m²</v>
          </cell>
          <cell r="C1193">
            <v>89345.24</v>
          </cell>
        </row>
        <row r="1194">
          <cell r="A1194" t="str">
            <v>Loseta prefabricada  40 x 40 x 6</v>
          </cell>
          <cell r="B1194" t="str">
            <v>m²</v>
          </cell>
          <cell r="C1194">
            <v>52860</v>
          </cell>
        </row>
        <row r="1195">
          <cell r="A1195" t="str">
            <v>Loseta prefabricada  A-50 (40x40x6)</v>
          </cell>
          <cell r="B1195" t="str">
            <v>m²</v>
          </cell>
          <cell r="C1195">
            <v>44810</v>
          </cell>
        </row>
        <row r="1196">
          <cell r="A1196" t="str">
            <v>Loseta prefabricada  A-60 (40x20x6)</v>
          </cell>
          <cell r="B1196" t="str">
            <v>m²</v>
          </cell>
          <cell r="C1196">
            <v>39658</v>
          </cell>
        </row>
        <row r="1197">
          <cell r="A1197" t="str">
            <v>Loseta prepulida 0.30 m x 0.30 m</v>
          </cell>
          <cell r="B1197" t="str">
            <v>m²</v>
          </cell>
          <cell r="C1197">
            <v>47376</v>
          </cell>
        </row>
        <row r="1198">
          <cell r="A1198" t="str">
            <v>Lubricante 500 gr</v>
          </cell>
          <cell r="B1198" t="str">
            <v>und</v>
          </cell>
          <cell r="C1198">
            <v>22557</v>
          </cell>
        </row>
        <row r="1199">
          <cell r="A1199" t="str">
            <v>Luminaria de 70 W, 208 V</v>
          </cell>
          <cell r="B1199" t="str">
            <v>und</v>
          </cell>
          <cell r="C1199">
            <v>135000</v>
          </cell>
        </row>
        <row r="1200">
          <cell r="A1200" t="str">
            <v>Macromedidor Helix E.B. Ø 8"</v>
          </cell>
          <cell r="B1200" t="str">
            <v>und</v>
          </cell>
          <cell r="C1200">
            <v>8239480</v>
          </cell>
        </row>
        <row r="1201">
          <cell r="A1201" t="str">
            <v>Macromedidor mecanico de turbina 3"</v>
          </cell>
          <cell r="B1201" t="str">
            <v>und</v>
          </cell>
          <cell r="C1201">
            <v>1750440</v>
          </cell>
        </row>
        <row r="1202">
          <cell r="A1202" t="str">
            <v>Macromedidor Ø=2"</v>
          </cell>
          <cell r="B1202" t="str">
            <v>und</v>
          </cell>
          <cell r="C1202">
            <v>875800</v>
          </cell>
        </row>
        <row r="1203">
          <cell r="A1203" t="str">
            <v>Macromedidor Ø=3"</v>
          </cell>
          <cell r="B1203" t="str">
            <v>und</v>
          </cell>
          <cell r="C1203">
            <v>1155360</v>
          </cell>
        </row>
        <row r="1204">
          <cell r="A1204" t="str">
            <v>Macromedidor Ø=4"</v>
          </cell>
          <cell r="B1204" t="str">
            <v>und</v>
          </cell>
          <cell r="C1204">
            <v>1400000</v>
          </cell>
        </row>
        <row r="1205">
          <cell r="A1205" t="str">
            <v>Madera de 0.03 x 0.20 x 1</v>
          </cell>
          <cell r="B1205" t="str">
            <v>m</v>
          </cell>
          <cell r="C1205">
            <v>5873</v>
          </cell>
        </row>
        <row r="1206">
          <cell r="A1206" t="str">
            <v>Madera de 0.04 x 0.07 x 1</v>
          </cell>
          <cell r="B1206" t="str">
            <v>m</v>
          </cell>
          <cell r="C1206">
            <v>2741</v>
          </cell>
        </row>
        <row r="1207">
          <cell r="A1207" t="str">
            <v>Madera de 0.04 x 0.20 x 1</v>
          </cell>
          <cell r="B1207" t="str">
            <v>m</v>
          </cell>
          <cell r="C1207">
            <v>7475</v>
          </cell>
        </row>
        <row r="1208">
          <cell r="A1208" t="str">
            <v>Madera de 0.05 x 0.10 x 1</v>
          </cell>
          <cell r="B1208" t="str">
            <v>m</v>
          </cell>
          <cell r="C1208">
            <v>5500</v>
          </cell>
        </row>
        <row r="1209">
          <cell r="A1209" t="str">
            <v>Madera de 0.06 x 0.10 x 1</v>
          </cell>
          <cell r="B1209" t="str">
            <v>m</v>
          </cell>
          <cell r="C1209">
            <v>5873</v>
          </cell>
        </row>
        <row r="1210">
          <cell r="A1210" t="str">
            <v>Madera de 0.10 x 0.08 x 1</v>
          </cell>
          <cell r="B1210" t="str">
            <v>m</v>
          </cell>
          <cell r="C1210">
            <v>7830</v>
          </cell>
        </row>
        <row r="1211">
          <cell r="A1211" t="str">
            <v>Madera de 0.10 x 0.10 x 1 Polin</v>
          </cell>
          <cell r="B1211" t="str">
            <v>m</v>
          </cell>
          <cell r="C1211">
            <v>12000</v>
          </cell>
        </row>
        <row r="1212">
          <cell r="A1212" t="str">
            <v>Madera de 0.10 x 0.15 x 1</v>
          </cell>
          <cell r="B1212" t="str">
            <v>m</v>
          </cell>
          <cell r="C1212">
            <v>7500</v>
          </cell>
        </row>
        <row r="1213">
          <cell r="A1213" t="str">
            <v>Madera de 0.10 x 0.20 x 1 Polin</v>
          </cell>
          <cell r="B1213" t="str">
            <v>m</v>
          </cell>
          <cell r="C1213">
            <v>19575</v>
          </cell>
        </row>
        <row r="1214">
          <cell r="A1214" t="str">
            <v>Madera de 0.12 x 0.15 x 1 Polin</v>
          </cell>
          <cell r="B1214" t="str">
            <v>m</v>
          </cell>
          <cell r="C1214">
            <v>17618</v>
          </cell>
        </row>
        <row r="1215">
          <cell r="A1215" t="str">
            <v>Madera de 0.20 x 0.30 x 1</v>
          </cell>
          <cell r="B1215" t="str">
            <v>m</v>
          </cell>
          <cell r="C1215">
            <v>56520</v>
          </cell>
        </row>
        <row r="1216">
          <cell r="A1216" t="str">
            <v>Madera flormorado pieza</v>
          </cell>
          <cell r="B1216" t="str">
            <v>und</v>
          </cell>
          <cell r="C1216">
            <v>37120</v>
          </cell>
        </row>
        <row r="1217">
          <cell r="A1217" t="str">
            <v>Madera o Cuarton  de 0.05 x 0.10 x 1.0</v>
          </cell>
          <cell r="B1217" t="str">
            <v>m</v>
          </cell>
          <cell r="C1217">
            <v>7500</v>
          </cell>
        </row>
        <row r="1218">
          <cell r="A1218" t="str">
            <v>Madera o cuarton de 0.05 x 0.12 x 1.0</v>
          </cell>
          <cell r="B1218" t="str">
            <v>m</v>
          </cell>
          <cell r="C1218">
            <v>8750</v>
          </cell>
        </row>
        <row r="1219">
          <cell r="A1219" t="str">
            <v>Madera tipo pardillo 0.04 x 0.08 x 3.00</v>
          </cell>
          <cell r="B1219" t="str">
            <v>und</v>
          </cell>
          <cell r="C1219">
            <v>45000</v>
          </cell>
        </row>
        <row r="1220">
          <cell r="A1220" t="str">
            <v>Malla baloncesto</v>
          </cell>
          <cell r="B1220" t="str">
            <v>und</v>
          </cell>
          <cell r="C1220">
            <v>10000</v>
          </cell>
        </row>
        <row r="1221">
          <cell r="A1221" t="str">
            <v>Malla con vena 0.60 x 2.00</v>
          </cell>
          <cell r="B1221" t="str">
            <v>und</v>
          </cell>
          <cell r="C1221">
            <v>3717</v>
          </cell>
        </row>
        <row r="1222">
          <cell r="A1222" t="str">
            <v>Malla de cribado en lamina PRFV de 3/4"</v>
          </cell>
          <cell r="B1222" t="str">
            <v>und</v>
          </cell>
          <cell r="C1222">
            <v>278600</v>
          </cell>
        </row>
        <row r="1223">
          <cell r="A1223" t="str">
            <v>Malla doble torsion 6 x 8 (C. reno)</v>
          </cell>
          <cell r="B1223" t="str">
            <v>m²</v>
          </cell>
          <cell r="C1223">
            <v>5286</v>
          </cell>
        </row>
        <row r="1224">
          <cell r="A1224" t="str">
            <v>Malla electrosoldada Q-10 o M-567 (2.35 x 6 m)</v>
          </cell>
          <cell r="B1224" t="str">
            <v>und</v>
          </cell>
          <cell r="C1224">
            <v>342122</v>
          </cell>
        </row>
        <row r="1225">
          <cell r="A1225" t="str">
            <v>Malla electrosoldada Q-2 o M-084 (2.35 x 6m)</v>
          </cell>
          <cell r="B1225" t="str">
            <v>m²</v>
          </cell>
          <cell r="C1225">
            <v>3805</v>
          </cell>
        </row>
        <row r="1226">
          <cell r="A1226" t="str">
            <v>Malla electrosoldada Q-3 o M-106 (2.35 x 6m)</v>
          </cell>
          <cell r="B1226" t="str">
            <v>m²</v>
          </cell>
          <cell r="C1226">
            <v>5929</v>
          </cell>
        </row>
        <row r="1227">
          <cell r="A1227" t="str">
            <v>Malla electrosoldada Q-3 o M-131(2.35 x 6 m )</v>
          </cell>
          <cell r="B1227" t="str">
            <v>und</v>
          </cell>
          <cell r="C1227">
            <v>62642</v>
          </cell>
        </row>
        <row r="1228">
          <cell r="A1228" t="str">
            <v>Malla electrosoldada Q-4 o M-159 (2.35 x 6m)</v>
          </cell>
          <cell r="B1228" t="str">
            <v>m²</v>
          </cell>
          <cell r="C1228">
            <v>7187</v>
          </cell>
        </row>
        <row r="1229">
          <cell r="A1229" t="str">
            <v>Malla electrosoldada Q-5 o M-188 (2.35 x 6m)</v>
          </cell>
          <cell r="B1229" t="str">
            <v>m²</v>
          </cell>
          <cell r="C1229">
            <v>8537</v>
          </cell>
        </row>
        <row r="1230">
          <cell r="A1230" t="str">
            <v>Malla electrosoldada Q-6 o M-221 (2.35 x 6 m)</v>
          </cell>
          <cell r="B1230" t="str">
            <v>und</v>
          </cell>
          <cell r="C1230">
            <v>141220</v>
          </cell>
        </row>
        <row r="1231">
          <cell r="A1231" t="str">
            <v>Malla electrosoldada Q-7 o M-295 (2.35 x 6 m)</v>
          </cell>
          <cell r="B1231" t="str">
            <v>m²</v>
          </cell>
          <cell r="C1231">
            <v>13338</v>
          </cell>
        </row>
        <row r="1232">
          <cell r="A1232" t="str">
            <v>Malla electrosoldada Q-8 o M-378 (2.35 x 6 m)</v>
          </cell>
          <cell r="B1232" t="str">
            <v>und</v>
          </cell>
          <cell r="C1232">
            <v>234381</v>
          </cell>
        </row>
        <row r="1233">
          <cell r="A1233" t="str">
            <v>Malla eslabonada Cal. 10 de 2"</v>
          </cell>
          <cell r="B1233" t="str">
            <v>m²</v>
          </cell>
          <cell r="C1233">
            <v>10450</v>
          </cell>
        </row>
        <row r="1234">
          <cell r="A1234" t="str">
            <v>Malla eslabonada Cal. 10.5 de 2 1/4"</v>
          </cell>
          <cell r="B1234" t="str">
            <v>m²</v>
          </cell>
          <cell r="C1234">
            <v>10185</v>
          </cell>
        </row>
        <row r="1235">
          <cell r="A1235" t="str">
            <v>Malla IMT 40 c/12</v>
          </cell>
          <cell r="B1235" t="str">
            <v>m²</v>
          </cell>
          <cell r="C1235">
            <v>27805</v>
          </cell>
        </row>
        <row r="1236">
          <cell r="A1236" t="str">
            <v>Malla microfutbol</v>
          </cell>
          <cell r="B1236" t="str">
            <v>und</v>
          </cell>
          <cell r="C1236">
            <v>50000</v>
          </cell>
        </row>
        <row r="1237">
          <cell r="A1237" t="str">
            <v>Malla para Gavion t. torsion 2 x 1 x 1</v>
          </cell>
          <cell r="B1237" t="str">
            <v>und</v>
          </cell>
          <cell r="C1237">
            <v>62818</v>
          </cell>
        </row>
        <row r="1238">
          <cell r="A1238" t="str">
            <v>Malla sin vena  0.53 x 2.40</v>
          </cell>
          <cell r="B1238" t="str">
            <v>und</v>
          </cell>
          <cell r="C1238">
            <v>3900</v>
          </cell>
        </row>
        <row r="1239">
          <cell r="A1239" t="str">
            <v>Malla t. tor. Cal. 12 7.5 x 7.5 rec. PVC 2 x 1 x 1</v>
          </cell>
          <cell r="B1239" t="str">
            <v>und</v>
          </cell>
          <cell r="C1239">
            <v>117882</v>
          </cell>
        </row>
        <row r="1240">
          <cell r="A1240" t="str">
            <v>Malla trip. tor. Cal. 12 7.5 x 7.5 rec. PVC e=0.3</v>
          </cell>
          <cell r="B1240" t="str">
            <v>m²</v>
          </cell>
          <cell r="C1240">
            <v>49222</v>
          </cell>
        </row>
        <row r="1241">
          <cell r="A1241" t="str">
            <v>Manguera de politileno 1 1/2"</v>
          </cell>
          <cell r="B1241" t="str">
            <v>und</v>
          </cell>
          <cell r="C1241">
            <v>74375</v>
          </cell>
        </row>
        <row r="1242">
          <cell r="A1242" t="str">
            <v>Manguera en polipropileno Ø=1"</v>
          </cell>
          <cell r="B1242" t="str">
            <v>und</v>
          </cell>
          <cell r="C1242">
            <v>8908</v>
          </cell>
        </row>
        <row r="1243">
          <cell r="A1243" t="str">
            <v>Manguera plástica 3/4"</v>
          </cell>
          <cell r="B1243" t="str">
            <v>m</v>
          </cell>
          <cell r="C1243">
            <v>3000</v>
          </cell>
        </row>
        <row r="1244">
          <cell r="A1244" t="str">
            <v>Manguera plástica conexión 1/2"</v>
          </cell>
          <cell r="B1244" t="str">
            <v>und</v>
          </cell>
          <cell r="C1244">
            <v>3250</v>
          </cell>
        </row>
        <row r="1245">
          <cell r="A1245" t="str">
            <v>Manhole para inspeccion Ø=24" en PRFV</v>
          </cell>
          <cell r="B1245" t="str">
            <v>und</v>
          </cell>
          <cell r="C1245">
            <v>1312550</v>
          </cell>
        </row>
        <row r="1246">
          <cell r="A1246" t="str">
            <v>Mani forrajero</v>
          </cell>
          <cell r="B1246" t="str">
            <v>kg</v>
          </cell>
          <cell r="C1246">
            <v>60000</v>
          </cell>
        </row>
        <row r="1247">
          <cell r="A1247" t="str">
            <v>Manija para ventana</v>
          </cell>
          <cell r="B1247" t="str">
            <v>und</v>
          </cell>
          <cell r="C1247">
            <v>1914.5</v>
          </cell>
        </row>
        <row r="1248">
          <cell r="A1248" t="str">
            <v>Manija tubo aluminio x 2 mts</v>
          </cell>
          <cell r="B1248" t="str">
            <v>und</v>
          </cell>
          <cell r="C1248">
            <v>200000</v>
          </cell>
        </row>
        <row r="1249">
          <cell r="A1249" t="str">
            <v>Manilla y cilindro exterior sencillo</v>
          </cell>
          <cell r="B1249" t="str">
            <v>und</v>
          </cell>
          <cell r="C1249">
            <v>139114</v>
          </cell>
        </row>
        <row r="1250">
          <cell r="A1250" t="str">
            <v>Manometro 0 - 80 Psi</v>
          </cell>
          <cell r="B1250" t="str">
            <v>und</v>
          </cell>
          <cell r="C1250">
            <v>33176</v>
          </cell>
        </row>
        <row r="1251">
          <cell r="A1251" t="str">
            <v>Manometro Ø=2" de glicerina</v>
          </cell>
          <cell r="B1251" t="str">
            <v>und</v>
          </cell>
          <cell r="C1251">
            <v>90480</v>
          </cell>
        </row>
        <row r="1252">
          <cell r="A1252" t="str">
            <v>Manto Antisocavacion Le=6.90 m</v>
          </cell>
          <cell r="B1252" t="str">
            <v>m²</v>
          </cell>
          <cell r="C1252">
            <v>36650</v>
          </cell>
        </row>
        <row r="1253">
          <cell r="A1253" t="str">
            <v>Manto asfáltico 3 mm con foil de aluminio</v>
          </cell>
          <cell r="B1253" t="str">
            <v>m²</v>
          </cell>
          <cell r="C1253">
            <v>19840</v>
          </cell>
        </row>
        <row r="1254">
          <cell r="A1254" t="str">
            <v>Manto asfáltico 3 mm transitable ref poliester</v>
          </cell>
          <cell r="B1254" t="str">
            <v>m²</v>
          </cell>
          <cell r="C1254">
            <v>17440</v>
          </cell>
        </row>
        <row r="1255">
          <cell r="A1255" t="str">
            <v>Manto fiberglas 400 X</v>
          </cell>
          <cell r="B1255" t="str">
            <v>m²</v>
          </cell>
          <cell r="C1255">
            <v>7490</v>
          </cell>
        </row>
        <row r="1256">
          <cell r="A1256" t="str">
            <v>Manto fiberglass 2.5 mm</v>
          </cell>
          <cell r="B1256" t="str">
            <v>m²</v>
          </cell>
          <cell r="C1256">
            <v>14514</v>
          </cell>
        </row>
        <row r="1257">
          <cell r="A1257" t="str">
            <v>Manto fiberglass 600 XT</v>
          </cell>
          <cell r="B1257" t="str">
            <v>m²</v>
          </cell>
          <cell r="C1257">
            <v>8160</v>
          </cell>
        </row>
        <row r="1258">
          <cell r="A1258" t="str">
            <v>Manto permanente TRM P300LW</v>
          </cell>
          <cell r="B1258" t="str">
            <v>m²</v>
          </cell>
          <cell r="C1258">
            <v>20687</v>
          </cell>
        </row>
        <row r="1259">
          <cell r="A1259" t="str">
            <v>Maquina de Pilotaje</v>
          </cell>
          <cell r="B1259" t="str">
            <v xml:space="preserve"> HR </v>
          </cell>
          <cell r="C1259">
            <v>135000</v>
          </cell>
        </row>
        <row r="1260">
          <cell r="A1260" t="str">
            <v>Maquina de Pulir</v>
          </cell>
          <cell r="B1260" t="str">
            <v xml:space="preserve"> HR </v>
          </cell>
          <cell r="C1260">
            <v>8750</v>
          </cell>
        </row>
        <row r="1261">
          <cell r="A1261" t="str">
            <v>Marco para caja de inspección 1.125x1.125 m en ángulo y platina de 2 1/2"*3/16"</v>
          </cell>
          <cell r="B1261" t="str">
            <v>und</v>
          </cell>
          <cell r="C1261">
            <v>128517.37</v>
          </cell>
        </row>
        <row r="1262">
          <cell r="A1262" t="str">
            <v>Marco para tapa de camara de inspeccion 0.69 x 0.82</v>
          </cell>
          <cell r="B1262" t="str">
            <v>und</v>
          </cell>
          <cell r="C1262">
            <v>97781.53</v>
          </cell>
        </row>
        <row r="1263">
          <cell r="A1263" t="str">
            <v>Marco puerta en lamina cold rolled cal. 18, de 0.80 x 2.10. Suministro e instal.</v>
          </cell>
          <cell r="B1263" t="str">
            <v>und</v>
          </cell>
          <cell r="C1263">
            <v>81260</v>
          </cell>
        </row>
        <row r="1264">
          <cell r="A1264" t="str">
            <v>Marco tapa en ángulo cámara CS-274</v>
          </cell>
          <cell r="B1264" t="str">
            <v>und</v>
          </cell>
          <cell r="C1264">
            <v>49200</v>
          </cell>
        </row>
        <row r="1265">
          <cell r="A1265" t="str">
            <v>Marco tapa en ángulo cámara CS-275</v>
          </cell>
          <cell r="B1265" t="str">
            <v>und</v>
          </cell>
          <cell r="C1265">
            <v>85000</v>
          </cell>
        </row>
        <row r="1266">
          <cell r="A1266" t="str">
            <v>Marmolina 20 kg</v>
          </cell>
          <cell r="B1266" t="str">
            <v>bt</v>
          </cell>
          <cell r="C1266">
            <v>6818</v>
          </cell>
        </row>
        <row r="1267">
          <cell r="A1267" t="str">
            <v>Masilla para juntas de gyplac dry wall X 5 GAL</v>
          </cell>
          <cell r="B1267" t="str">
            <v>und</v>
          </cell>
          <cell r="C1267">
            <v>32880</v>
          </cell>
        </row>
        <row r="1268">
          <cell r="A1268" t="str">
            <v>Matapalo h=0.50 m</v>
          </cell>
          <cell r="B1268" t="str">
            <v>und</v>
          </cell>
          <cell r="C1268">
            <v>9000</v>
          </cell>
        </row>
        <row r="1269">
          <cell r="A1269" t="str">
            <v>Material de préstamo (Conglomerado)</v>
          </cell>
          <cell r="B1269" t="str">
            <v>m³</v>
          </cell>
          <cell r="C1269">
            <v>4000</v>
          </cell>
        </row>
        <row r="1270">
          <cell r="A1270" t="str">
            <v>Material de prestamo (tierra-arena-arcilla-limo)</v>
          </cell>
          <cell r="B1270" t="str">
            <v>m³</v>
          </cell>
          <cell r="C1270">
            <v>1250</v>
          </cell>
        </row>
        <row r="1271">
          <cell r="A1271" t="str">
            <v>Material triturado T. max. 3" - 4"</v>
          </cell>
          <cell r="B1271" t="str">
            <v>m³</v>
          </cell>
          <cell r="C1271">
            <v>25907</v>
          </cell>
        </row>
        <row r="1272">
          <cell r="A1272" t="str">
            <v>Mecha de seguridad</v>
          </cell>
          <cell r="B1272" t="str">
            <v>rl</v>
          </cell>
          <cell r="C1272">
            <v>245000</v>
          </cell>
        </row>
        <row r="1273">
          <cell r="A1273" t="str">
            <v>Meck peroxido Ex1</v>
          </cell>
          <cell r="B1273" t="str">
            <v>kg</v>
          </cell>
          <cell r="C1273">
            <v>18015</v>
          </cell>
        </row>
        <row r="1274">
          <cell r="A1274" t="str">
            <v>Media caña chingale lisa</v>
          </cell>
          <cell r="B1274" t="str">
            <v>m</v>
          </cell>
          <cell r="C1274">
            <v>850</v>
          </cell>
        </row>
        <row r="1275">
          <cell r="A1275" t="str">
            <v>Medidor de  gas 2.5</v>
          </cell>
          <cell r="B1275" t="str">
            <v>und</v>
          </cell>
          <cell r="C1275">
            <v>125000</v>
          </cell>
        </row>
        <row r="1276">
          <cell r="A1276" t="str">
            <v>Medidor de agua volumetrico Ø 1"</v>
          </cell>
          <cell r="B1276" t="str">
            <v>und</v>
          </cell>
          <cell r="C1276">
            <v>380422</v>
          </cell>
        </row>
        <row r="1277">
          <cell r="A1277" t="str">
            <v>Medidor de agua volumetrico Ø 1/2"</v>
          </cell>
          <cell r="B1277" t="str">
            <v>und</v>
          </cell>
          <cell r="C1277">
            <v>57768</v>
          </cell>
        </row>
        <row r="1278">
          <cell r="A1278" t="str">
            <v>Membrana Arquitectonica. Inc estructura</v>
          </cell>
          <cell r="B1278" t="str">
            <v>m²</v>
          </cell>
          <cell r="C1278">
            <v>395000</v>
          </cell>
        </row>
        <row r="1279">
          <cell r="A1279" t="str">
            <v>Merulex IFA Transparente (20 kg)</v>
          </cell>
          <cell r="B1279" t="str">
            <v>kg</v>
          </cell>
          <cell r="C1279">
            <v>13800</v>
          </cell>
        </row>
        <row r="1280">
          <cell r="A1280" t="str">
            <v>Merulex IFS Transparente (inmunizante madera)</v>
          </cell>
          <cell r="B1280" t="str">
            <v>gal</v>
          </cell>
          <cell r="C1280">
            <v>70500</v>
          </cell>
        </row>
        <row r="1281">
          <cell r="A1281" t="str">
            <v>Metaldeck 2" cal 22 x m</v>
          </cell>
          <cell r="B1281" t="str">
            <v>m²</v>
          </cell>
          <cell r="C1281">
            <v>27960</v>
          </cell>
        </row>
        <row r="1282">
          <cell r="A1282" t="str">
            <v>Mezcla asfaltica MDC-1</v>
          </cell>
          <cell r="B1282" t="str">
            <v>m³</v>
          </cell>
          <cell r="C1282">
            <v>399012</v>
          </cell>
        </row>
        <row r="1283">
          <cell r="A1283" t="str">
            <v>Mezcla asfaltica MDC-2</v>
          </cell>
          <cell r="B1283" t="str">
            <v>m³</v>
          </cell>
          <cell r="C1283">
            <v>414779</v>
          </cell>
        </row>
        <row r="1284">
          <cell r="A1284" t="str">
            <v>Mezclador lavap 8" cuello oscilante llaves cromo</v>
          </cell>
          <cell r="B1284" t="str">
            <v>und</v>
          </cell>
          <cell r="C1284">
            <v>65600</v>
          </cell>
        </row>
        <row r="1285">
          <cell r="A1285" t="str">
            <v>Mezcladora de 9 ft</v>
          </cell>
          <cell r="B1285" t="str">
            <v xml:space="preserve"> HR </v>
          </cell>
          <cell r="C1285">
            <v>6730</v>
          </cell>
        </row>
        <row r="1286">
          <cell r="A1286" t="str">
            <v>Micromedidor de agua 1/2"</v>
          </cell>
          <cell r="B1286" t="str">
            <v>und</v>
          </cell>
          <cell r="C1286">
            <v>56480</v>
          </cell>
        </row>
        <row r="1287">
          <cell r="A1287" t="str">
            <v>Micropavimentadora  sobre Camion S-M210</v>
          </cell>
          <cell r="B1287" t="str">
            <v xml:space="preserve"> HR </v>
          </cell>
          <cell r="C1287">
            <v>450000</v>
          </cell>
        </row>
        <row r="1288">
          <cell r="A1288" t="str">
            <v>Mineral rojo</v>
          </cell>
          <cell r="B1288" t="str">
            <v>kg</v>
          </cell>
          <cell r="C1288">
            <v>7681</v>
          </cell>
        </row>
        <row r="1289">
          <cell r="A1289" t="str">
            <v>Mini-cargador Bobcat</v>
          </cell>
          <cell r="B1289" t="str">
            <v xml:space="preserve"> HR </v>
          </cell>
          <cell r="C1289">
            <v>86660</v>
          </cell>
        </row>
        <row r="1290">
          <cell r="A1290" t="str">
            <v>Modulo de sedimentacion acelerada tipo Tas H=1.05</v>
          </cell>
          <cell r="B1290" t="str">
            <v>m²</v>
          </cell>
          <cell r="C1290">
            <v>641760</v>
          </cell>
        </row>
        <row r="1291">
          <cell r="A1291" t="str">
            <v>Modulo de venta en Acero inoxidable</v>
          </cell>
          <cell r="B1291" t="str">
            <v>und</v>
          </cell>
          <cell r="C1291">
            <v>26000000</v>
          </cell>
        </row>
        <row r="1292">
          <cell r="A1292" t="str">
            <v>Molde para soldadura</v>
          </cell>
          <cell r="B1292" t="str">
            <v xml:space="preserve"> HR </v>
          </cell>
          <cell r="C1292">
            <v>103950</v>
          </cell>
        </row>
        <row r="1293">
          <cell r="A1293" t="str">
            <v>Moriche h= 2.00 m</v>
          </cell>
          <cell r="B1293" t="str">
            <v>und</v>
          </cell>
          <cell r="C1293">
            <v>15000</v>
          </cell>
        </row>
        <row r="1294">
          <cell r="A1294" t="str">
            <v>Mortero  1:2 (desperdicio 5%)</v>
          </cell>
          <cell r="B1294" t="str">
            <v>m³</v>
          </cell>
          <cell r="C1294">
            <v>411386</v>
          </cell>
        </row>
        <row r="1295">
          <cell r="A1295" t="str">
            <v>Mortero  1:3 (desperdicio 5%)</v>
          </cell>
          <cell r="B1295" t="str">
            <v>m³</v>
          </cell>
          <cell r="C1295">
            <v>344987.28</v>
          </cell>
        </row>
        <row r="1296">
          <cell r="A1296" t="str">
            <v>Mortero  1:4 (desperdicio 5%)</v>
          </cell>
          <cell r="B1296" t="str">
            <v>m³</v>
          </cell>
          <cell r="C1296">
            <v>433214</v>
          </cell>
        </row>
        <row r="1297">
          <cell r="A1297" t="str">
            <v>Mortero  1:5  (desperdicio 5 %)</v>
          </cell>
          <cell r="B1297" t="str">
            <v>m³</v>
          </cell>
          <cell r="C1297">
            <v>259131.27</v>
          </cell>
        </row>
        <row r="1298">
          <cell r="A1298" t="str">
            <v>Mortero Impermeabilizado 1:2 (desperdicio 5%)</v>
          </cell>
          <cell r="B1298" t="str">
            <v>m³</v>
          </cell>
          <cell r="C1298">
            <v>768574.12</v>
          </cell>
        </row>
        <row r="1299">
          <cell r="A1299" t="str">
            <v>Mortero Impermeabilizado 1:3 (desperdicio 5%)</v>
          </cell>
          <cell r="B1299" t="str">
            <v>m³</v>
          </cell>
          <cell r="C1299">
            <v>706342</v>
          </cell>
        </row>
        <row r="1300">
          <cell r="A1300" t="str">
            <v>Mortero Impermeabilizado 1:4 (desperdicio 5%)</v>
          </cell>
          <cell r="B1300" t="str">
            <v>m³</v>
          </cell>
          <cell r="C1300">
            <v>484609.7</v>
          </cell>
        </row>
        <row r="1301">
          <cell r="A1301" t="str">
            <v>Mortero Impermeabilizado 1:5 (desperdicio 5%)</v>
          </cell>
          <cell r="B1301" t="str">
            <v>m³</v>
          </cell>
          <cell r="C1301">
            <v>417055.47</v>
          </cell>
        </row>
        <row r="1302">
          <cell r="A1302" t="str">
            <v>Motobomba 3/4 HP 2 x 1 1/2"</v>
          </cell>
          <cell r="B1302" t="str">
            <v>und</v>
          </cell>
          <cell r="C1302">
            <v>1600800</v>
          </cell>
        </row>
        <row r="1303">
          <cell r="A1303" t="str">
            <v>Motobomba a gasolina  3.5 H.P. Ø=1 1/4" x 1"</v>
          </cell>
          <cell r="B1303" t="str">
            <v>und</v>
          </cell>
          <cell r="C1303">
            <v>1450000</v>
          </cell>
        </row>
        <row r="1304">
          <cell r="A1304" t="str">
            <v>Motobomba autocebante 2.2 H.P. 4 T. Ø=1 1/2"</v>
          </cell>
          <cell r="B1304" t="str">
            <v>und</v>
          </cell>
          <cell r="C1304">
            <v>630000</v>
          </cell>
        </row>
        <row r="1305">
          <cell r="A1305" t="str">
            <v>Motobomba de 3"</v>
          </cell>
          <cell r="B1305" t="str">
            <v xml:space="preserve"> HR </v>
          </cell>
          <cell r="C1305">
            <v>5900</v>
          </cell>
        </row>
        <row r="1306">
          <cell r="A1306" t="str">
            <v>Motobomba de 4" o 6"</v>
          </cell>
          <cell r="B1306" t="str">
            <v xml:space="preserve"> HR </v>
          </cell>
          <cell r="C1306">
            <v>8925</v>
          </cell>
        </row>
        <row r="1307">
          <cell r="A1307" t="str">
            <v>Motoniveladora</v>
          </cell>
          <cell r="B1307" t="str">
            <v xml:space="preserve"> HR </v>
          </cell>
          <cell r="C1307">
            <v>176667</v>
          </cell>
        </row>
        <row r="1308">
          <cell r="A1308" t="str">
            <v>Motosierra</v>
          </cell>
          <cell r="B1308" t="str">
            <v xml:space="preserve"> HR </v>
          </cell>
          <cell r="C1308">
            <v>3692</v>
          </cell>
        </row>
        <row r="1309">
          <cell r="A1309" t="str">
            <v>Motosoldador Diesel</v>
          </cell>
          <cell r="B1309" t="str">
            <v xml:space="preserve"> HR </v>
          </cell>
          <cell r="C1309">
            <v>11342</v>
          </cell>
        </row>
        <row r="1310">
          <cell r="A1310" t="str">
            <v>Mueble en madera lavamanos 60x50x80</v>
          </cell>
          <cell r="B1310" t="str">
            <v>und</v>
          </cell>
          <cell r="C1310">
            <v>275000</v>
          </cell>
        </row>
        <row r="1311">
          <cell r="A1311" t="str">
            <v>Muro en ladrillo prensado macizo 0.12 m fachada</v>
          </cell>
          <cell r="B1311" t="str">
            <v>m²</v>
          </cell>
          <cell r="C1311">
            <v>82346</v>
          </cell>
        </row>
        <row r="1312">
          <cell r="A1312" t="str">
            <v>Muro en ladrillo tolete comun 0.12 m (12 x 24.5 x 6)</v>
          </cell>
          <cell r="B1312" t="str">
            <v>m²</v>
          </cell>
          <cell r="C1312">
            <v>50233.64</v>
          </cell>
        </row>
        <row r="1313">
          <cell r="A1313" t="str">
            <v>Nebulizador con valvula antigoteo</v>
          </cell>
          <cell r="B1313" t="str">
            <v>und</v>
          </cell>
          <cell r="C1313">
            <v>20880</v>
          </cell>
        </row>
        <row r="1314">
          <cell r="A1314" t="str">
            <v>Neopreno (0.25 x 0.15) m D=60 E=1/2"</v>
          </cell>
          <cell r="B1314" t="str">
            <v>und</v>
          </cell>
          <cell r="C1314">
            <v>13400</v>
          </cell>
        </row>
        <row r="1315">
          <cell r="A1315" t="str">
            <v>Neopreno (0.30 x 0.20) m D=60 E= 4 3/4"</v>
          </cell>
          <cell r="B1315" t="str">
            <v>und</v>
          </cell>
          <cell r="C1315">
            <v>70286</v>
          </cell>
        </row>
        <row r="1316">
          <cell r="A1316" t="str">
            <v>Neopreno (0.34 x 0.25) m D=60 E=4.23 cm</v>
          </cell>
          <cell r="B1316" t="str">
            <v>und</v>
          </cell>
          <cell r="C1316">
            <v>527800</v>
          </cell>
        </row>
        <row r="1317">
          <cell r="A1317" t="str">
            <v>Neopreno (0.35 x 0.35) m D=60 E=1.75"</v>
          </cell>
          <cell r="B1317" t="str">
            <v>und</v>
          </cell>
          <cell r="C1317">
            <v>217500</v>
          </cell>
        </row>
        <row r="1318">
          <cell r="A1318" t="str">
            <v>Neopreno (0.38 x 0.25) m D=60 E=3/8"</v>
          </cell>
          <cell r="B1318" t="str">
            <v>und</v>
          </cell>
          <cell r="C1318">
            <v>30000</v>
          </cell>
        </row>
        <row r="1319">
          <cell r="A1319" t="str">
            <v>Neopreno (0.40 x 0.35) m D=60 E=1/2"</v>
          </cell>
          <cell r="B1319" t="str">
            <v>und</v>
          </cell>
          <cell r="C1319">
            <v>58000</v>
          </cell>
        </row>
        <row r="1320">
          <cell r="A1320" t="str">
            <v>Neopreno (0.50 x 0.31) m D=60 E=1"</v>
          </cell>
          <cell r="B1320" t="str">
            <v>und</v>
          </cell>
          <cell r="C1320">
            <v>136904</v>
          </cell>
        </row>
        <row r="1321">
          <cell r="A1321" t="str">
            <v>Neopreno (0.50 x 0.56) m D=60  E=1 1/2"</v>
          </cell>
          <cell r="B1321" t="str">
            <v>und</v>
          </cell>
          <cell r="C1321">
            <v>240352</v>
          </cell>
        </row>
        <row r="1322">
          <cell r="A1322" t="str">
            <v>Neopreno (0.60 x 0.15) m D=60 E=1/2"</v>
          </cell>
          <cell r="B1322" t="str">
            <v>und</v>
          </cell>
          <cell r="C1322">
            <v>32000</v>
          </cell>
        </row>
        <row r="1323">
          <cell r="A1323" t="str">
            <v>Neopreno (1.80 x 0.30) m D=60 E= 4 3/4"</v>
          </cell>
          <cell r="B1323" t="str">
            <v>und</v>
          </cell>
          <cell r="C1323">
            <v>632572</v>
          </cell>
        </row>
        <row r="1324">
          <cell r="A1324" t="str">
            <v>Neopreno WD 1625 (40 mm x 1") D=70</v>
          </cell>
          <cell r="B1324" t="str">
            <v>m</v>
          </cell>
          <cell r="C1324">
            <v>11020</v>
          </cell>
        </row>
        <row r="1325">
          <cell r="A1325" t="str">
            <v>Niple espec. Ø= 3" en A.C. con E.L x E.B. L=0.38 m</v>
          </cell>
          <cell r="B1325" t="str">
            <v>und</v>
          </cell>
          <cell r="C1325">
            <v>156600</v>
          </cell>
        </row>
        <row r="1326">
          <cell r="A1326" t="str">
            <v>Niple espec. Ø= 4" en A.C. con E.L x E.B. L=0.51 m</v>
          </cell>
          <cell r="B1326" t="str">
            <v>und</v>
          </cell>
          <cell r="C1326">
            <v>545200</v>
          </cell>
        </row>
        <row r="1327">
          <cell r="A1327" t="str">
            <v>Niple espec. Ø= 6" en A.C. con E.L x E.B. L=0.76 m</v>
          </cell>
          <cell r="B1327" t="str">
            <v>und</v>
          </cell>
          <cell r="C1327">
            <v>748200</v>
          </cell>
        </row>
        <row r="1328">
          <cell r="A1328" t="str">
            <v>Niple espec. Ø= 8" en A.C. con E.L x E.B. L=1.00 m</v>
          </cell>
          <cell r="B1328" t="str">
            <v>und</v>
          </cell>
          <cell r="C1328">
            <v>1102000</v>
          </cell>
        </row>
        <row r="1329">
          <cell r="A1329" t="str">
            <v>Niple Ø 1/2" en H.G. L=0.05 m</v>
          </cell>
          <cell r="B1329" t="str">
            <v>und</v>
          </cell>
          <cell r="C1329">
            <v>1476</v>
          </cell>
        </row>
        <row r="1330">
          <cell r="A1330" t="str">
            <v>Niple Ø 2" en H.G. L=0.35 m</v>
          </cell>
          <cell r="B1330" t="str">
            <v>und</v>
          </cell>
          <cell r="C1330">
            <v>45000</v>
          </cell>
        </row>
        <row r="1331">
          <cell r="A1331" t="str">
            <v>Niple Ø= 10" en A.C. con E.B x E.B. L=0.50 m</v>
          </cell>
          <cell r="B1331" t="str">
            <v>und</v>
          </cell>
          <cell r="C1331">
            <v>632751</v>
          </cell>
        </row>
        <row r="1332">
          <cell r="A1332" t="str">
            <v>Niple Ø= 12" en A.C. con E.B x E.B. L=0.80 m</v>
          </cell>
          <cell r="B1332" t="str">
            <v>und</v>
          </cell>
          <cell r="C1332">
            <v>1294792</v>
          </cell>
        </row>
        <row r="1333">
          <cell r="A1333" t="str">
            <v>Niple Ø= 16" en H.D. con E.B x E.B. L=0.80 m</v>
          </cell>
          <cell r="B1333" t="str">
            <v>und</v>
          </cell>
          <cell r="C1333">
            <v>1831200</v>
          </cell>
        </row>
        <row r="1334">
          <cell r="A1334" t="str">
            <v>Niple Ø= 2" en A.C. con E.B x E.B. L=1.10 m.</v>
          </cell>
          <cell r="B1334" t="str">
            <v>und</v>
          </cell>
          <cell r="C1334">
            <v>212300</v>
          </cell>
        </row>
        <row r="1335">
          <cell r="A1335" t="str">
            <v>Niple Ø= 2" en A.C. con E.L x E.B. L=0.18 m</v>
          </cell>
          <cell r="B1335" t="str">
            <v>und</v>
          </cell>
          <cell r="C1335">
            <v>174000</v>
          </cell>
        </row>
        <row r="1336">
          <cell r="A1336" t="str">
            <v>Niple Ø= 2" en A.C. con E.L x E.B. L=0.18 m. Suministro e Instal.</v>
          </cell>
          <cell r="B1336" t="str">
            <v>und</v>
          </cell>
          <cell r="C1336">
            <v>194579.06</v>
          </cell>
        </row>
        <row r="1337">
          <cell r="A1337" t="str">
            <v>Niple Ø= 2" en A.C. con E.L x E.B. L=0.40 m</v>
          </cell>
          <cell r="B1337" t="str">
            <v>und</v>
          </cell>
          <cell r="C1337">
            <v>81200</v>
          </cell>
        </row>
        <row r="1338">
          <cell r="A1338" t="str">
            <v>Niple Ø= 2" en A.C. con E.L x E.B. L=0.60 m</v>
          </cell>
          <cell r="B1338" t="str">
            <v>und</v>
          </cell>
          <cell r="C1338">
            <v>100800</v>
          </cell>
        </row>
        <row r="1339">
          <cell r="A1339" t="str">
            <v>Niple Ø= 2" en A.C. con E.L x E.B. L=3.20 m</v>
          </cell>
          <cell r="B1339" t="str">
            <v>und</v>
          </cell>
          <cell r="C1339">
            <v>334600</v>
          </cell>
        </row>
        <row r="1340">
          <cell r="A1340" t="str">
            <v>Niple Ø= 3" en A.C. con E.B x E.B. L=1.00 m.</v>
          </cell>
          <cell r="B1340" t="str">
            <v>und</v>
          </cell>
          <cell r="C1340">
            <v>295613</v>
          </cell>
        </row>
        <row r="1341">
          <cell r="A1341" t="str">
            <v>Niple Ø= 3" en A.C. con E.L x E.B. L=0.23 m</v>
          </cell>
          <cell r="B1341" t="str">
            <v>und</v>
          </cell>
          <cell r="C1341">
            <v>203000</v>
          </cell>
        </row>
        <row r="1342">
          <cell r="A1342" t="str">
            <v>Niple Ø= 3" en A.C. con E.L x E.B. L=0.30 m</v>
          </cell>
          <cell r="B1342" t="str">
            <v>und</v>
          </cell>
          <cell r="C1342">
            <v>184304</v>
          </cell>
        </row>
        <row r="1343">
          <cell r="A1343" t="str">
            <v>Niple Ø= 4" en H.D. con E.B x E.B. L=0.50 m</v>
          </cell>
          <cell r="B1343" t="str">
            <v>und</v>
          </cell>
          <cell r="C1343">
            <v>210000</v>
          </cell>
        </row>
        <row r="1344">
          <cell r="A1344" t="str">
            <v>Niple Ø= 4" en H.D. con E.L x E.B. L=1.50 m.</v>
          </cell>
          <cell r="B1344" t="str">
            <v>und</v>
          </cell>
          <cell r="C1344">
            <v>420000</v>
          </cell>
        </row>
        <row r="1345">
          <cell r="A1345" t="str">
            <v>Niple Ø= 4" en H.D. con E.L x E.B. L=2.20 m</v>
          </cell>
          <cell r="B1345" t="str">
            <v>und</v>
          </cell>
          <cell r="C1345">
            <v>596400</v>
          </cell>
        </row>
        <row r="1346">
          <cell r="A1346" t="str">
            <v>Niple Ø= 4" en H.D. con E.L x E.B. L=3.20 m.</v>
          </cell>
          <cell r="B1346" t="str">
            <v>und</v>
          </cell>
          <cell r="C1346">
            <v>848400</v>
          </cell>
        </row>
        <row r="1347">
          <cell r="A1347" t="str">
            <v>Niple Ø= 6" en A.C. con E.B x E.B. L=0.50 m</v>
          </cell>
          <cell r="B1347" t="str">
            <v>und</v>
          </cell>
          <cell r="C1347">
            <v>356377</v>
          </cell>
        </row>
        <row r="1348">
          <cell r="A1348" t="str">
            <v>Niple pasamuro 2" L=0.25 m rosca 1 extremo</v>
          </cell>
          <cell r="B1348" t="str">
            <v>und</v>
          </cell>
          <cell r="C1348">
            <v>24500</v>
          </cell>
        </row>
        <row r="1349">
          <cell r="A1349" t="str">
            <v>Nylon Calibre 9 o 9 mm</v>
          </cell>
          <cell r="B1349" t="str">
            <v>m</v>
          </cell>
          <cell r="C1349">
            <v>1900</v>
          </cell>
        </row>
        <row r="1350">
          <cell r="A1350" t="str">
            <v>Octoato de Cobalto 709</v>
          </cell>
          <cell r="B1350" t="str">
            <v>btl</v>
          </cell>
          <cell r="C1350">
            <v>34122</v>
          </cell>
        </row>
        <row r="1351">
          <cell r="A1351" t="str">
            <v>Oficial de Construccion</v>
          </cell>
          <cell r="B1351" t="str">
            <v>h</v>
          </cell>
          <cell r="C1351">
            <v>9652</v>
          </cell>
        </row>
        <row r="1352">
          <cell r="A1352" t="str">
            <v>Oity 1.50 m</v>
          </cell>
          <cell r="B1352" t="str">
            <v>und</v>
          </cell>
          <cell r="C1352">
            <v>17000</v>
          </cell>
        </row>
        <row r="1353">
          <cell r="A1353" t="str">
            <v>Oity 1.70 m</v>
          </cell>
          <cell r="B1353" t="str">
            <v>und</v>
          </cell>
          <cell r="C1353">
            <v>20000</v>
          </cell>
        </row>
        <row r="1354">
          <cell r="A1354" t="str">
            <v>Oity 2.0 m</v>
          </cell>
          <cell r="B1354" t="str">
            <v>und</v>
          </cell>
          <cell r="C1354">
            <v>26670</v>
          </cell>
        </row>
        <row r="1355">
          <cell r="A1355" t="str">
            <v>Operador de maquinaria</v>
          </cell>
          <cell r="B1355" t="str">
            <v>h</v>
          </cell>
          <cell r="C1355">
            <v>7167</v>
          </cell>
        </row>
        <row r="1356">
          <cell r="A1356" t="str">
            <v>Orinal infantil</v>
          </cell>
          <cell r="B1356" t="str">
            <v>und</v>
          </cell>
          <cell r="C1356">
            <v>71188</v>
          </cell>
        </row>
        <row r="1357">
          <cell r="A1357" t="str">
            <v>Orinal institucional fluxómetro grif Quik</v>
          </cell>
          <cell r="B1357" t="str">
            <v>und</v>
          </cell>
          <cell r="C1357">
            <v>206000</v>
          </cell>
        </row>
        <row r="1358">
          <cell r="A1358" t="str">
            <v>Orinal mediano con grif. Tradicional</v>
          </cell>
          <cell r="B1358" t="str">
            <v>und</v>
          </cell>
          <cell r="C1358">
            <v>137933</v>
          </cell>
        </row>
        <row r="1359">
          <cell r="A1359" t="str">
            <v>Orinal mediano fluxómetro</v>
          </cell>
          <cell r="B1359" t="str">
            <v>und</v>
          </cell>
          <cell r="C1359">
            <v>441170</v>
          </cell>
        </row>
        <row r="1360">
          <cell r="A1360" t="str">
            <v>Orinal mediano santafé de corona</v>
          </cell>
          <cell r="B1360" t="str">
            <v>und</v>
          </cell>
          <cell r="C1360">
            <v>149075</v>
          </cell>
        </row>
        <row r="1361">
          <cell r="A1361" t="str">
            <v>Oxigeno Industrial</v>
          </cell>
          <cell r="B1361" t="str">
            <v>m³</v>
          </cell>
          <cell r="C1361">
            <v>13248</v>
          </cell>
        </row>
        <row r="1362">
          <cell r="A1362" t="str">
            <v>Pabmeril  Pliego  9" x 11" No 100</v>
          </cell>
          <cell r="B1362" t="str">
            <v>und</v>
          </cell>
          <cell r="C1362">
            <v>1052</v>
          </cell>
        </row>
        <row r="1363">
          <cell r="A1363" t="str">
            <v>Pala Principal para excavaciones</v>
          </cell>
          <cell r="B1363" t="str">
            <v xml:space="preserve"> HR </v>
          </cell>
          <cell r="C1363">
            <v>190650</v>
          </cell>
        </row>
        <row r="1364">
          <cell r="A1364" t="str">
            <v>Paleta PARE y SIGA 30 x 30</v>
          </cell>
          <cell r="B1364" t="str">
            <v>und</v>
          </cell>
          <cell r="C1364">
            <v>23316</v>
          </cell>
        </row>
        <row r="1365">
          <cell r="A1365" t="str">
            <v>Paleteros (2)</v>
          </cell>
          <cell r="B1365" t="str">
            <v>h</v>
          </cell>
          <cell r="C1365">
            <v>12134</v>
          </cell>
        </row>
        <row r="1366">
          <cell r="A1366" t="str">
            <v>Palma botella h = 1.00 m</v>
          </cell>
          <cell r="B1366" t="str">
            <v>und</v>
          </cell>
          <cell r="C1366">
            <v>15000</v>
          </cell>
        </row>
        <row r="1367">
          <cell r="A1367" t="str">
            <v xml:space="preserve">Pabmeril  Pliego  9" x 11" No 100 </v>
          </cell>
          <cell r="B1367" t="str">
            <v>und</v>
          </cell>
          <cell r="C1367">
            <v>1052</v>
          </cell>
        </row>
        <row r="1368">
          <cell r="A1368" t="str">
            <v>Palma Fenix h=2.50 m</v>
          </cell>
          <cell r="B1368" t="str">
            <v>und</v>
          </cell>
          <cell r="C1368">
            <v>60000</v>
          </cell>
        </row>
        <row r="1369">
          <cell r="A1369" t="str">
            <v>Panel prefabricado hexagonal en concreto 4000 Psi para muros de acompañamiento.</v>
          </cell>
          <cell r="B1369" t="str">
            <v>und</v>
          </cell>
          <cell r="C1369">
            <v>227515.59</v>
          </cell>
        </row>
        <row r="1370">
          <cell r="A1370" t="str">
            <v>Pañete impermeabilizado muros 1:3 espesor de 2 cm</v>
          </cell>
          <cell r="B1370" t="str">
            <v>m²</v>
          </cell>
          <cell r="C1370">
            <v>24911.279999999999</v>
          </cell>
        </row>
        <row r="1371">
          <cell r="A1371" t="str">
            <v>Pañete interior allanado 1:4 espesor 1.5 cm</v>
          </cell>
          <cell r="B1371" t="str">
            <v>m²</v>
          </cell>
          <cell r="C1371">
            <v>17110.259999999998</v>
          </cell>
        </row>
        <row r="1372">
          <cell r="A1372" t="str">
            <v>Pañete interior allanado 1:4 espesor 2 cm</v>
          </cell>
          <cell r="B1372" t="str">
            <v>m²</v>
          </cell>
          <cell r="C1372">
            <v>15810.9</v>
          </cell>
        </row>
        <row r="1373">
          <cell r="A1373" t="str">
            <v>Pañete liso (allanado) muros 1:4, incluye filos y dilataciones</v>
          </cell>
          <cell r="B1373" t="str">
            <v>m²</v>
          </cell>
          <cell r="C1373">
            <v>19741.07</v>
          </cell>
        </row>
        <row r="1374">
          <cell r="A1374" t="str">
            <v>Paño escorial</v>
          </cell>
          <cell r="B1374" t="str">
            <v>m²</v>
          </cell>
          <cell r="C1374">
            <v>24000</v>
          </cell>
        </row>
        <row r="1375">
          <cell r="A1375" t="str">
            <v>Papel para polarizar</v>
          </cell>
          <cell r="B1375" t="str">
            <v>m²</v>
          </cell>
          <cell r="C1375">
            <v>15000</v>
          </cell>
        </row>
        <row r="1376">
          <cell r="A1376" t="str">
            <v>Papelera  blanca</v>
          </cell>
          <cell r="B1376" t="str">
            <v>und</v>
          </cell>
          <cell r="C1376">
            <v>7700</v>
          </cell>
        </row>
        <row r="1377">
          <cell r="A1377" t="str">
            <v>Paral  telescopico a 3.70 m</v>
          </cell>
          <cell r="B1377" t="str">
            <v xml:space="preserve"> HR </v>
          </cell>
          <cell r="C1377">
            <v>200</v>
          </cell>
        </row>
        <row r="1378">
          <cell r="A1378" t="str">
            <v>Paral telescopico 2 a 4 ml</v>
          </cell>
          <cell r="B1378" t="str">
            <v>d</v>
          </cell>
          <cell r="C1378">
            <v>237</v>
          </cell>
        </row>
        <row r="1379">
          <cell r="A1379" t="str">
            <v>Pararrayos de ZnO, 12 KV, 10 KA, tipo línea</v>
          </cell>
          <cell r="B1379" t="str">
            <v>und</v>
          </cell>
          <cell r="C1379">
            <v>168640</v>
          </cell>
        </row>
        <row r="1380">
          <cell r="A1380" t="str">
            <v>Pared valencia/stone/alejandria 20.5*30.5</v>
          </cell>
          <cell r="B1380" t="str">
            <v>m²</v>
          </cell>
          <cell r="C1380">
            <v>20616.560000000001</v>
          </cell>
        </row>
        <row r="1381">
          <cell r="A1381" t="str">
            <v>Parlante portero eléctrico 1 pulso</v>
          </cell>
          <cell r="B1381" t="str">
            <v>und</v>
          </cell>
          <cell r="C1381">
            <v>72000</v>
          </cell>
        </row>
        <row r="1382">
          <cell r="A1382" t="str">
            <v>Parque infantil metálico capacidad 20 Niños</v>
          </cell>
          <cell r="B1382" t="str">
            <v>und</v>
          </cell>
          <cell r="C1382">
            <v>10557333</v>
          </cell>
        </row>
        <row r="1383">
          <cell r="A1383" t="str">
            <v>Pasacalle en tela 6.0 x 0.75 m</v>
          </cell>
          <cell r="B1383" t="str">
            <v>und</v>
          </cell>
          <cell r="C1383">
            <v>210000</v>
          </cell>
        </row>
        <row r="1384">
          <cell r="A1384" t="str">
            <v>Pasador con pin Ø= 1 1/2"  SAE 1045 de 75 mm</v>
          </cell>
          <cell r="B1384" t="str">
            <v>und</v>
          </cell>
          <cell r="C1384">
            <v>17500</v>
          </cell>
        </row>
        <row r="1385">
          <cell r="A1385" t="str">
            <v>Pasador con pin Ø= 76 mm SAE 1045 L=110mm</v>
          </cell>
          <cell r="B1385" t="str">
            <v>und</v>
          </cell>
          <cell r="C1385">
            <v>55000</v>
          </cell>
        </row>
        <row r="1386">
          <cell r="A1386" t="str">
            <v>Pasador con pin Ø=2"  SAE 1045 de 100 mm</v>
          </cell>
          <cell r="B1386" t="str">
            <v>und</v>
          </cell>
          <cell r="C1386">
            <v>55000</v>
          </cell>
        </row>
        <row r="1387">
          <cell r="A1387" t="str">
            <v>Pasador Ø= 3 1/2"  SAE 1045 de 200 mm</v>
          </cell>
          <cell r="B1387" t="str">
            <v>und</v>
          </cell>
          <cell r="C1387">
            <v>160000</v>
          </cell>
        </row>
        <row r="1388">
          <cell r="A1388" t="str">
            <v>Pasamanos en acero inoxidable cal 18 2" con soportes  instalada</v>
          </cell>
          <cell r="B1388" t="str">
            <v>m</v>
          </cell>
          <cell r="C1388">
            <v>168333</v>
          </cell>
        </row>
        <row r="1389">
          <cell r="A1389" t="str">
            <v>Pasamuro AC 1/4" ELxER L:0.50 M</v>
          </cell>
          <cell r="B1389" t="str">
            <v>und</v>
          </cell>
          <cell r="C1389">
            <v>75000</v>
          </cell>
        </row>
        <row r="1390">
          <cell r="A1390" t="str">
            <v>Pasamuro AC 2 1/2" ELxER L:0.50M</v>
          </cell>
          <cell r="B1390" t="str">
            <v>und</v>
          </cell>
          <cell r="C1390">
            <v>220000</v>
          </cell>
        </row>
        <row r="1391">
          <cell r="A1391" t="str">
            <v>Pasamuro ac 2 pulg  l:0.60 m</v>
          </cell>
          <cell r="B1391" t="str">
            <v>und</v>
          </cell>
          <cell r="C1391">
            <v>145000</v>
          </cell>
        </row>
        <row r="1392">
          <cell r="A1392" t="str">
            <v>Pasamuro en A.C. Ø=10" L=0.45 m E.B x E.B</v>
          </cell>
          <cell r="B1392" t="str">
            <v>und</v>
          </cell>
          <cell r="C1392">
            <v>680440</v>
          </cell>
        </row>
        <row r="1393">
          <cell r="A1393" t="str">
            <v>Pasamuro en A.C. Ø=10" L=0.50 m E.B.</v>
          </cell>
          <cell r="B1393" t="str">
            <v>und</v>
          </cell>
          <cell r="C1393">
            <v>691244</v>
          </cell>
        </row>
        <row r="1394">
          <cell r="A1394" t="str">
            <v>Pasamuro en A.C. Ø=10" L=2.6 m E.L x E.L</v>
          </cell>
          <cell r="B1394" t="str">
            <v>und</v>
          </cell>
          <cell r="C1394">
            <v>2394007</v>
          </cell>
        </row>
        <row r="1395">
          <cell r="A1395" t="str">
            <v>Pasamuro en A.C. Ø=16" L=0.70 m E.B x E.B</v>
          </cell>
          <cell r="B1395" t="str">
            <v>und</v>
          </cell>
          <cell r="C1395">
            <v>2187760</v>
          </cell>
        </row>
        <row r="1396">
          <cell r="A1396" t="str">
            <v>Pasamuro en A.C. Ø=2" L=0.35 m E.R x E.R.</v>
          </cell>
          <cell r="B1396" t="str">
            <v>und</v>
          </cell>
          <cell r="C1396">
            <v>87200</v>
          </cell>
        </row>
        <row r="1397">
          <cell r="A1397" t="str">
            <v>Pasamuro en A.C. Ø=3" L=0.50 m E.B.</v>
          </cell>
          <cell r="B1397" t="str">
            <v>und</v>
          </cell>
          <cell r="C1397">
            <v>196000</v>
          </cell>
        </row>
        <row r="1398">
          <cell r="A1398" t="str">
            <v>Pasamuro en A.C. Ø=3" L=0.90 m E.L x E.B</v>
          </cell>
          <cell r="B1398" t="str">
            <v>und</v>
          </cell>
          <cell r="C1398">
            <v>226432</v>
          </cell>
        </row>
        <row r="1399">
          <cell r="A1399" t="str">
            <v>Pasamuro en A.C. Ø=4" L=0.50 m E.B.</v>
          </cell>
          <cell r="B1399" t="str">
            <v>und</v>
          </cell>
          <cell r="C1399">
            <v>246036</v>
          </cell>
        </row>
        <row r="1400">
          <cell r="A1400" t="str">
            <v>Pasamuro en A.C. Ø=4" L=0.55 m E.R x E.R</v>
          </cell>
          <cell r="B1400" t="str">
            <v>und</v>
          </cell>
          <cell r="C1400">
            <v>187920</v>
          </cell>
        </row>
        <row r="1401">
          <cell r="A1401" t="str">
            <v>Pasamuro en A.C. Ø=4" L=0.70 m E.B x E.B</v>
          </cell>
          <cell r="B1401" t="str">
            <v>und</v>
          </cell>
          <cell r="C1401">
            <v>320740</v>
          </cell>
        </row>
        <row r="1402">
          <cell r="A1402" t="str">
            <v>Pasamuro en A.C. Ø=4" L=0.70 m E.L x E.B</v>
          </cell>
          <cell r="B1402" t="str">
            <v>und</v>
          </cell>
          <cell r="C1402">
            <v>325989</v>
          </cell>
        </row>
        <row r="1403">
          <cell r="A1403" t="str">
            <v>Pasamuro en A.C. Ø=4" L=0.90 m E.L x E.B</v>
          </cell>
          <cell r="B1403" t="str">
            <v>und</v>
          </cell>
          <cell r="C1403">
            <v>545200</v>
          </cell>
        </row>
        <row r="1404">
          <cell r="A1404" t="str">
            <v>Pasamuro en A.C. Ø=6" L=0.50 m E.B.</v>
          </cell>
          <cell r="B1404" t="str">
            <v>und</v>
          </cell>
          <cell r="C1404">
            <v>399040</v>
          </cell>
        </row>
        <row r="1405">
          <cell r="A1405" t="str">
            <v>Pasamuro en A.C. Ø=6" L=0.75 m E.B x E.B</v>
          </cell>
          <cell r="B1405" t="str">
            <v>und</v>
          </cell>
          <cell r="C1405">
            <v>521600</v>
          </cell>
        </row>
        <row r="1406">
          <cell r="A1406" t="str">
            <v>Pasamuro en A.C. Ø=6" L=1.00 m E.L x E.B</v>
          </cell>
          <cell r="B1406" t="str">
            <v>und</v>
          </cell>
          <cell r="C1406">
            <v>748200</v>
          </cell>
        </row>
        <row r="1407">
          <cell r="A1407" t="str">
            <v>Pasamuro en A.C. Ø=8" L=0.50 m E.B.</v>
          </cell>
          <cell r="B1407" t="str">
            <v>und</v>
          </cell>
          <cell r="C1407">
            <v>501294</v>
          </cell>
        </row>
        <row r="1408">
          <cell r="A1408" t="str">
            <v>Pasamuro en A.C. Ø=8" L=0.95 m E.B.</v>
          </cell>
          <cell r="B1408" t="str">
            <v>und</v>
          </cell>
          <cell r="C1408">
            <v>942786</v>
          </cell>
        </row>
        <row r="1409">
          <cell r="A1409" t="str">
            <v>Pasamuro en A.C. Ø=8" L=1.00 m E.L x E.B</v>
          </cell>
          <cell r="B1409" t="str">
            <v>und</v>
          </cell>
          <cell r="C1409">
            <v>1102000</v>
          </cell>
        </row>
        <row r="1410">
          <cell r="A1410" t="str">
            <v>Pasamuro en H.D. Ø=2" L=0.50 m E.L x E.L.</v>
          </cell>
          <cell r="B1410" t="str">
            <v>und</v>
          </cell>
          <cell r="C1410">
            <v>117500</v>
          </cell>
        </row>
        <row r="1411">
          <cell r="A1411" t="str">
            <v>Pasamuro en H.D. Ø=24" L=1.2 m E.L x E.B</v>
          </cell>
          <cell r="B1411" t="str">
            <v>und</v>
          </cell>
          <cell r="C1411">
            <v>5920080</v>
          </cell>
        </row>
        <row r="1412">
          <cell r="A1412" t="str">
            <v>Pasamuro en H.D. Ø=3" L=0.60 m E.L x E.B</v>
          </cell>
          <cell r="B1412" t="str">
            <v>und</v>
          </cell>
          <cell r="C1412">
            <v>161600</v>
          </cell>
        </row>
        <row r="1413">
          <cell r="A1413" t="str">
            <v>Pasamuro en H.D. Ø=4" L=0.25 m E.R x E.R</v>
          </cell>
          <cell r="B1413" t="str">
            <v>und</v>
          </cell>
          <cell r="C1413">
            <v>156600</v>
          </cell>
        </row>
        <row r="1414">
          <cell r="A1414" t="str">
            <v>Pasamuro en H.D. Ø=4" L=0.50 m E.L x E.B</v>
          </cell>
          <cell r="B1414" t="str">
            <v>und</v>
          </cell>
          <cell r="C1414">
            <v>192000</v>
          </cell>
        </row>
        <row r="1415">
          <cell r="A1415" t="str">
            <v>Pasamuro en H.F. 1 1/2`` L= 1m</v>
          </cell>
          <cell r="B1415" t="str">
            <v>und</v>
          </cell>
          <cell r="C1415">
            <v>70000</v>
          </cell>
        </row>
        <row r="1416">
          <cell r="A1416" t="str">
            <v>Pasamuro en H.F. de 2" extremo Campana</v>
          </cell>
          <cell r="B1416" t="str">
            <v>und</v>
          </cell>
          <cell r="C1416">
            <v>104000</v>
          </cell>
        </row>
        <row r="1417">
          <cell r="A1417" t="str">
            <v>Pasamuro en H.F. de 4" extremo Campana</v>
          </cell>
          <cell r="B1417" t="str">
            <v>und</v>
          </cell>
          <cell r="C1417">
            <v>240000</v>
          </cell>
        </row>
        <row r="1418">
          <cell r="A1418" t="str">
            <v>Pasamuro en H.F. Ø=4" L=0.50 m E.L x E.L.</v>
          </cell>
          <cell r="B1418" t="str">
            <v>und</v>
          </cell>
          <cell r="C1418">
            <v>272000</v>
          </cell>
        </row>
        <row r="1419">
          <cell r="A1419" t="str">
            <v>Pasamuro en PRFV  Ø= 6"  E.B. x E.B. con Codo 90°</v>
          </cell>
          <cell r="B1419" t="str">
            <v>und</v>
          </cell>
          <cell r="C1419">
            <v>303380</v>
          </cell>
        </row>
        <row r="1420">
          <cell r="A1420" t="str">
            <v>Pasamuro Ø=10" E.B. x E.B. L=0.8 m en PRFV</v>
          </cell>
          <cell r="B1420" t="str">
            <v>und</v>
          </cell>
          <cell r="C1420">
            <v>713800</v>
          </cell>
        </row>
        <row r="1421">
          <cell r="A1421" t="str">
            <v>Pasamuro Ø=3" E.L. x E.B. L=0.6 m en PRFV</v>
          </cell>
          <cell r="B1421" t="str">
            <v>und</v>
          </cell>
          <cell r="C1421">
            <v>101700</v>
          </cell>
        </row>
        <row r="1422">
          <cell r="A1422" t="str">
            <v>Pasamuro Ø=3" E.L. x E.B. L=1.0 m en PRFV</v>
          </cell>
          <cell r="B1422" t="str">
            <v>und</v>
          </cell>
          <cell r="C1422">
            <v>145700</v>
          </cell>
        </row>
        <row r="1423">
          <cell r="A1423" t="str">
            <v>Pasamuro Ø=6" E.L. x E.B. L=1.0 m en PRFV</v>
          </cell>
          <cell r="B1423" t="str">
            <v>und</v>
          </cell>
          <cell r="C1423">
            <v>249980</v>
          </cell>
        </row>
        <row r="1424">
          <cell r="A1424" t="str">
            <v>Pasamuro Ø=6" E.L. x E.B. L=1.2 m en PRFV</v>
          </cell>
          <cell r="B1424" t="str">
            <v>und</v>
          </cell>
          <cell r="C1424">
            <v>264500</v>
          </cell>
        </row>
        <row r="1425">
          <cell r="A1425" t="str">
            <v>Pasamuro Ø=8" E.L. x E.B. L=0.8 m en PRFV</v>
          </cell>
          <cell r="B1425" t="str">
            <v>und</v>
          </cell>
          <cell r="C1425">
            <v>465120</v>
          </cell>
        </row>
        <row r="1426">
          <cell r="A1426" t="str">
            <v>Pasamuros en baja tensión</v>
          </cell>
          <cell r="B1426" t="str">
            <v>jg</v>
          </cell>
          <cell r="C1426">
            <v>1800000</v>
          </cell>
        </row>
        <row r="1427">
          <cell r="A1427" t="str">
            <v>Pasamuros en media tensión</v>
          </cell>
          <cell r="B1427" t="str">
            <v>jg</v>
          </cell>
          <cell r="C1427">
            <v>2500000</v>
          </cell>
        </row>
        <row r="1428">
          <cell r="A1428" t="str">
            <v>Paso escalera granito</v>
          </cell>
          <cell r="B1428" t="str">
            <v>m</v>
          </cell>
          <cell r="C1428">
            <v>83727</v>
          </cell>
        </row>
        <row r="1429">
          <cell r="A1429" t="str">
            <v>Pasta acrílica</v>
          </cell>
          <cell r="B1429" t="str">
            <v>kg</v>
          </cell>
          <cell r="C1429">
            <v>1383.33</v>
          </cell>
        </row>
        <row r="1430">
          <cell r="A1430" t="str">
            <v>Pasto de corte tipo Vetiver (3 matines)</v>
          </cell>
          <cell r="B1430" t="str">
            <v>und</v>
          </cell>
          <cell r="C1430">
            <v>550</v>
          </cell>
        </row>
        <row r="1431">
          <cell r="A1431" t="str">
            <v>Pasto trencilla o grama</v>
          </cell>
          <cell r="B1431" t="str">
            <v>m²</v>
          </cell>
          <cell r="C1431">
            <v>7167</v>
          </cell>
        </row>
        <row r="1432">
          <cell r="A1432" t="str">
            <v>Patch panel 24 puertos CAT 5E AMP</v>
          </cell>
          <cell r="B1432" t="str">
            <v>und</v>
          </cell>
          <cell r="C1432">
            <v>328267</v>
          </cell>
        </row>
        <row r="1433">
          <cell r="A1433" t="str">
            <v>Pedestal milenium blanco</v>
          </cell>
          <cell r="B1433" t="str">
            <v>und</v>
          </cell>
          <cell r="C1433">
            <v>42520</v>
          </cell>
        </row>
        <row r="1434">
          <cell r="A1434" t="str">
            <v>Pegacor blanco adhesivo cerámico</v>
          </cell>
          <cell r="B1434" t="str">
            <v>kg</v>
          </cell>
          <cell r="C1434">
            <v>1478</v>
          </cell>
        </row>
        <row r="1435">
          <cell r="A1435" t="str">
            <v>Pegante colbón</v>
          </cell>
          <cell r="B1435" t="str">
            <v>kg</v>
          </cell>
          <cell r="C1435">
            <v>9500</v>
          </cell>
        </row>
        <row r="1436">
          <cell r="A1436" t="str">
            <v>Pegante Epoxico 2 Componentes</v>
          </cell>
          <cell r="B1436" t="str">
            <v>kg</v>
          </cell>
          <cell r="C1436">
            <v>33900</v>
          </cell>
        </row>
        <row r="1437">
          <cell r="A1437" t="str">
            <v>Perfil aluminio  1/2 x 1/2`` (Win)</v>
          </cell>
          <cell r="B1437" t="str">
            <v>m</v>
          </cell>
          <cell r="C1437">
            <v>1334</v>
          </cell>
        </row>
        <row r="1438">
          <cell r="A1438" t="str">
            <v>Perfil canal calibre 26 (90 mm) 2.44 m</v>
          </cell>
          <cell r="B1438" t="str">
            <v>und</v>
          </cell>
          <cell r="C1438">
            <v>5000</v>
          </cell>
        </row>
        <row r="1439">
          <cell r="A1439" t="str">
            <v>Perfil en AL. 3" x 1 1/2" Tipo boquillera</v>
          </cell>
          <cell r="B1439" t="str">
            <v>m</v>
          </cell>
          <cell r="C1439">
            <v>11666</v>
          </cell>
        </row>
        <row r="1440">
          <cell r="A1440" t="str">
            <v>Perfil en aluminio 10 x 20</v>
          </cell>
          <cell r="B1440" t="str">
            <v>m</v>
          </cell>
          <cell r="C1440">
            <v>30000</v>
          </cell>
        </row>
        <row r="1441">
          <cell r="A1441" t="str">
            <v>Perfil estructural PHR en C 120 x 60 x 1.5 mm</v>
          </cell>
          <cell r="B1441" t="str">
            <v>und</v>
          </cell>
          <cell r="C1441">
            <v>61000</v>
          </cell>
        </row>
        <row r="1442">
          <cell r="A1442" t="str">
            <v>Perfil estructural PHR en C 120 x 60 x 2.0 mm</v>
          </cell>
          <cell r="B1442" t="str">
            <v>m</v>
          </cell>
          <cell r="C1442">
            <v>12799</v>
          </cell>
        </row>
        <row r="1443">
          <cell r="A1443" t="str">
            <v>Perfil estructural PHR en C 120 x 60 x 2.5 mm</v>
          </cell>
          <cell r="B1443" t="str">
            <v>und</v>
          </cell>
          <cell r="C1443">
            <v>81485</v>
          </cell>
        </row>
        <row r="1444">
          <cell r="A1444" t="str">
            <v>Perfil estructural PHR en C 150 x 50 x 2 mm</v>
          </cell>
          <cell r="B1444" t="str">
            <v>und</v>
          </cell>
          <cell r="C1444">
            <v>77000</v>
          </cell>
        </row>
        <row r="1445">
          <cell r="A1445" t="str">
            <v>Perfil estructural PHR en C 160 x 60 x 2.0 mm</v>
          </cell>
          <cell r="B1445" t="str">
            <v>m</v>
          </cell>
          <cell r="C1445">
            <v>14969</v>
          </cell>
        </row>
        <row r="1446">
          <cell r="A1446" t="str">
            <v>Perfil estructural PHR en C 160 x 60 x 2.5 mm</v>
          </cell>
          <cell r="B1446" t="str">
            <v>m</v>
          </cell>
          <cell r="C1446">
            <v>18794</v>
          </cell>
        </row>
        <row r="1447">
          <cell r="A1447" t="str">
            <v>perfil estructural PHR Cajon 203x67x19-2.0mm</v>
          </cell>
          <cell r="B1447" t="str">
            <v>m</v>
          </cell>
          <cell r="C1447">
            <v>32000</v>
          </cell>
        </row>
        <row r="1448">
          <cell r="A1448" t="str">
            <v>Perfil estructural PHR en C 254 x 64 x 2.0 mm</v>
          </cell>
          <cell r="B1448" t="str">
            <v>und</v>
          </cell>
          <cell r="C1448">
            <v>118756.45</v>
          </cell>
        </row>
        <row r="1449">
          <cell r="A1449" t="str">
            <v>Perfil estructural PHR en C 305 x 80 x 2.5 mm</v>
          </cell>
          <cell r="B1449" t="str">
            <v>und</v>
          </cell>
          <cell r="C1449">
            <v>183546</v>
          </cell>
        </row>
        <row r="1450">
          <cell r="A1450" t="str">
            <v>Perfil omega Cal 26 2.44</v>
          </cell>
          <cell r="B1450" t="str">
            <v>und</v>
          </cell>
          <cell r="C1450">
            <v>3916</v>
          </cell>
        </row>
        <row r="1451">
          <cell r="A1451" t="str">
            <v xml:space="preserve">Perfil metalico 2P-8 -16 </v>
          </cell>
          <cell r="B1451" t="str">
            <v>und</v>
          </cell>
          <cell r="C1451">
            <v>398032</v>
          </cell>
        </row>
        <row r="1452">
          <cell r="A1452" t="str">
            <v>Perfil placafacil negro h=90 mm b=130 mm</v>
          </cell>
          <cell r="B1452" t="str">
            <v>m</v>
          </cell>
          <cell r="C1452">
            <v>15000</v>
          </cell>
        </row>
        <row r="1453">
          <cell r="A1453" t="str">
            <v>Perfil estructural PHR en C pintado</v>
          </cell>
          <cell r="B1453" t="str">
            <v>kg</v>
          </cell>
          <cell r="C1453">
            <v>7800</v>
          </cell>
        </row>
        <row r="1454">
          <cell r="A1454" t="str">
            <v>Perfil estructural 150*150*6 mm ASTM A500 pintado</v>
          </cell>
          <cell r="B1454" t="str">
            <v>kg</v>
          </cell>
          <cell r="C1454">
            <v>7800</v>
          </cell>
        </row>
        <row r="1455">
          <cell r="A1455" t="str">
            <v>Perfil WF 8" x 15" = viga IPN 200</v>
          </cell>
          <cell r="B1455" t="str">
            <v>m</v>
          </cell>
          <cell r="C1455">
            <v>80772</v>
          </cell>
        </row>
        <row r="1456">
          <cell r="A1456" t="str">
            <v>Perfil WF 8" x 18"</v>
          </cell>
          <cell r="B1456" t="str">
            <v>m</v>
          </cell>
          <cell r="C1456">
            <v>94973</v>
          </cell>
        </row>
        <row r="1457">
          <cell r="A1457" t="str">
            <v>Perforación de 1/2" en lámina HR 1/4"</v>
          </cell>
          <cell r="B1457" t="str">
            <v>und</v>
          </cell>
          <cell r="C1457">
            <v>1000</v>
          </cell>
        </row>
        <row r="1458">
          <cell r="A1458" t="str">
            <v>Perforación de 3/4" en lámina HR 1/2"</v>
          </cell>
          <cell r="B1458" t="str">
            <v>und</v>
          </cell>
          <cell r="C1458">
            <v>2300</v>
          </cell>
        </row>
        <row r="1459">
          <cell r="A1459" t="str">
            <v>Perforación de 3/4" en lámina HR 1/4"</v>
          </cell>
          <cell r="B1459" t="str">
            <v>und</v>
          </cell>
          <cell r="C1459">
            <v>1200</v>
          </cell>
        </row>
        <row r="1460">
          <cell r="A1460" t="str">
            <v>Perforación de 5/8" en lámina HR 1/4"</v>
          </cell>
          <cell r="B1460" t="str">
            <v>und</v>
          </cell>
          <cell r="C1460">
            <v>1100</v>
          </cell>
        </row>
        <row r="1461">
          <cell r="A1461" t="str">
            <v>Perlin tipo cajón 203.2*63.5*3mm (2P 8-11 acesco)</v>
          </cell>
          <cell r="B1461" t="str">
            <v>und</v>
          </cell>
          <cell r="C1461">
            <v>398031.99</v>
          </cell>
        </row>
        <row r="1462">
          <cell r="A1462" t="str">
            <v>Perno 1/2" alt.vel. 1 3/4"</v>
          </cell>
          <cell r="B1462" t="str">
            <v>und</v>
          </cell>
          <cell r="C1462">
            <v>220</v>
          </cell>
        </row>
        <row r="1463">
          <cell r="A1463" t="str">
            <v>Perno alt.vel.  1/4" x 2</v>
          </cell>
          <cell r="B1463" t="str">
            <v>und</v>
          </cell>
          <cell r="C1463">
            <v>220</v>
          </cell>
        </row>
        <row r="1464">
          <cell r="A1464" t="str">
            <v xml:space="preserve">Perno anclaje 3/4" tuerca, contratuerca L=10 cm </v>
          </cell>
          <cell r="B1464" t="str">
            <v>und</v>
          </cell>
          <cell r="C1464">
            <v>7250</v>
          </cell>
        </row>
        <row r="1465">
          <cell r="A1465" t="str">
            <v xml:space="preserve">Perno anclaje 3/4" tuerca, contratuerca L=80 cm </v>
          </cell>
          <cell r="B1465" t="str">
            <v>und</v>
          </cell>
          <cell r="C1465">
            <v>39000</v>
          </cell>
        </row>
        <row r="1466">
          <cell r="A1466" t="str">
            <v>Perno anclaje 3/4" tuerca, contratuerca L=500 mm</v>
          </cell>
          <cell r="B1466" t="str">
            <v>und</v>
          </cell>
          <cell r="C1466">
            <v>25250</v>
          </cell>
        </row>
        <row r="1467">
          <cell r="A1467" t="str">
            <v>Perno bastón roscado de 5/8" con tuerca L=0.52 m</v>
          </cell>
          <cell r="B1467" t="str">
            <v>und</v>
          </cell>
          <cell r="C1467">
            <v>17600</v>
          </cell>
        </row>
        <row r="1468">
          <cell r="A1468" t="str">
            <v>Perno de 1" * 15"  G8</v>
          </cell>
          <cell r="B1468" t="str">
            <v>und</v>
          </cell>
          <cell r="C1468">
            <v>10000</v>
          </cell>
        </row>
        <row r="1469">
          <cell r="A1469" t="str">
            <v>Perno de anclaje  10" x 1/2"  grado 8</v>
          </cell>
          <cell r="B1469" t="str">
            <v>und</v>
          </cell>
          <cell r="C1469">
            <v>12000</v>
          </cell>
        </row>
        <row r="1470">
          <cell r="A1470" t="str">
            <v>Perno de anclaje  5/8" x 2"  grado 8</v>
          </cell>
          <cell r="B1470" t="str">
            <v>und</v>
          </cell>
          <cell r="C1470">
            <v>3100</v>
          </cell>
        </row>
        <row r="1471">
          <cell r="A1471" t="str">
            <v>Perno de maquina de 1/2" x 2"</v>
          </cell>
          <cell r="B1471" t="str">
            <v>und</v>
          </cell>
          <cell r="C1471">
            <v>994</v>
          </cell>
        </row>
        <row r="1472">
          <cell r="A1472" t="str">
            <v>Perno de maquina de 5/8" x 8"</v>
          </cell>
          <cell r="B1472" t="str">
            <v>und</v>
          </cell>
          <cell r="C1472">
            <v>3200</v>
          </cell>
        </row>
        <row r="1473">
          <cell r="A1473" t="str">
            <v>Perno de ojo de 5/8`` x 4``</v>
          </cell>
          <cell r="B1473" t="str">
            <v>und</v>
          </cell>
          <cell r="C1473">
            <v>3582</v>
          </cell>
        </row>
        <row r="1474">
          <cell r="A1474" t="str">
            <v>Perno en C de 1/2" a=56 cm</v>
          </cell>
          <cell r="B1474" t="str">
            <v>und</v>
          </cell>
          <cell r="C1474">
            <v>12000</v>
          </cell>
        </row>
        <row r="1475">
          <cell r="A1475" t="str">
            <v>Perro  de 1 1/4" Tipo Pesado</v>
          </cell>
          <cell r="B1475" t="str">
            <v>und</v>
          </cell>
          <cell r="C1475">
            <v>48000</v>
          </cell>
        </row>
        <row r="1476">
          <cell r="A1476" t="str">
            <v>Perro crosby Ø= 1/2"  en HF</v>
          </cell>
          <cell r="B1476" t="str">
            <v>und</v>
          </cell>
          <cell r="C1476">
            <v>24500</v>
          </cell>
        </row>
        <row r="1477">
          <cell r="A1477" t="str">
            <v>Perro de 1 1/2 " Tipo pesado.</v>
          </cell>
          <cell r="B1477" t="str">
            <v>und</v>
          </cell>
          <cell r="C1477">
            <v>54000</v>
          </cell>
        </row>
        <row r="1478">
          <cell r="A1478" t="str">
            <v>Perro de 1 5/8 " Tipo pesado.</v>
          </cell>
          <cell r="B1478" t="str">
            <v>und</v>
          </cell>
          <cell r="C1478">
            <v>100572</v>
          </cell>
        </row>
        <row r="1479">
          <cell r="A1479" t="str">
            <v>Perro de 1" Tipo pesado</v>
          </cell>
          <cell r="B1479" t="str">
            <v>und</v>
          </cell>
          <cell r="C1479">
            <v>34000</v>
          </cell>
        </row>
        <row r="1480">
          <cell r="A1480" t="str">
            <v>Perro de 1/2 " Tipo pesado.</v>
          </cell>
          <cell r="B1480" t="str">
            <v>und</v>
          </cell>
          <cell r="C1480">
            <v>14392</v>
          </cell>
        </row>
        <row r="1481">
          <cell r="A1481" t="str">
            <v>Perro de 1/4 " Tipo pesado.</v>
          </cell>
          <cell r="B1481" t="str">
            <v>und</v>
          </cell>
          <cell r="C1481">
            <v>6844</v>
          </cell>
        </row>
        <row r="1482">
          <cell r="A1482" t="str">
            <v>Perro de 3/4" Tipo pesado</v>
          </cell>
          <cell r="B1482" t="str">
            <v>und</v>
          </cell>
          <cell r="C1482">
            <v>25000</v>
          </cell>
        </row>
        <row r="1483">
          <cell r="A1483" t="str">
            <v>Perro de 3/8" Tipo pesado.</v>
          </cell>
          <cell r="B1483" t="str">
            <v>und</v>
          </cell>
          <cell r="C1483">
            <v>12000</v>
          </cell>
        </row>
        <row r="1484">
          <cell r="A1484" t="str">
            <v>Perro de 5/16" Tipo liviano</v>
          </cell>
          <cell r="B1484" t="str">
            <v>und</v>
          </cell>
          <cell r="C1484">
            <v>928</v>
          </cell>
        </row>
        <row r="1485">
          <cell r="A1485" t="str">
            <v>Perro de 5/8 " Tipo pesado.</v>
          </cell>
          <cell r="B1485" t="str">
            <v>und</v>
          </cell>
          <cell r="C1485">
            <v>22000</v>
          </cell>
        </row>
        <row r="1486">
          <cell r="A1486" t="str">
            <v>Perro de 7/8" Tipo pesado</v>
          </cell>
          <cell r="B1486" t="str">
            <v>und</v>
          </cell>
          <cell r="C1486">
            <v>30856</v>
          </cell>
        </row>
        <row r="1487">
          <cell r="A1487" t="str">
            <v>Persiana fija en lámina cold rolled cal. 18</v>
          </cell>
          <cell r="B1487" t="str">
            <v>m²</v>
          </cell>
          <cell r="C1487">
            <v>135000</v>
          </cell>
        </row>
        <row r="1488">
          <cell r="A1488" t="str">
            <v>Piedra comun</v>
          </cell>
          <cell r="B1488" t="str">
            <v>m³</v>
          </cell>
          <cell r="C1488">
            <v>49213</v>
          </cell>
        </row>
        <row r="1489">
          <cell r="A1489" t="str">
            <v>Piedra comun o bolo</v>
          </cell>
          <cell r="B1489" t="str">
            <v>m³</v>
          </cell>
          <cell r="C1489">
            <v>25450</v>
          </cell>
        </row>
        <row r="1490">
          <cell r="A1490" t="str">
            <v>Piedra laja e=0.06-0.08 m tráfico peatonal</v>
          </cell>
          <cell r="B1490" t="str">
            <v>m²</v>
          </cell>
          <cell r="C1490">
            <v>16650</v>
          </cell>
        </row>
        <row r="1491">
          <cell r="A1491" t="str">
            <v>Piedra laja gruesa e=12-14 cm tráfico vehicular</v>
          </cell>
          <cell r="B1491" t="str">
            <v>m²</v>
          </cell>
          <cell r="C1491">
            <v>21550</v>
          </cell>
        </row>
        <row r="1492">
          <cell r="A1492" t="str">
            <v>Piedra muñeca e= 0.02 m</v>
          </cell>
          <cell r="B1492" t="str">
            <v>m²</v>
          </cell>
          <cell r="C1492">
            <v>69039</v>
          </cell>
        </row>
        <row r="1493">
          <cell r="A1493" t="str">
            <v>Piedra rajon o media zonga</v>
          </cell>
          <cell r="B1493" t="str">
            <v>m³</v>
          </cell>
          <cell r="C1493">
            <v>61481</v>
          </cell>
        </row>
        <row r="1494">
          <cell r="A1494" t="str">
            <v>Piedras para pulir, brillar, destroncar (granito)</v>
          </cell>
          <cell r="B1494" t="str">
            <v>jg</v>
          </cell>
          <cell r="C1494">
            <v>360000</v>
          </cell>
        </row>
        <row r="1495">
          <cell r="A1495" t="str">
            <v>Pieza de pino inmunizado cepillado 30x3x3 cm</v>
          </cell>
          <cell r="B1495" t="str">
            <v>und</v>
          </cell>
          <cell r="C1495">
            <v>35000</v>
          </cell>
        </row>
        <row r="1496">
          <cell r="A1496" t="str">
            <v>Pieza flormorado inmuniada 0.75*0.20*0.05 m</v>
          </cell>
          <cell r="B1496" t="str">
            <v>und</v>
          </cell>
          <cell r="C1496">
            <v>10500</v>
          </cell>
        </row>
        <row r="1497">
          <cell r="A1497" t="str">
            <v>Pieza remate  A-105 para rampa  0.8 x 0.4 x 0.275</v>
          </cell>
          <cell r="B1497" t="str">
            <v>und</v>
          </cell>
          <cell r="C1497">
            <v>28000</v>
          </cell>
        </row>
        <row r="1498">
          <cell r="A1498" t="str">
            <v>Pintura a base de caucho clorado</v>
          </cell>
          <cell r="B1498" t="str">
            <v>gal</v>
          </cell>
          <cell r="C1498">
            <v>94211.16</v>
          </cell>
        </row>
        <row r="1499">
          <cell r="A1499" t="str">
            <v>Pintura aluminio antirreflectiva</v>
          </cell>
          <cell r="B1499" t="str">
            <v>gal</v>
          </cell>
          <cell r="C1499">
            <v>120500</v>
          </cell>
        </row>
        <row r="1500">
          <cell r="A1500" t="str">
            <v>Pintura epóxica de dos componentes</v>
          </cell>
          <cell r="B1500" t="str">
            <v>gal</v>
          </cell>
          <cell r="C1500">
            <v>167055</v>
          </cell>
        </row>
        <row r="1501">
          <cell r="A1501" t="str">
            <v>Pintura epoxi-poliamida gl con catalizador 1/4gl</v>
          </cell>
          <cell r="B1501" t="str">
            <v>gal</v>
          </cell>
          <cell r="C1501">
            <v>153624</v>
          </cell>
        </row>
        <row r="1502">
          <cell r="A1502" t="str">
            <v>Pintura esmalte Epóxico</v>
          </cell>
          <cell r="B1502" t="str">
            <v>gal</v>
          </cell>
          <cell r="C1502">
            <v>117880</v>
          </cell>
        </row>
        <row r="1503">
          <cell r="A1503" t="str">
            <v>Pintura gris basalto</v>
          </cell>
          <cell r="B1503" t="str">
            <v>gal</v>
          </cell>
          <cell r="C1503">
            <v>60400</v>
          </cell>
        </row>
        <row r="1504">
          <cell r="A1504" t="str">
            <v>Pintura trafico acrílica de demarcación</v>
          </cell>
          <cell r="B1504" t="str">
            <v>gal</v>
          </cell>
          <cell r="C1504">
            <v>68780</v>
          </cell>
        </row>
        <row r="1505">
          <cell r="A1505" t="str">
            <v>Piola</v>
          </cell>
          <cell r="B1505" t="str">
            <v>m</v>
          </cell>
          <cell r="C1505">
            <v>100</v>
          </cell>
        </row>
        <row r="1506">
          <cell r="A1506" t="str">
            <v>Pirlan aluminio dorado</v>
          </cell>
          <cell r="B1506" t="str">
            <v>m</v>
          </cell>
          <cell r="C1506">
            <v>3500</v>
          </cell>
        </row>
        <row r="1507">
          <cell r="A1507" t="str">
            <v>Pirlan antideslizante</v>
          </cell>
          <cell r="B1507" t="str">
            <v>m</v>
          </cell>
          <cell r="C1507">
            <v>5500</v>
          </cell>
        </row>
        <row r="1508">
          <cell r="A1508" t="str">
            <v>Pisa vidrio</v>
          </cell>
          <cell r="B1508" t="str">
            <v>m</v>
          </cell>
          <cell r="C1508">
            <v>7500</v>
          </cell>
        </row>
        <row r="1509">
          <cell r="A1509" t="str">
            <v>Piso caucho troquelado armable intemperie 30*30*1.4 cms</v>
          </cell>
          <cell r="B1509" t="str">
            <v>m²</v>
          </cell>
          <cell r="C1509">
            <v>106921.73</v>
          </cell>
        </row>
        <row r="1510">
          <cell r="A1510" t="str">
            <v>Piso en piedra muñeca e. prom 2 cm pegada con mortero 1:4 con retape y capa protectora final</v>
          </cell>
          <cell r="B1510" t="str">
            <v>m²</v>
          </cell>
          <cell r="C1510">
            <v>102834</v>
          </cell>
        </row>
        <row r="1511">
          <cell r="A1511" t="str">
            <v>Piso pizarra natural gris 40x40 cm</v>
          </cell>
          <cell r="B1511" t="str">
            <v>m²</v>
          </cell>
          <cell r="C1511">
            <v>45068</v>
          </cell>
        </row>
        <row r="1512">
          <cell r="A1512" t="str">
            <v>Piso porcelanatto sellado rectif 60x60 ultra blanc</v>
          </cell>
          <cell r="B1512" t="str">
            <v>m²</v>
          </cell>
          <cell r="C1512">
            <v>88773.33</v>
          </cell>
        </row>
        <row r="1513">
          <cell r="A1513" t="str">
            <v>Piso Terrazo 41.6*41.6 cm</v>
          </cell>
          <cell r="B1513" t="str">
            <v>m²</v>
          </cell>
          <cell r="C1513">
            <v>24845</v>
          </cell>
        </row>
        <row r="1514">
          <cell r="A1514" t="str">
            <v>Pisopak residencial  1.6 mm</v>
          </cell>
          <cell r="B1514" t="str">
            <v>m²</v>
          </cell>
          <cell r="C1514">
            <v>15500</v>
          </cell>
        </row>
        <row r="1515">
          <cell r="A1515" t="str">
            <v>Pisopak tráfico pesado   3 mm</v>
          </cell>
          <cell r="B1515" t="str">
            <v>m²</v>
          </cell>
          <cell r="C1515">
            <v>26300</v>
          </cell>
        </row>
        <row r="1516">
          <cell r="A1516" t="str">
            <v>Piso-pared egeo blanco 25*35 cm</v>
          </cell>
          <cell r="B1516" t="str">
            <v>m²</v>
          </cell>
          <cell r="C1516">
            <v>16900</v>
          </cell>
        </row>
        <row r="1517">
          <cell r="A1517" t="str">
            <v>Pivote para puerta de vidrio y aluminio</v>
          </cell>
          <cell r="B1517" t="str">
            <v>und</v>
          </cell>
          <cell r="C1517">
            <v>20000</v>
          </cell>
        </row>
        <row r="1518">
          <cell r="A1518" t="str">
            <v>Placa base en concreto 2500 psi e=0.07 m</v>
          </cell>
          <cell r="B1518" t="str">
            <v>m²</v>
          </cell>
          <cell r="C1518">
            <v>39647.14</v>
          </cell>
        </row>
        <row r="1519">
          <cell r="A1519" t="str">
            <v>Placa base en concreto 3000 psi e=0.10 m reforzada con malla Q-5 de 6mm</v>
          </cell>
          <cell r="B1519" t="str">
            <v>m²</v>
          </cell>
          <cell r="C1519">
            <v>66680.649999999994</v>
          </cell>
        </row>
        <row r="1520">
          <cell r="A1520" t="str">
            <v>Placa de identificación 3 x 5 CM</v>
          </cell>
          <cell r="B1520" t="str">
            <v>und</v>
          </cell>
          <cell r="C1520">
            <v>5500</v>
          </cell>
        </row>
        <row r="1521">
          <cell r="A1521" t="str">
            <v>Placa de identificación 8 x 5 CM</v>
          </cell>
          <cell r="B1521" t="str">
            <v>und</v>
          </cell>
          <cell r="C1521">
            <v>9500</v>
          </cell>
        </row>
        <row r="1522">
          <cell r="A1522" t="str">
            <v>Placa de identificación circuito</v>
          </cell>
          <cell r="B1522" t="str">
            <v>und</v>
          </cell>
          <cell r="C1522">
            <v>3400</v>
          </cell>
        </row>
        <row r="1523">
          <cell r="A1523" t="str">
            <v>Placa de soporte en PRFV Ø=4.1 m, e=0.015 m</v>
          </cell>
          <cell r="B1523" t="str">
            <v>und</v>
          </cell>
          <cell r="C1523">
            <v>8250000</v>
          </cell>
        </row>
        <row r="1524">
          <cell r="A1524" t="str">
            <v>Placa de yeso gyplac e=1/2" (1.22 x 2.44 m)</v>
          </cell>
          <cell r="B1524" t="str">
            <v>und</v>
          </cell>
          <cell r="C1524">
            <v>19550</v>
          </cell>
        </row>
        <row r="1525">
          <cell r="A1525" t="str">
            <v>Placa eternit media 122 x 61x 4mm</v>
          </cell>
          <cell r="B1525" t="str">
            <v>und</v>
          </cell>
          <cell r="C1525">
            <v>5800</v>
          </cell>
        </row>
        <row r="1526">
          <cell r="A1526" t="str">
            <v>Placa identificación  2 x 1 cm</v>
          </cell>
          <cell r="B1526" t="str">
            <v>und</v>
          </cell>
          <cell r="C1526">
            <v>3000</v>
          </cell>
        </row>
        <row r="1527">
          <cell r="A1527" t="str">
            <v>Placa identificadora</v>
          </cell>
          <cell r="B1527" t="str">
            <v>und</v>
          </cell>
          <cell r="C1527">
            <v>4365</v>
          </cell>
        </row>
        <row r="1528">
          <cell r="A1528" t="str">
            <v>Placa superboard  1.20 x 2.44   10 mm</v>
          </cell>
          <cell r="B1528" t="str">
            <v>und</v>
          </cell>
          <cell r="C1528">
            <v>49500</v>
          </cell>
        </row>
        <row r="1529">
          <cell r="A1529" t="str">
            <v>Plafon o Roseta en PVC</v>
          </cell>
          <cell r="B1529" t="str">
            <v>und</v>
          </cell>
          <cell r="C1529">
            <v>1541</v>
          </cell>
        </row>
        <row r="1530">
          <cell r="A1530" t="str">
            <v>Planta electrica 5 a 10 Kw</v>
          </cell>
          <cell r="B1530" t="str">
            <v xml:space="preserve"> HR </v>
          </cell>
          <cell r="C1530">
            <v>9013</v>
          </cell>
        </row>
        <row r="1531">
          <cell r="A1531" t="str">
            <v>Planta movil volumetrica de concreto 25 m³/h</v>
          </cell>
          <cell r="B1531" t="str">
            <v>m³</v>
          </cell>
          <cell r="C1531">
            <v>92800</v>
          </cell>
        </row>
        <row r="1532">
          <cell r="A1532" t="str">
            <v>Plantas ornamentales</v>
          </cell>
          <cell r="B1532" t="str">
            <v>m²</v>
          </cell>
          <cell r="C1532">
            <v>22000</v>
          </cell>
        </row>
        <row r="1533">
          <cell r="A1533" t="str">
            <v>Plantula (tipo nativo, nauno, acacio  &lt; 40 cm)</v>
          </cell>
          <cell r="B1533" t="str">
            <v>und</v>
          </cell>
          <cell r="C1533">
            <v>800</v>
          </cell>
        </row>
        <row r="1534">
          <cell r="A1534" t="str">
            <v>Plantula limon swinglia 0.4 - 0.50</v>
          </cell>
          <cell r="B1534" t="str">
            <v>und</v>
          </cell>
          <cell r="C1534">
            <v>400</v>
          </cell>
        </row>
        <row r="1535">
          <cell r="A1535" t="str">
            <v>Plaqueta PL4 (100)</v>
          </cell>
          <cell r="B1535" t="str">
            <v>und</v>
          </cell>
          <cell r="C1535">
            <v>18560</v>
          </cell>
        </row>
        <row r="1536">
          <cell r="A1536" t="str">
            <v>Plastico en Polietileno negro Cal. 8</v>
          </cell>
          <cell r="B1536" t="str">
            <v>m²</v>
          </cell>
          <cell r="C1536">
            <v>1875</v>
          </cell>
        </row>
        <row r="1537">
          <cell r="A1537" t="str">
            <v>Plastocrete 169 HE (Acelerante)</v>
          </cell>
          <cell r="B1537" t="str">
            <v>kg</v>
          </cell>
          <cell r="C1537">
            <v>4837</v>
          </cell>
        </row>
        <row r="1538">
          <cell r="A1538" t="str">
            <v>Plastocrete DM</v>
          </cell>
          <cell r="B1538" t="str">
            <v>kg</v>
          </cell>
          <cell r="C1538">
            <v>12019</v>
          </cell>
        </row>
        <row r="1539">
          <cell r="A1539" t="str">
            <v>Platina  1" x 100 mm x 200 mm</v>
          </cell>
          <cell r="B1539" t="str">
            <v>und</v>
          </cell>
          <cell r="C1539">
            <v>60000</v>
          </cell>
        </row>
        <row r="1540">
          <cell r="A1540" t="str">
            <v>Platina  1" x 300 mm x 300 mm</v>
          </cell>
          <cell r="B1540" t="str">
            <v>und</v>
          </cell>
          <cell r="C1540">
            <v>275000</v>
          </cell>
        </row>
        <row r="1541">
          <cell r="A1541" t="str">
            <v>Platina  3/8" x 110 mm x 95 mm</v>
          </cell>
          <cell r="B1541" t="str">
            <v>und</v>
          </cell>
          <cell r="C1541">
            <v>12000</v>
          </cell>
        </row>
        <row r="1542">
          <cell r="A1542" t="str">
            <v>Platina 0.25*0.25*3/8" con 6 perf. 5/8"</v>
          </cell>
          <cell r="B1542" t="str">
            <v>und</v>
          </cell>
          <cell r="C1542">
            <v>36400</v>
          </cell>
        </row>
        <row r="1543">
          <cell r="A1543" t="str">
            <v>Platina 1 1/4" x 3 /16"</v>
          </cell>
          <cell r="B1543" t="str">
            <v>m</v>
          </cell>
          <cell r="C1543">
            <v>3161</v>
          </cell>
        </row>
        <row r="1544">
          <cell r="A1544" t="str">
            <v>Platina 1/4" x 1 1/2"</v>
          </cell>
          <cell r="B1544" t="str">
            <v>m</v>
          </cell>
          <cell r="C1544">
            <v>4762</v>
          </cell>
        </row>
        <row r="1545">
          <cell r="A1545" t="str">
            <v>Platina 1/4" x 1 1/4"</v>
          </cell>
          <cell r="B1545" t="str">
            <v>m</v>
          </cell>
          <cell r="C1545">
            <v>4722</v>
          </cell>
        </row>
        <row r="1546">
          <cell r="A1546" t="str">
            <v>Platina 1/4" x 1"</v>
          </cell>
          <cell r="B1546" t="str">
            <v>m</v>
          </cell>
          <cell r="C1546">
            <v>3260</v>
          </cell>
        </row>
        <row r="1547">
          <cell r="A1547" t="str">
            <v>Platina 1/4" x 1/2"</v>
          </cell>
          <cell r="B1547" t="str">
            <v>m</v>
          </cell>
          <cell r="C1547">
            <v>1714</v>
          </cell>
        </row>
        <row r="1548">
          <cell r="A1548" t="str">
            <v>Platina 1/4" x 2 1/2"</v>
          </cell>
          <cell r="B1548" t="str">
            <v>m</v>
          </cell>
          <cell r="C1548">
            <v>8792</v>
          </cell>
        </row>
        <row r="1549">
          <cell r="A1549" t="str">
            <v>Platina 1/4" x 2"</v>
          </cell>
          <cell r="B1549" t="str">
            <v>m</v>
          </cell>
          <cell r="C1549">
            <v>7013</v>
          </cell>
        </row>
        <row r="1550">
          <cell r="A1550" t="str">
            <v>Platina 1/4" x 3"</v>
          </cell>
          <cell r="B1550" t="str">
            <v>m</v>
          </cell>
          <cell r="C1550">
            <v>10322</v>
          </cell>
        </row>
        <row r="1551">
          <cell r="A1551" t="str">
            <v>Platina 1/8" x 1"</v>
          </cell>
          <cell r="B1551" t="str">
            <v>m</v>
          </cell>
          <cell r="C1551">
            <v>1787</v>
          </cell>
        </row>
        <row r="1552">
          <cell r="A1552" t="str">
            <v>Platina 1/8" x 1/2"</v>
          </cell>
          <cell r="B1552" t="str">
            <v>m</v>
          </cell>
          <cell r="C1552">
            <v>955</v>
          </cell>
        </row>
        <row r="1553">
          <cell r="A1553" t="str">
            <v>Platina 1/8" x 5/8"</v>
          </cell>
          <cell r="B1553" t="str">
            <v>m</v>
          </cell>
          <cell r="C1553">
            <v>1047</v>
          </cell>
        </row>
        <row r="1554">
          <cell r="A1554" t="str">
            <v>Platina 3/16" x 1"</v>
          </cell>
          <cell r="B1554" t="str">
            <v>m</v>
          </cell>
          <cell r="C1554">
            <v>3852.4</v>
          </cell>
        </row>
        <row r="1555">
          <cell r="A1555" t="str">
            <v>Platina 3/16" x 1/2"</v>
          </cell>
          <cell r="B1555" t="str">
            <v>m</v>
          </cell>
          <cell r="C1555">
            <v>941</v>
          </cell>
        </row>
        <row r="1556">
          <cell r="A1556" t="str">
            <v>Platina 3/16" x 2 1/2"</v>
          </cell>
          <cell r="B1556" t="str">
            <v>m</v>
          </cell>
          <cell r="C1556">
            <v>6387</v>
          </cell>
        </row>
        <row r="1557">
          <cell r="A1557" t="str">
            <v>Platina 3/16" x 2"</v>
          </cell>
          <cell r="B1557" t="str">
            <v>m</v>
          </cell>
          <cell r="C1557">
            <v>5080</v>
          </cell>
        </row>
        <row r="1558">
          <cell r="A1558" t="str">
            <v>Platina 3/16" x 3"</v>
          </cell>
          <cell r="B1558" t="str">
            <v>m</v>
          </cell>
          <cell r="C1558">
            <v>7774</v>
          </cell>
        </row>
        <row r="1559">
          <cell r="A1559" t="str">
            <v>Platina 3/16" x 3/4"</v>
          </cell>
          <cell r="B1559" t="str">
            <v>m</v>
          </cell>
          <cell r="C1559">
            <v>1949</v>
          </cell>
        </row>
        <row r="1560">
          <cell r="A1560" t="str">
            <v>Platina 3/16" x 4"</v>
          </cell>
          <cell r="B1560" t="str">
            <v>m</v>
          </cell>
          <cell r="C1560">
            <v>11249</v>
          </cell>
        </row>
        <row r="1561">
          <cell r="A1561" t="str">
            <v>Platina cobre 1 1/2 x 1/8</v>
          </cell>
          <cell r="B1561" t="str">
            <v>m</v>
          </cell>
          <cell r="C1561">
            <v>12500</v>
          </cell>
        </row>
        <row r="1562">
          <cell r="A1562" t="str">
            <v>Platina cobre 5/8 x 1/8</v>
          </cell>
          <cell r="B1562" t="str">
            <v>m</v>
          </cell>
          <cell r="C1562">
            <v>5500</v>
          </cell>
        </row>
        <row r="1563">
          <cell r="A1563" t="str">
            <v>Platina de conexiión 1/2" x 80 mm x 80 mm</v>
          </cell>
          <cell r="B1563" t="str">
            <v>und</v>
          </cell>
          <cell r="C1563">
            <v>1750</v>
          </cell>
        </row>
        <row r="1564">
          <cell r="A1564" t="str">
            <v>Platina de conexión 1" x 216 mm x 218 mm</v>
          </cell>
          <cell r="B1564" t="str">
            <v>und</v>
          </cell>
          <cell r="C1564">
            <v>140915</v>
          </cell>
        </row>
        <row r="1565">
          <cell r="A1565" t="str">
            <v>Platina de conexión 1/2" x 125 mm x 100 mm</v>
          </cell>
          <cell r="B1565" t="str">
            <v>und</v>
          </cell>
          <cell r="C1565">
            <v>13000</v>
          </cell>
        </row>
        <row r="1566">
          <cell r="A1566" t="str">
            <v>Platina de conexión 1/2" x 150 mm x 100 mm</v>
          </cell>
          <cell r="B1566" t="str">
            <v>und</v>
          </cell>
          <cell r="C1566">
            <v>18000</v>
          </cell>
        </row>
        <row r="1567">
          <cell r="A1567" t="str">
            <v>Platina de conexión 1/2" x 200 mm x 225 mm</v>
          </cell>
          <cell r="B1567" t="str">
            <v>und</v>
          </cell>
          <cell r="C1567">
            <v>35000</v>
          </cell>
        </row>
        <row r="1568">
          <cell r="A1568" t="str">
            <v>Platina de conexión 1/2" x 216 mm x 216 mm</v>
          </cell>
          <cell r="B1568" t="str">
            <v>und</v>
          </cell>
          <cell r="C1568">
            <v>70000</v>
          </cell>
        </row>
        <row r="1569">
          <cell r="A1569" t="str">
            <v>Platina de conexión 2" x 210 mm x 256 mm</v>
          </cell>
          <cell r="B1569" t="str">
            <v>und</v>
          </cell>
          <cell r="C1569">
            <v>320750</v>
          </cell>
        </row>
        <row r="1570">
          <cell r="A1570" t="str">
            <v>Platina de conexión 2" x 210 mm x 563 mm Pos 1</v>
          </cell>
          <cell r="B1570" t="str">
            <v>und</v>
          </cell>
          <cell r="C1570">
            <v>700000</v>
          </cell>
        </row>
        <row r="1571">
          <cell r="A1571" t="str">
            <v>Platina de conexión 3/4" x 125 mm x 80 mm</v>
          </cell>
          <cell r="B1571" t="str">
            <v>und</v>
          </cell>
          <cell r="C1571">
            <v>19500</v>
          </cell>
        </row>
        <row r="1572">
          <cell r="A1572" t="str">
            <v>Platina de conexión 3/4" x 200 mm x 225 mm</v>
          </cell>
          <cell r="B1572" t="str">
            <v>und</v>
          </cell>
          <cell r="C1572">
            <v>21000</v>
          </cell>
        </row>
        <row r="1573">
          <cell r="A1573" t="str">
            <v>Platina de conexión 3/4" x 216 mm x 216 mm</v>
          </cell>
          <cell r="B1573" t="str">
            <v>und</v>
          </cell>
          <cell r="C1573">
            <v>22000</v>
          </cell>
        </row>
        <row r="1574">
          <cell r="A1574" t="str">
            <v>Platina de conexión 3/4" x 232 mm x 205 mm</v>
          </cell>
          <cell r="B1574" t="str">
            <v>und</v>
          </cell>
          <cell r="C1574">
            <v>23000</v>
          </cell>
        </row>
        <row r="1575">
          <cell r="A1575" t="str">
            <v>Platina de conexión 3/4" x 248 mm x 205 mm</v>
          </cell>
          <cell r="B1575" t="str">
            <v>und</v>
          </cell>
          <cell r="C1575">
            <v>24000</v>
          </cell>
        </row>
        <row r="1576">
          <cell r="A1576" t="str">
            <v>Platina de conexión 5/16" x 40 mm x 35 mm</v>
          </cell>
          <cell r="B1576" t="str">
            <v>und</v>
          </cell>
          <cell r="C1576">
            <v>4000</v>
          </cell>
        </row>
        <row r="1577">
          <cell r="A1577" t="str">
            <v>Platina de conexión 5/16" x 40 mm x 60mm</v>
          </cell>
          <cell r="B1577" t="str">
            <v>und</v>
          </cell>
          <cell r="C1577">
            <v>4500</v>
          </cell>
        </row>
        <row r="1578">
          <cell r="A1578" t="str">
            <v>Platina de conexión 5/16" x 75 mm x 75 mm</v>
          </cell>
          <cell r="B1578" t="str">
            <v>und</v>
          </cell>
          <cell r="C1578">
            <v>5500</v>
          </cell>
        </row>
        <row r="1579">
          <cell r="A1579" t="str">
            <v>Plomo</v>
          </cell>
          <cell r="B1579" t="str">
            <v>kg</v>
          </cell>
          <cell r="C1579">
            <v>76000</v>
          </cell>
        </row>
        <row r="1580">
          <cell r="A1580" t="str">
            <v>Pluma grua o Malacate</v>
          </cell>
          <cell r="B1580" t="str">
            <v xml:space="preserve"> HR </v>
          </cell>
          <cell r="C1580">
            <v>7038</v>
          </cell>
        </row>
        <row r="1581">
          <cell r="A1581" t="str">
            <v>Polisombra</v>
          </cell>
          <cell r="B1581" t="str">
            <v>m²</v>
          </cell>
          <cell r="C1581">
            <v>3095</v>
          </cell>
        </row>
        <row r="1582">
          <cell r="A1582" t="str">
            <v>Polvo mineral negro</v>
          </cell>
          <cell r="B1582" t="str">
            <v>kg</v>
          </cell>
          <cell r="C1582">
            <v>8360</v>
          </cell>
        </row>
        <row r="1583">
          <cell r="A1583" t="str">
            <v>Pomarroso  0.60 m</v>
          </cell>
          <cell r="B1583" t="str">
            <v>und</v>
          </cell>
          <cell r="C1583">
            <v>7000</v>
          </cell>
        </row>
        <row r="1584">
          <cell r="A1584" t="str">
            <v>Pomarroso  1.0 m</v>
          </cell>
          <cell r="B1584" t="str">
            <v>und</v>
          </cell>
          <cell r="C1584">
            <v>10000</v>
          </cell>
        </row>
        <row r="1585">
          <cell r="A1585" t="str">
            <v>Pomarroso  1.60 m</v>
          </cell>
          <cell r="B1585" t="str">
            <v>und</v>
          </cell>
          <cell r="C1585">
            <v>12000</v>
          </cell>
        </row>
        <row r="1586">
          <cell r="A1586" t="str">
            <v>Pomarroso  2.0 m</v>
          </cell>
          <cell r="B1586" t="str">
            <v>und</v>
          </cell>
          <cell r="C1586">
            <v>15000</v>
          </cell>
        </row>
        <row r="1587">
          <cell r="A1587" t="str">
            <v>Pomo grifería lavamanos ref prysma cristal</v>
          </cell>
          <cell r="B1587" t="str">
            <v>und</v>
          </cell>
          <cell r="C1587">
            <v>20000</v>
          </cell>
        </row>
        <row r="1588">
          <cell r="A1588" t="str">
            <v>Porcelana esfumado - base</v>
          </cell>
          <cell r="B1588" t="str">
            <v>m²</v>
          </cell>
          <cell r="C1588">
            <v>8208</v>
          </cell>
        </row>
        <row r="1589">
          <cell r="A1589" t="str">
            <v>Porcelanatto 60*60 brillante</v>
          </cell>
          <cell r="B1589" t="str">
            <v>m²</v>
          </cell>
          <cell r="C1589">
            <v>40988</v>
          </cell>
        </row>
        <row r="1590">
          <cell r="A1590" t="str">
            <v>Portaflanche PE 100 - RDE 11 PN 16  110 mm Ø=4"</v>
          </cell>
          <cell r="B1590" t="str">
            <v>und</v>
          </cell>
          <cell r="C1590">
            <v>34218</v>
          </cell>
        </row>
        <row r="1591">
          <cell r="A1591" t="str">
            <v>Portaflanche PE 100 - RDE 11 PN 16  315 mm Ø=12"</v>
          </cell>
          <cell r="B1591" t="str">
            <v>und</v>
          </cell>
          <cell r="C1591">
            <v>672621</v>
          </cell>
        </row>
        <row r="1592">
          <cell r="A1592" t="str">
            <v>Portaflanche PE 100 - RDE 11 PN 16  90 mm Ø=3"</v>
          </cell>
          <cell r="B1592" t="str">
            <v>und</v>
          </cell>
          <cell r="C1592">
            <v>23074</v>
          </cell>
        </row>
        <row r="1593">
          <cell r="A1593" t="str">
            <v>Portaflanche PE 100 - RDE 17 PN 10  110 mm Ø=4"</v>
          </cell>
          <cell r="B1593" t="str">
            <v>und</v>
          </cell>
          <cell r="C1593">
            <v>32963</v>
          </cell>
        </row>
        <row r="1594">
          <cell r="A1594" t="str">
            <v>Portaflanche PE 100 - RDE 17 PN 10  160 mm Ø=6"</v>
          </cell>
          <cell r="B1594" t="str">
            <v>und</v>
          </cell>
          <cell r="C1594">
            <v>84140</v>
          </cell>
        </row>
        <row r="1595">
          <cell r="A1595" t="str">
            <v>Portaflanche PE 100 - RDE 17 PN 10  200 mm Ø=8"</v>
          </cell>
          <cell r="B1595" t="str">
            <v>und</v>
          </cell>
          <cell r="C1595">
            <v>92843</v>
          </cell>
        </row>
        <row r="1596">
          <cell r="A1596" t="str">
            <v>Portaflanche PE 100 - RDE 17 PN 10  250 mm Ø=10"</v>
          </cell>
          <cell r="B1596" t="str">
            <v>und</v>
          </cell>
          <cell r="C1596">
            <v>258618</v>
          </cell>
        </row>
        <row r="1597">
          <cell r="A1597" t="str">
            <v>Portaflanche PE 100 - RDE 17 PN 10  450 mm Ø=18"</v>
          </cell>
          <cell r="B1597" t="str">
            <v>und</v>
          </cell>
          <cell r="C1597">
            <v>1040674</v>
          </cell>
        </row>
        <row r="1598">
          <cell r="A1598" t="str">
            <v>Poste cerca  10 x 10 cm 210 kg/cm2</v>
          </cell>
          <cell r="B1598" t="str">
            <v>und</v>
          </cell>
          <cell r="C1598">
            <v>14000</v>
          </cell>
        </row>
        <row r="1599">
          <cell r="A1599" t="str">
            <v>Poste concreto tipo baston, H= 2.50 m, baston 0.50</v>
          </cell>
          <cell r="B1599" t="str">
            <v>und</v>
          </cell>
          <cell r="C1599">
            <v>30000</v>
          </cell>
        </row>
        <row r="1600">
          <cell r="A1600" t="str">
            <v>Poste metalico de 1.80 m (0.06 x 0.13)</v>
          </cell>
          <cell r="B1600" t="str">
            <v>und</v>
          </cell>
          <cell r="C1600">
            <v>177065</v>
          </cell>
        </row>
        <row r="1601">
          <cell r="A1601" t="str">
            <v>Poyo para ducha, en tolete común y enchapado</v>
          </cell>
          <cell r="B1601" t="str">
            <v>m</v>
          </cell>
          <cell r="C1601">
            <v>23174.39</v>
          </cell>
        </row>
        <row r="1602">
          <cell r="A1602" t="str">
            <v>Profesional 1</v>
          </cell>
          <cell r="B1602" t="str">
            <v>h</v>
          </cell>
          <cell r="C1602">
            <v>28750</v>
          </cell>
        </row>
        <row r="1603">
          <cell r="A1603" t="str">
            <v>Protector de árbol doble arco tubo galva 2"</v>
          </cell>
          <cell r="B1603" t="str">
            <v>und</v>
          </cell>
          <cell r="C1603">
            <v>147007</v>
          </cell>
        </row>
        <row r="1604">
          <cell r="A1604" t="str">
            <v>Protector piedras naturales y mármol</v>
          </cell>
          <cell r="B1604" t="str">
            <v>l</v>
          </cell>
          <cell r="C1604">
            <v>53306</v>
          </cell>
        </row>
        <row r="1605">
          <cell r="A1605" t="str">
            <v>Puerta Aluminio con vidrio templado de 6 mm</v>
          </cell>
          <cell r="B1605" t="str">
            <v>m²</v>
          </cell>
          <cell r="C1605">
            <v>378300</v>
          </cell>
        </row>
        <row r="1606">
          <cell r="A1606" t="str">
            <v>Puerta aluminio llena, bisagras, marco, chapa Instal.</v>
          </cell>
          <cell r="B1606" t="str">
            <v>m²</v>
          </cell>
          <cell r="C1606">
            <v>306667</v>
          </cell>
        </row>
        <row r="1607">
          <cell r="A1607" t="str">
            <v>Puerta aluminio sistema proyectante con vidrio 6 mm con chapa</v>
          </cell>
          <cell r="B1607" t="str">
            <v>m²</v>
          </cell>
          <cell r="C1607">
            <v>330000</v>
          </cell>
        </row>
        <row r="1608">
          <cell r="A1608" t="str">
            <v>Puerta de paso entamborada triplex pizano 0.60 m</v>
          </cell>
          <cell r="B1608" t="str">
            <v>und</v>
          </cell>
          <cell r="C1608">
            <v>69900</v>
          </cell>
        </row>
        <row r="1609">
          <cell r="A1609" t="str">
            <v>Puerta en aluminio y acrílico</v>
          </cell>
          <cell r="B1609" t="str">
            <v>m²</v>
          </cell>
          <cell r="C1609">
            <v>150000</v>
          </cell>
        </row>
        <row r="1610">
          <cell r="A1610" t="str">
            <v>Puerta en aluminio y vidrio de 5mm</v>
          </cell>
          <cell r="B1610" t="str">
            <v>m²</v>
          </cell>
          <cell r="C1610">
            <v>196666</v>
          </cell>
        </row>
        <row r="1611">
          <cell r="A1611" t="str">
            <v>Puerta en lamina cold rolled calibre 18 pintada. Suministro e Instal.</v>
          </cell>
          <cell r="B1611" t="str">
            <v>m²</v>
          </cell>
          <cell r="C1611">
            <v>251638</v>
          </cell>
        </row>
        <row r="1612">
          <cell r="A1612" t="str">
            <v>Puerta metal. c.r. cal.16 doble lamina, rellena</v>
          </cell>
          <cell r="B1612" t="str">
            <v>m²</v>
          </cell>
          <cell r="C1612">
            <v>650000</v>
          </cell>
        </row>
        <row r="1613">
          <cell r="A1613" t="str">
            <v>Puerta vidrio temp 8mm sandbla marco alum manija</v>
          </cell>
          <cell r="B1613" t="str">
            <v>m²</v>
          </cell>
          <cell r="C1613">
            <v>446000</v>
          </cell>
        </row>
        <row r="1614">
          <cell r="A1614" t="str">
            <v>Puerta Vidrio Templado 10 mm  2,10 x 2,0</v>
          </cell>
          <cell r="B1614" t="str">
            <v>und</v>
          </cell>
          <cell r="C1614">
            <v>2587690</v>
          </cell>
        </row>
        <row r="1615">
          <cell r="A1615" t="str">
            <v>Puerta vidrio templado 10 mm herrajes+bisagra+inst</v>
          </cell>
          <cell r="B1615" t="str">
            <v>m²</v>
          </cell>
          <cell r="C1615">
            <v>433333</v>
          </cell>
        </row>
        <row r="1616">
          <cell r="A1616" t="str">
            <v>Pulida piso granito</v>
          </cell>
          <cell r="B1616" t="str">
            <v>m²</v>
          </cell>
          <cell r="C1616">
            <v>11232.54</v>
          </cell>
        </row>
        <row r="1617">
          <cell r="A1617" t="str">
            <v>Pulidora electrica manual</v>
          </cell>
          <cell r="B1617" t="str">
            <v xml:space="preserve"> HR </v>
          </cell>
          <cell r="C1617">
            <v>2752</v>
          </cell>
        </row>
        <row r="1618">
          <cell r="A1618" t="str">
            <v>Pulsado sencillo para timbre</v>
          </cell>
          <cell r="B1618" t="str">
            <v>und</v>
          </cell>
          <cell r="C1618">
            <v>12000</v>
          </cell>
        </row>
        <row r="1619">
          <cell r="A1619" t="str">
            <v>Puntera Hembra PVC RDE 21 Ø 4" de 2 o 4 TPI</v>
          </cell>
          <cell r="B1619" t="str">
            <v>und</v>
          </cell>
          <cell r="C1619">
            <v>39440</v>
          </cell>
        </row>
        <row r="1620">
          <cell r="A1620" t="str">
            <v>Puntilla acerada con cabeza 2 1/2"</v>
          </cell>
          <cell r="B1620" t="str">
            <v>und</v>
          </cell>
          <cell r="C1620">
            <v>55</v>
          </cell>
        </row>
        <row r="1621">
          <cell r="A1621" t="str">
            <v>Puntilla con cabeza  1"</v>
          </cell>
          <cell r="B1621" t="str">
            <v>lb</v>
          </cell>
          <cell r="C1621">
            <v>3085</v>
          </cell>
        </row>
        <row r="1622">
          <cell r="A1622" t="str">
            <v>Puntilla con cabeza 2 1/2"</v>
          </cell>
          <cell r="B1622" t="str">
            <v>lb</v>
          </cell>
          <cell r="C1622">
            <v>2431</v>
          </cell>
        </row>
        <row r="1623">
          <cell r="A1623" t="str">
            <v>Puntilla con cabeza 2"</v>
          </cell>
          <cell r="B1623" t="str">
            <v>lb</v>
          </cell>
          <cell r="C1623">
            <v>2256</v>
          </cell>
        </row>
        <row r="1624">
          <cell r="A1624" t="str">
            <v>Puntilla con cabeza 3"</v>
          </cell>
          <cell r="B1624" t="str">
            <v>lb</v>
          </cell>
          <cell r="C1624">
            <v>2700</v>
          </cell>
        </row>
        <row r="1625">
          <cell r="A1625" t="str">
            <v>Puntilla sin cabeza  1"</v>
          </cell>
          <cell r="B1625" t="str">
            <v>lb</v>
          </cell>
          <cell r="C1625">
            <v>2980</v>
          </cell>
        </row>
        <row r="1626">
          <cell r="A1626" t="str">
            <v>Rack 19" XH 1.10 aluminio</v>
          </cell>
          <cell r="B1626" t="str">
            <v>und</v>
          </cell>
          <cell r="C1626">
            <v>240267</v>
          </cell>
        </row>
        <row r="1627">
          <cell r="A1627" t="str">
            <v>Racor macho mecanico 110 mm x 4" para Tuberia PE</v>
          </cell>
          <cell r="B1627" t="str">
            <v>und</v>
          </cell>
          <cell r="C1627">
            <v>135720</v>
          </cell>
        </row>
        <row r="1628">
          <cell r="A1628" t="str">
            <v>Racor macho mecanico 63 mm x 2" para Tuberia de PE</v>
          </cell>
          <cell r="B1628" t="str">
            <v>und</v>
          </cell>
          <cell r="C1628">
            <v>23511</v>
          </cell>
        </row>
        <row r="1629">
          <cell r="A1629" t="str">
            <v>Recargo por curvado teja sin traslapo Hunter Douglass 10%</v>
          </cell>
          <cell r="B1629" t="str">
            <v>m²</v>
          </cell>
          <cell r="C1629">
            <v>0.1</v>
          </cell>
        </row>
        <row r="1630">
          <cell r="A1630" t="str">
            <v>Recebo arrecife Orocué</v>
          </cell>
          <cell r="B1630" t="str">
            <v>m³</v>
          </cell>
          <cell r="C1630">
            <v>35000</v>
          </cell>
        </row>
        <row r="1631">
          <cell r="A1631" t="str">
            <v>Recubrimiento multitruflex T-MT</v>
          </cell>
          <cell r="B1631" t="str">
            <v>m²</v>
          </cell>
          <cell r="C1631">
            <v>16200</v>
          </cell>
        </row>
        <row r="1632">
          <cell r="A1632" t="str">
            <v>Recubrimiento sintetico Plexiflor</v>
          </cell>
          <cell r="B1632" t="str">
            <v>m²</v>
          </cell>
          <cell r="C1632">
            <v>93942.02</v>
          </cell>
        </row>
        <row r="1633">
          <cell r="A1633" t="str">
            <v>Reduccion 110 x 90 mm PE 100 PN 10</v>
          </cell>
          <cell r="B1633" t="str">
            <v>und</v>
          </cell>
          <cell r="C1633">
            <v>38905</v>
          </cell>
        </row>
        <row r="1634">
          <cell r="A1634" t="str">
            <v>Reduccion 160 x 90 mm PE 100 PN 10</v>
          </cell>
          <cell r="B1634" t="str">
            <v>und</v>
          </cell>
          <cell r="C1634">
            <v>89771</v>
          </cell>
        </row>
        <row r="1635">
          <cell r="A1635" t="str">
            <v>Reduccion 32 x 25 mm PE 100 PN 10</v>
          </cell>
          <cell r="B1635" t="str">
            <v>und</v>
          </cell>
          <cell r="C1635">
            <v>10675</v>
          </cell>
        </row>
        <row r="1636">
          <cell r="A1636" t="str">
            <v>Reduccion 48" x 40" campana - espigo en PEAD</v>
          </cell>
          <cell r="B1636" t="str">
            <v>und</v>
          </cell>
          <cell r="C1636">
            <v>8684064</v>
          </cell>
        </row>
        <row r="1637">
          <cell r="A1637" t="str">
            <v>Reduccion 63 x 32 mm PE 100 PN 10</v>
          </cell>
          <cell r="B1637" t="str">
            <v>und</v>
          </cell>
          <cell r="C1637">
            <v>15458</v>
          </cell>
        </row>
        <row r="1638">
          <cell r="A1638" t="str">
            <v>Reduccion 90 x 63 mm PE 100 PN 10</v>
          </cell>
          <cell r="B1638" t="str">
            <v>und</v>
          </cell>
          <cell r="C1638">
            <v>28916</v>
          </cell>
        </row>
        <row r="1639">
          <cell r="A1639" t="str">
            <v>Reduccion concentrica en HD 16" x  6" E.L</v>
          </cell>
          <cell r="B1639" t="str">
            <v>und</v>
          </cell>
          <cell r="C1639">
            <v>986986</v>
          </cell>
        </row>
        <row r="1640">
          <cell r="A1640" t="str">
            <v>Reduccion de 2 1/2 x 2  u.m RDE 21 PVC</v>
          </cell>
          <cell r="B1640" t="str">
            <v>und</v>
          </cell>
          <cell r="C1640">
            <v>96603</v>
          </cell>
        </row>
        <row r="1641">
          <cell r="A1641" t="str">
            <v>Reduccion de 3 x 2  (ens.) u.m RDE 21</v>
          </cell>
          <cell r="B1641" t="str">
            <v>und</v>
          </cell>
          <cell r="C1641">
            <v>37487</v>
          </cell>
        </row>
        <row r="1642">
          <cell r="A1642" t="str">
            <v>Reduccion de 3 x 2 1/2 (ens.) u.m RDE 21</v>
          </cell>
          <cell r="B1642" t="str">
            <v>und</v>
          </cell>
          <cell r="C1642">
            <v>121308</v>
          </cell>
        </row>
        <row r="1643">
          <cell r="A1643" t="str">
            <v>Reduccion de 4 x 2 (ens.) u.m RDE 21</v>
          </cell>
          <cell r="B1643" t="str">
            <v>und</v>
          </cell>
          <cell r="C1643">
            <v>133690</v>
          </cell>
        </row>
        <row r="1644">
          <cell r="A1644" t="str">
            <v>Reduccion de 4 x 2 1/2 (ens.) u.m RDE 21</v>
          </cell>
          <cell r="B1644" t="str">
            <v>und</v>
          </cell>
          <cell r="C1644">
            <v>139998</v>
          </cell>
        </row>
        <row r="1645">
          <cell r="A1645" t="str">
            <v>Reduccion de 4 x 3 (ens.) u.m RDE 21</v>
          </cell>
          <cell r="B1645" t="str">
            <v>und</v>
          </cell>
          <cell r="C1645">
            <v>139998</v>
          </cell>
        </row>
        <row r="1646">
          <cell r="A1646" t="str">
            <v>Reduccion de 6 x 4 (ens.) u.m RDE 21</v>
          </cell>
          <cell r="B1646" t="str">
            <v>und</v>
          </cell>
          <cell r="C1646">
            <v>384943</v>
          </cell>
        </row>
        <row r="1647">
          <cell r="A1647" t="str">
            <v>Reduccion de Pozo PVC RDE 21 Ø 6" x 4"</v>
          </cell>
          <cell r="B1647" t="str">
            <v>und</v>
          </cell>
          <cell r="C1647">
            <v>220284</v>
          </cell>
        </row>
        <row r="1648">
          <cell r="A1648" t="str">
            <v>Reduccion en HF 12" x  8" J.H.</v>
          </cell>
          <cell r="B1648" t="str">
            <v>und</v>
          </cell>
          <cell r="C1648">
            <v>982520</v>
          </cell>
        </row>
        <row r="1649">
          <cell r="A1649" t="str">
            <v>Reduccion en HF 3" x  2" J.H.</v>
          </cell>
          <cell r="B1649" t="str">
            <v>und</v>
          </cell>
          <cell r="C1649">
            <v>51040</v>
          </cell>
        </row>
        <row r="1650">
          <cell r="A1650" t="str">
            <v>Reduccion en HF 4" x  3" J.H.</v>
          </cell>
          <cell r="B1650" t="str">
            <v>und</v>
          </cell>
          <cell r="C1650">
            <v>85840</v>
          </cell>
        </row>
        <row r="1651">
          <cell r="A1651" t="str">
            <v>Reduccion en HF 6" x  3" E.L.</v>
          </cell>
          <cell r="B1651" t="str">
            <v>und</v>
          </cell>
          <cell r="C1651">
            <v>126440</v>
          </cell>
        </row>
        <row r="1652">
          <cell r="A1652" t="str">
            <v>Reduccion en HF 6" x  3" J.H.</v>
          </cell>
          <cell r="B1652" t="str">
            <v>und</v>
          </cell>
          <cell r="C1652">
            <v>139200</v>
          </cell>
        </row>
        <row r="1653">
          <cell r="A1653" t="str">
            <v>Reduccion en HF 6" x  4" E.L.</v>
          </cell>
          <cell r="B1653" t="str">
            <v>und</v>
          </cell>
          <cell r="C1653">
            <v>162400</v>
          </cell>
        </row>
        <row r="1654">
          <cell r="A1654" t="str">
            <v>Reduccion en HF 8" x  6" E.L.</v>
          </cell>
          <cell r="B1654" t="str">
            <v>und</v>
          </cell>
          <cell r="C1654">
            <v>280720</v>
          </cell>
        </row>
        <row r="1655">
          <cell r="A1655" t="str">
            <v>Reduccion en HF 8" x  6" J.H.</v>
          </cell>
          <cell r="B1655" t="str">
            <v>und</v>
          </cell>
          <cell r="C1655">
            <v>280720</v>
          </cell>
        </row>
        <row r="1656">
          <cell r="A1656" t="str">
            <v>Registro de bola Ø= 1/2"</v>
          </cell>
          <cell r="B1656" t="str">
            <v>und</v>
          </cell>
          <cell r="C1656">
            <v>11890</v>
          </cell>
        </row>
        <row r="1657">
          <cell r="A1657" t="str">
            <v>Registro de bola Ø= 2"</v>
          </cell>
          <cell r="B1657" t="str">
            <v>und</v>
          </cell>
          <cell r="C1657">
            <v>97730</v>
          </cell>
        </row>
        <row r="1658">
          <cell r="A1658" t="str">
            <v>Registro de corte Ø 1/2" en Cu. con acople</v>
          </cell>
          <cell r="B1658" t="str">
            <v>und</v>
          </cell>
          <cell r="C1658">
            <v>20821</v>
          </cell>
        </row>
        <row r="1659">
          <cell r="A1659" t="str">
            <v>Registro de corte Ø= 1 1/2" Tipo globo en bronce</v>
          </cell>
          <cell r="B1659" t="str">
            <v>und</v>
          </cell>
          <cell r="C1659">
            <v>261928</v>
          </cell>
        </row>
        <row r="1660">
          <cell r="A1660" t="str">
            <v>Registro de corte Ø= 1 1/4"</v>
          </cell>
          <cell r="B1660" t="str">
            <v>und</v>
          </cell>
          <cell r="C1660">
            <v>67280</v>
          </cell>
        </row>
        <row r="1661">
          <cell r="A1661" t="str">
            <v>Registro de corte Ø= 3" Tipo liviano</v>
          </cell>
          <cell r="B1661" t="str">
            <v>und</v>
          </cell>
          <cell r="C1661">
            <v>255780</v>
          </cell>
        </row>
        <row r="1662">
          <cell r="A1662" t="str">
            <v>Registro de corte Ø= 3/4"</v>
          </cell>
          <cell r="B1662" t="str">
            <v>und</v>
          </cell>
          <cell r="C1662">
            <v>34800</v>
          </cell>
        </row>
        <row r="1663">
          <cell r="A1663" t="str">
            <v>Registro de corte Ø= 4"</v>
          </cell>
          <cell r="B1663" t="str">
            <v>und</v>
          </cell>
          <cell r="C1663">
            <v>846800</v>
          </cell>
        </row>
        <row r="1664">
          <cell r="A1664" t="str">
            <v>Registro de corte Ø= 4" Tipo liviano</v>
          </cell>
          <cell r="B1664" t="str">
            <v>und</v>
          </cell>
          <cell r="C1664">
            <v>340692</v>
          </cell>
        </row>
        <row r="1665">
          <cell r="A1665" t="str">
            <v>Registro de corte Ø=1" Tipo globo en bronce</v>
          </cell>
          <cell r="B1665" t="str">
            <v>und</v>
          </cell>
          <cell r="C1665">
            <v>112288</v>
          </cell>
        </row>
        <row r="1666">
          <cell r="A1666" t="str">
            <v>Registro de incorporacion Ø 1/2" en Cu. con acople</v>
          </cell>
          <cell r="B1666" t="str">
            <v>und</v>
          </cell>
          <cell r="C1666">
            <v>20821</v>
          </cell>
        </row>
        <row r="1667">
          <cell r="A1667" t="str">
            <v>Registro incorporacion Ø 1/2" a univ. 1/2" rosca</v>
          </cell>
          <cell r="B1667" t="str">
            <v>und</v>
          </cell>
          <cell r="C1667">
            <v>22000</v>
          </cell>
        </row>
        <row r="1668">
          <cell r="A1668" t="str">
            <v>Registro paso directo 1/2" en Cu</v>
          </cell>
          <cell r="B1668" t="str">
            <v>und</v>
          </cell>
          <cell r="C1668">
            <v>14174</v>
          </cell>
        </row>
        <row r="1669">
          <cell r="A1669" t="str">
            <v>Registro paso directo de 2"</v>
          </cell>
          <cell r="B1669" t="str">
            <v>und</v>
          </cell>
          <cell r="C1669">
            <v>120000</v>
          </cell>
        </row>
        <row r="1670">
          <cell r="A1670" t="str">
            <v>Regleta de medida en PRFV</v>
          </cell>
          <cell r="B1670" t="str">
            <v>und</v>
          </cell>
          <cell r="C1670">
            <v>85000</v>
          </cell>
        </row>
        <row r="1671">
          <cell r="A1671" t="str">
            <v>Regleta strip telefónico 20 pares</v>
          </cell>
          <cell r="B1671" t="str">
            <v>und</v>
          </cell>
          <cell r="C1671">
            <v>32500</v>
          </cell>
        </row>
        <row r="1672">
          <cell r="A1672" t="str">
            <v>Regleta strip teléfono 10 pares</v>
          </cell>
          <cell r="B1672" t="str">
            <v>und</v>
          </cell>
          <cell r="C1672">
            <v>11500</v>
          </cell>
        </row>
        <row r="1673">
          <cell r="A1673" t="str">
            <v>Regulador gas r - 4 e 4 m3</v>
          </cell>
          <cell r="B1673" t="str">
            <v>und</v>
          </cell>
          <cell r="C1673">
            <v>25000</v>
          </cell>
        </row>
        <row r="1674">
          <cell r="A1674" t="str">
            <v>Reja de limpieza automatica de cadena Q:2400 m³/h</v>
          </cell>
          <cell r="B1674" t="str">
            <v>und</v>
          </cell>
          <cell r="C1674">
            <v>80000000</v>
          </cell>
        </row>
        <row r="1675">
          <cell r="A1675" t="str">
            <v>Rejilla 5"*4" sosco aluminio</v>
          </cell>
          <cell r="B1675" t="str">
            <v>und</v>
          </cell>
          <cell r="C1675">
            <v>9600</v>
          </cell>
        </row>
        <row r="1676">
          <cell r="A1676" t="str">
            <v>Rejilla aluminio tipo tradicional 3"x4" con sosco</v>
          </cell>
          <cell r="B1676" t="str">
            <v>und</v>
          </cell>
          <cell r="C1676">
            <v>6898</v>
          </cell>
        </row>
        <row r="1677">
          <cell r="A1677" t="str">
            <v>Rejilla de Cribado 0.20 x 0.50 en A.I.</v>
          </cell>
          <cell r="B1677" t="str">
            <v>und</v>
          </cell>
          <cell r="C1677">
            <v>193400</v>
          </cell>
        </row>
        <row r="1678">
          <cell r="A1678" t="str">
            <v>Rejilla de fondo Hayward 12" x 12"</v>
          </cell>
          <cell r="B1678" t="str">
            <v>und</v>
          </cell>
          <cell r="C1678">
            <v>657720</v>
          </cell>
        </row>
        <row r="1679">
          <cell r="A1679" t="str">
            <v>Rejilla metálica sosco 3 x 2"</v>
          </cell>
          <cell r="B1679" t="str">
            <v>und</v>
          </cell>
          <cell r="C1679">
            <v>3500</v>
          </cell>
        </row>
        <row r="1680">
          <cell r="A1680" t="str">
            <v>Rejilla para sumidero 0.50 x 0.80 en platina de 1/4 x 2" y 3/16"x 2". Instalada</v>
          </cell>
          <cell r="B1680" t="str">
            <v>und</v>
          </cell>
          <cell r="C1680">
            <v>259664.17</v>
          </cell>
        </row>
        <row r="1681">
          <cell r="A1681" t="str">
            <v>Rejilla plastica  con sosco 4 x 3</v>
          </cell>
          <cell r="B1681" t="str">
            <v>und</v>
          </cell>
          <cell r="C1681">
            <v>3916</v>
          </cell>
        </row>
        <row r="1682">
          <cell r="A1682" t="str">
            <v>Rejilla plastica con sosco 3 x 2</v>
          </cell>
          <cell r="B1682" t="str">
            <v>und</v>
          </cell>
          <cell r="C1682">
            <v>2194</v>
          </cell>
        </row>
        <row r="1683">
          <cell r="A1683" t="str">
            <v>Relleno con material crudo de rio T.m 6", compactado y Transportado</v>
          </cell>
          <cell r="B1683" t="str">
            <v>m³</v>
          </cell>
          <cell r="C1683">
            <v>62858.31</v>
          </cell>
        </row>
        <row r="1684">
          <cell r="A1684" t="str">
            <v>Relleno con sub base granular seleccionada o clasificada, compactada y transportada</v>
          </cell>
          <cell r="B1684" t="str">
            <v>m³</v>
          </cell>
          <cell r="C1684">
            <v>53105.21</v>
          </cell>
        </row>
        <row r="1685">
          <cell r="A1685" t="str">
            <v>Relleno de excavacion (con material local)</v>
          </cell>
          <cell r="B1685" t="str">
            <v>m³</v>
          </cell>
          <cell r="C1685">
            <v>15898</v>
          </cell>
        </row>
        <row r="1686">
          <cell r="A1686" t="str">
            <v>Relleno en arena lavada apisonada para atraque de la tuberia con transporte</v>
          </cell>
          <cell r="B1686" t="str">
            <v>m³</v>
          </cell>
          <cell r="C1686">
            <v>60089.53</v>
          </cell>
        </row>
        <row r="1687">
          <cell r="A1687" t="str">
            <v>Relleno en material seleccionado de la excavacion compactado</v>
          </cell>
          <cell r="B1687" t="str">
            <v>m³</v>
          </cell>
          <cell r="C1687">
            <v>19362</v>
          </cell>
        </row>
        <row r="1688">
          <cell r="A1688" t="str">
            <v>Relleno plastico en PP-R 186 x 50 mm (450 und/m³)</v>
          </cell>
          <cell r="B1688" t="str">
            <v>m³</v>
          </cell>
          <cell r="C1688">
            <v>348000</v>
          </cell>
        </row>
        <row r="1689">
          <cell r="A1689" t="str">
            <v>Relleno plastico tipo biopack tas color verde lima</v>
          </cell>
          <cell r="B1689" t="str">
            <v>m³</v>
          </cell>
          <cell r="C1689">
            <v>336168</v>
          </cell>
        </row>
        <row r="1690">
          <cell r="A1690" t="str">
            <v>Repisa Ordinario 3 m</v>
          </cell>
          <cell r="B1690" t="str">
            <v>m</v>
          </cell>
          <cell r="C1690">
            <v>3312</v>
          </cell>
        </row>
        <row r="1691">
          <cell r="A1691" t="str">
            <v>Resina de poliester cristalizado</v>
          </cell>
          <cell r="B1691" t="str">
            <v>kg</v>
          </cell>
          <cell r="C1691">
            <v>11651</v>
          </cell>
        </row>
        <row r="1692">
          <cell r="A1692" t="str">
            <v>Resina termoplastica</v>
          </cell>
          <cell r="B1692" t="str">
            <v>kg</v>
          </cell>
          <cell r="C1692">
            <v>6665</v>
          </cell>
        </row>
        <row r="1693">
          <cell r="A1693" t="str">
            <v>Retiro de material (riego lateral)</v>
          </cell>
          <cell r="B1693" t="str">
            <v>m³</v>
          </cell>
          <cell r="C1693">
            <v>8824</v>
          </cell>
        </row>
        <row r="1694">
          <cell r="A1694" t="str">
            <v>Retroexcavadora  4 x 4   (llanta)</v>
          </cell>
          <cell r="B1694" t="str">
            <v xml:space="preserve"> HR </v>
          </cell>
          <cell r="C1694">
            <v>128608</v>
          </cell>
        </row>
        <row r="1695">
          <cell r="A1695" t="str">
            <v>Retroexcavadora de orugas</v>
          </cell>
          <cell r="B1695" t="str">
            <v xml:space="preserve"> HR </v>
          </cell>
          <cell r="C1695">
            <v>183952</v>
          </cell>
        </row>
        <row r="1696">
          <cell r="A1696" t="str">
            <v>Retroexcavadora de orugas (en Rio)</v>
          </cell>
          <cell r="B1696" t="str">
            <v xml:space="preserve"> HR </v>
          </cell>
          <cell r="C1696">
            <v>209381</v>
          </cell>
        </row>
        <row r="1697">
          <cell r="A1697" t="str">
            <v>Rigidizador 1/2" x200 mm x 200 mm</v>
          </cell>
          <cell r="B1697" t="str">
            <v>und</v>
          </cell>
          <cell r="C1697">
            <v>59810</v>
          </cell>
        </row>
        <row r="1698">
          <cell r="A1698" t="str">
            <v>Rigidizador 3/4" x 100 mm x 165 mm</v>
          </cell>
          <cell r="B1698" t="str">
            <v>und</v>
          </cell>
          <cell r="C1698">
            <v>36907.5</v>
          </cell>
        </row>
        <row r="1699">
          <cell r="A1699" t="str">
            <v>Rinconera en PVC media caña 0.09 m</v>
          </cell>
          <cell r="B1699" t="str">
            <v>m</v>
          </cell>
          <cell r="C1699">
            <v>8000</v>
          </cell>
        </row>
        <row r="1700">
          <cell r="A1700" t="str">
            <v>Rocktop gris endurecedor pisos de concreto</v>
          </cell>
          <cell r="B1700" t="str">
            <v>kg</v>
          </cell>
          <cell r="C1700">
            <v>897.07</v>
          </cell>
        </row>
        <row r="1701">
          <cell r="A1701" t="str">
            <v>Rodachin o balinera Ø=2"</v>
          </cell>
          <cell r="B1701" t="str">
            <v>und</v>
          </cell>
          <cell r="C1701">
            <v>45000</v>
          </cell>
        </row>
        <row r="1702">
          <cell r="A1702" t="str">
            <v>Roseta de Porcelana</v>
          </cell>
          <cell r="B1702" t="str">
            <v>und</v>
          </cell>
          <cell r="C1702">
            <v>1800</v>
          </cell>
        </row>
        <row r="1703">
          <cell r="A1703" t="str">
            <v>Roseta de porcelana 4"</v>
          </cell>
          <cell r="B1703" t="str">
            <v>und</v>
          </cell>
          <cell r="C1703">
            <v>1700</v>
          </cell>
        </row>
        <row r="1704">
          <cell r="A1704" t="str">
            <v>Rotasonda</v>
          </cell>
          <cell r="B1704" t="str">
            <v xml:space="preserve"> HR </v>
          </cell>
          <cell r="C1704">
            <v>6000</v>
          </cell>
        </row>
        <row r="1705">
          <cell r="A1705" t="str">
            <v>Rueda giratoria metálica</v>
          </cell>
          <cell r="B1705" t="str">
            <v>und</v>
          </cell>
          <cell r="C1705">
            <v>1815400</v>
          </cell>
        </row>
        <row r="1706">
          <cell r="A1706" t="str">
            <v>Rueda Volante  Ø= 10" a 16"</v>
          </cell>
          <cell r="B1706" t="str">
            <v>und</v>
          </cell>
          <cell r="C1706">
            <v>106720</v>
          </cell>
        </row>
        <row r="1707">
          <cell r="A1707" t="str">
            <v>Rueda Volante  Ø= 6" a 8"</v>
          </cell>
          <cell r="B1707" t="str">
            <v>und</v>
          </cell>
          <cell r="C1707">
            <v>46400</v>
          </cell>
        </row>
        <row r="1708">
          <cell r="A1708" t="str">
            <v>Saco (0.6 x 0.8) con suelo arcilloso - cemento  (7:1), cemento al 6% en peso</v>
          </cell>
          <cell r="B1708" t="str">
            <v>und</v>
          </cell>
          <cell r="C1708">
            <v>6218.55</v>
          </cell>
        </row>
        <row r="1709">
          <cell r="A1709" t="str">
            <v>Saco (0.7 x 1.0) con suelo arcilloso - cemento  (7:1), cemento al 6% en peso</v>
          </cell>
          <cell r="B1709" t="str">
            <v>und</v>
          </cell>
          <cell r="C1709">
            <v>7351.99</v>
          </cell>
        </row>
        <row r="1710">
          <cell r="A1710" t="str">
            <v>Saco en fibra (0.60 x 0.80)</v>
          </cell>
          <cell r="B1710" t="str">
            <v>und</v>
          </cell>
          <cell r="C1710">
            <v>900</v>
          </cell>
        </row>
        <row r="1711">
          <cell r="A1711" t="str">
            <v>Saco en fibra (0.70 x 1.00)</v>
          </cell>
          <cell r="B1711" t="str">
            <v>und</v>
          </cell>
          <cell r="C1711">
            <v>1000</v>
          </cell>
        </row>
        <row r="1712">
          <cell r="A1712" t="str">
            <v>Salida para cordón</v>
          </cell>
          <cell r="B1712" t="str">
            <v>und</v>
          </cell>
          <cell r="C1712">
            <v>6000</v>
          </cell>
        </row>
        <row r="1713">
          <cell r="A1713" t="str">
            <v>Sand Blansting (tolva, mang. boqui.tng)</v>
          </cell>
          <cell r="B1713" t="str">
            <v xml:space="preserve"> HR </v>
          </cell>
          <cell r="C1713">
            <v>16875</v>
          </cell>
        </row>
        <row r="1714">
          <cell r="A1714" t="str">
            <v>Sandblasting sobre vidrio</v>
          </cell>
          <cell r="B1714" t="str">
            <v>m²</v>
          </cell>
          <cell r="C1714">
            <v>15000</v>
          </cell>
        </row>
        <row r="1715">
          <cell r="A1715" t="str">
            <v>Sanitario  porcelana  color con accesorios</v>
          </cell>
          <cell r="B1715" t="str">
            <v>und</v>
          </cell>
          <cell r="C1715">
            <v>206400</v>
          </cell>
        </row>
        <row r="1716">
          <cell r="A1716" t="str">
            <v>Sanitario 1 pieza redondo doble descarga cierre su</v>
          </cell>
          <cell r="B1716" t="str">
            <v>und</v>
          </cell>
          <cell r="C1716">
            <v>343400</v>
          </cell>
        </row>
        <row r="1717">
          <cell r="A1717" t="str">
            <v>Sanitario acuacer blanco incl griferia + asiento</v>
          </cell>
          <cell r="B1717" t="str">
            <v>und</v>
          </cell>
          <cell r="C1717">
            <v>121569.5</v>
          </cell>
        </row>
        <row r="1718">
          <cell r="A1718" t="str">
            <v>Sanitario avanti completo</v>
          </cell>
          <cell r="B1718" t="str">
            <v>und</v>
          </cell>
          <cell r="C1718">
            <v>290000</v>
          </cell>
        </row>
        <row r="1719">
          <cell r="A1719" t="str">
            <v>Sanitario blanco porcelana con accesorios</v>
          </cell>
          <cell r="B1719" t="str">
            <v>und</v>
          </cell>
          <cell r="C1719">
            <v>154900</v>
          </cell>
        </row>
        <row r="1720">
          <cell r="A1720" t="str">
            <v>Sanitario fluxómetro blanco</v>
          </cell>
          <cell r="B1720" t="str">
            <v>und</v>
          </cell>
          <cell r="C1720">
            <v>327162</v>
          </cell>
        </row>
        <row r="1721">
          <cell r="A1721" t="str">
            <v>Sanitario infantil</v>
          </cell>
          <cell r="B1721" t="str">
            <v>und</v>
          </cell>
          <cell r="C1721">
            <v>400000</v>
          </cell>
        </row>
        <row r="1722">
          <cell r="A1722" t="str">
            <v>Sanitario milenium elongado blanco</v>
          </cell>
          <cell r="B1722" t="str">
            <v>und</v>
          </cell>
          <cell r="C1722">
            <v>516306</v>
          </cell>
        </row>
        <row r="1723">
          <cell r="A1723" t="str">
            <v>Sardinel bajo A-85 para rampas</v>
          </cell>
          <cell r="B1723" t="str">
            <v>und</v>
          </cell>
          <cell r="C1723">
            <v>50939</v>
          </cell>
        </row>
        <row r="1724">
          <cell r="A1724" t="str">
            <v>Sardinel especial A-100 para rampas</v>
          </cell>
          <cell r="B1724" t="str">
            <v>und</v>
          </cell>
          <cell r="C1724">
            <v>42493</v>
          </cell>
        </row>
        <row r="1725">
          <cell r="A1725" t="str">
            <v>Sardinel Prefabricado 0.27 x 0.15 x 0.50</v>
          </cell>
          <cell r="B1725" t="str">
            <v>und</v>
          </cell>
          <cell r="C1725">
            <v>17850</v>
          </cell>
        </row>
        <row r="1726">
          <cell r="A1726" t="str">
            <v>Sardinel Prefabricado 0.3 x 0.8 x 0.2</v>
          </cell>
          <cell r="B1726" t="str">
            <v>und</v>
          </cell>
          <cell r="C1726">
            <v>21000</v>
          </cell>
        </row>
        <row r="1727">
          <cell r="A1727" t="str">
            <v>Sardinel Prefabricado 0.4 x 0.8 x 0.2</v>
          </cell>
          <cell r="B1727" t="str">
            <v>und</v>
          </cell>
          <cell r="C1727">
            <v>28500</v>
          </cell>
        </row>
        <row r="1728">
          <cell r="A1728" t="str">
            <v>Sardinel Prefabricado A - 10 (0.80 x 0.20 x 0.50) incluye mortero de pegue y nivelacion de 0.03 m</v>
          </cell>
          <cell r="B1728" t="str">
            <v>m</v>
          </cell>
          <cell r="C1728">
            <v>53681.21</v>
          </cell>
        </row>
        <row r="1729">
          <cell r="A1729" t="str">
            <v>Sardinel Prefabricado Modulo A-10</v>
          </cell>
          <cell r="B1729" t="str">
            <v>und</v>
          </cell>
          <cell r="C1729">
            <v>26100</v>
          </cell>
        </row>
        <row r="1730">
          <cell r="A1730" t="str">
            <v>Sardinel Prefabricado Modulo A-80</v>
          </cell>
          <cell r="B1730" t="str">
            <v>und</v>
          </cell>
          <cell r="C1730">
            <v>22620</v>
          </cell>
        </row>
        <row r="1731">
          <cell r="A1731" t="str">
            <v>Seccionador de entrada y salida Oper. bajo carga</v>
          </cell>
          <cell r="B1731" t="str">
            <v>und</v>
          </cell>
          <cell r="C1731">
            <v>4400000</v>
          </cell>
        </row>
        <row r="1732">
          <cell r="A1732" t="str">
            <v>Seccionador de protección Oper. bajo carga</v>
          </cell>
          <cell r="B1732" t="str">
            <v>und</v>
          </cell>
          <cell r="C1732">
            <v>2800000</v>
          </cell>
        </row>
        <row r="1733">
          <cell r="A1733" t="str">
            <v>Segueta</v>
          </cell>
          <cell r="B1733" t="str">
            <v>und</v>
          </cell>
          <cell r="C1733">
            <v>4352</v>
          </cell>
        </row>
        <row r="1734">
          <cell r="A1734" t="str">
            <v>Sellador 1/8"</v>
          </cell>
          <cell r="B1734" t="str">
            <v>und</v>
          </cell>
          <cell r="C1734">
            <v>12000</v>
          </cell>
        </row>
        <row r="1735">
          <cell r="A1735" t="str">
            <v>Sellador de roscas</v>
          </cell>
          <cell r="B1735" t="str">
            <v>und</v>
          </cell>
          <cell r="C1735">
            <v>25000</v>
          </cell>
        </row>
        <row r="1736">
          <cell r="A1736" t="str">
            <v>Sellador lijable para madera</v>
          </cell>
          <cell r="B1736" t="str">
            <v>gal</v>
          </cell>
          <cell r="C1736">
            <v>47205</v>
          </cell>
        </row>
        <row r="1737">
          <cell r="A1737" t="str">
            <v>Sellante Sika flex 15 LM SL</v>
          </cell>
          <cell r="B1737" t="str">
            <v>kg</v>
          </cell>
          <cell r="C1737">
            <v>30929</v>
          </cell>
        </row>
        <row r="1738">
          <cell r="A1738" t="str">
            <v>Sello para estructura en concreto de 36" tub. PEAD</v>
          </cell>
          <cell r="B1738" t="str">
            <v>und</v>
          </cell>
          <cell r="C1738">
            <v>1012506</v>
          </cell>
        </row>
        <row r="1739">
          <cell r="A1739" t="str">
            <v>Sello para estructura en concreto de 40" tub. PEAD</v>
          </cell>
          <cell r="B1739" t="str">
            <v>und</v>
          </cell>
          <cell r="C1739">
            <v>1105575</v>
          </cell>
        </row>
        <row r="1740">
          <cell r="A1740" t="str">
            <v>Sello para estructura en concreto de 42" tub. PEAD</v>
          </cell>
          <cell r="B1740" t="str">
            <v>und</v>
          </cell>
          <cell r="C1740">
            <v>1150575</v>
          </cell>
        </row>
        <row r="1741">
          <cell r="A1741" t="str">
            <v>Sello para estructura en concreto de 48" tub. PEAD</v>
          </cell>
          <cell r="B1741" t="str">
            <v>und</v>
          </cell>
          <cell r="C1741">
            <v>1408304</v>
          </cell>
        </row>
        <row r="1742">
          <cell r="A1742" t="str">
            <v>Señal informativa 80 x 140 cm. tipo cruzeta</v>
          </cell>
          <cell r="B1742" t="str">
            <v>und</v>
          </cell>
          <cell r="C1742">
            <v>431000</v>
          </cell>
        </row>
        <row r="1743">
          <cell r="A1743" t="str">
            <v>Señal movil 60 x 120 reflectiva.</v>
          </cell>
          <cell r="B1743" t="str">
            <v>und</v>
          </cell>
          <cell r="C1743">
            <v>156600</v>
          </cell>
        </row>
        <row r="1744">
          <cell r="A1744" t="str">
            <v>Señal sencilla cicloruta</v>
          </cell>
          <cell r="B1744" t="str">
            <v>und</v>
          </cell>
          <cell r="C1744">
            <v>266800</v>
          </cell>
        </row>
        <row r="1745">
          <cell r="A1745" t="str">
            <v>Señal SI 60 x 75 cm cinta reflectiva</v>
          </cell>
          <cell r="B1745" t="str">
            <v>und</v>
          </cell>
          <cell r="C1745">
            <v>190000</v>
          </cell>
        </row>
        <row r="1746">
          <cell r="A1746" t="str">
            <v>Señal SP, SR, SI 60 x 60 cm papel reflectivo</v>
          </cell>
          <cell r="B1746" t="str">
            <v>und</v>
          </cell>
          <cell r="C1746">
            <v>260000</v>
          </cell>
        </row>
        <row r="1747">
          <cell r="A1747" t="str">
            <v>Señal SP, SR, SI 75 x 75 cm papel reflectivo</v>
          </cell>
          <cell r="B1747" t="str">
            <v>und</v>
          </cell>
          <cell r="C1747">
            <v>138040</v>
          </cell>
        </row>
        <row r="1748">
          <cell r="A1748" t="str">
            <v>Señal SP, SR, SI 90 x 90 cm papel reflectivo</v>
          </cell>
          <cell r="B1748" t="str">
            <v>und</v>
          </cell>
          <cell r="C1748">
            <v>161240</v>
          </cell>
        </row>
        <row r="1749">
          <cell r="A1749" t="str">
            <v>Señal vial tipo pasavia con 3 señales informativas (SI) 90 X 190 cm de h= 6.0 m, a= 9 m.</v>
          </cell>
          <cell r="B1749" t="str">
            <v>und</v>
          </cell>
          <cell r="C1749">
            <v>3400000</v>
          </cell>
        </row>
        <row r="1750">
          <cell r="A1750" t="str">
            <v>Señales Preventivas y regla. 60 x 60 cm</v>
          </cell>
          <cell r="B1750" t="str">
            <v>und</v>
          </cell>
          <cell r="C1750">
            <v>168333</v>
          </cell>
        </row>
        <row r="1751">
          <cell r="A1751" t="str">
            <v>Señales Preventivas y regla. 75 x 75 cm</v>
          </cell>
          <cell r="B1751" t="str">
            <v>und</v>
          </cell>
          <cell r="C1751">
            <v>235000</v>
          </cell>
        </row>
        <row r="1752">
          <cell r="A1752" t="str">
            <v>Señales Preventivas y regla. 90 x 90 cm</v>
          </cell>
          <cell r="B1752" t="str">
            <v>und</v>
          </cell>
          <cell r="C1752">
            <v>245000</v>
          </cell>
        </row>
        <row r="1753">
          <cell r="A1753" t="str">
            <v>Separol polvo gris / neutro (desencofrante)</v>
          </cell>
          <cell r="B1753" t="str">
            <v>kg</v>
          </cell>
          <cell r="C1753">
            <v>7250</v>
          </cell>
        </row>
        <row r="1754">
          <cell r="A1754" t="str">
            <v>Sifon Sanitario 2"  180° C x E</v>
          </cell>
          <cell r="B1754" t="str">
            <v>und</v>
          </cell>
          <cell r="C1754">
            <v>5921</v>
          </cell>
        </row>
        <row r="1755">
          <cell r="A1755" t="str">
            <v>Sifon Sanitario 3"  135° C x E</v>
          </cell>
          <cell r="B1755" t="str">
            <v>und</v>
          </cell>
          <cell r="C1755">
            <v>11944</v>
          </cell>
        </row>
        <row r="1756">
          <cell r="A1756" t="str">
            <v>Sifon Sanitario 4"  135° C x E</v>
          </cell>
          <cell r="B1756" t="str">
            <v>und</v>
          </cell>
          <cell r="C1756">
            <v>25868</v>
          </cell>
        </row>
        <row r="1757">
          <cell r="A1757" t="str">
            <v>Sika 1 imp. integral</v>
          </cell>
          <cell r="B1757" t="str">
            <v>kg</v>
          </cell>
          <cell r="C1757">
            <v>11662</v>
          </cell>
        </row>
        <row r="1758">
          <cell r="A1758" t="str">
            <v>Sika Fill 5</v>
          </cell>
          <cell r="B1758" t="str">
            <v>kg</v>
          </cell>
          <cell r="C1758">
            <v>10672</v>
          </cell>
        </row>
        <row r="1759">
          <cell r="A1759" t="str">
            <v>Sika Fill Refuerzo</v>
          </cell>
          <cell r="B1759" t="str">
            <v>m²</v>
          </cell>
          <cell r="C1759">
            <v>1300</v>
          </cell>
        </row>
        <row r="1760">
          <cell r="A1760" t="str">
            <v>Sika Guard 68 mate x 9 kg</v>
          </cell>
          <cell r="B1760" t="str">
            <v>kg</v>
          </cell>
          <cell r="C1760">
            <v>35224</v>
          </cell>
        </row>
        <row r="1761">
          <cell r="A1761" t="str">
            <v>Sika imper mur impermeabilizante para muros</v>
          </cell>
          <cell r="B1761" t="str">
            <v>kg</v>
          </cell>
          <cell r="C1761">
            <v>21896</v>
          </cell>
        </row>
        <row r="1762">
          <cell r="A1762" t="str">
            <v>Sika piso Decor Ocre</v>
          </cell>
          <cell r="B1762" t="str">
            <v>kg</v>
          </cell>
          <cell r="C1762">
            <v>2204</v>
          </cell>
        </row>
        <row r="1763">
          <cell r="A1763" t="str">
            <v>Sika transparente 10 * 3 kg</v>
          </cell>
          <cell r="B1763" t="str">
            <v>kg</v>
          </cell>
          <cell r="C1763">
            <v>18802</v>
          </cell>
        </row>
        <row r="1764">
          <cell r="A1764" t="str">
            <v>Sikacolor-555 W</v>
          </cell>
          <cell r="B1764" t="str">
            <v>kg</v>
          </cell>
          <cell r="C1764">
            <v>21460</v>
          </cell>
        </row>
        <row r="1765">
          <cell r="A1765" t="str">
            <v>Sikadur  Anchorfix 4*600 cc</v>
          </cell>
          <cell r="B1765" t="str">
            <v>und</v>
          </cell>
          <cell r="C1765">
            <v>65688</v>
          </cell>
        </row>
        <row r="1766">
          <cell r="A1766" t="str">
            <v>Sikadur 31</v>
          </cell>
          <cell r="B1766" t="str">
            <v>kg</v>
          </cell>
          <cell r="C1766">
            <v>51887</v>
          </cell>
        </row>
        <row r="1767">
          <cell r="A1767" t="str">
            <v>Sikadur 32 primer</v>
          </cell>
          <cell r="B1767" t="str">
            <v>kg</v>
          </cell>
          <cell r="C1767">
            <v>73780</v>
          </cell>
        </row>
        <row r="1768">
          <cell r="A1768" t="str">
            <v>Sikadur hex 300 resina de impregnación</v>
          </cell>
          <cell r="B1768" t="str">
            <v>kg</v>
          </cell>
          <cell r="C1768">
            <v>124120</v>
          </cell>
        </row>
        <row r="1769">
          <cell r="A1769" t="str">
            <v>Sikafelt  rollo 1.2m*40 m</v>
          </cell>
          <cell r="B1769" t="str">
            <v>und</v>
          </cell>
          <cell r="C1769">
            <v>133280</v>
          </cell>
        </row>
        <row r="1770">
          <cell r="A1770" t="str">
            <v>SikaFelt FPP 30</v>
          </cell>
          <cell r="B1770" t="str">
            <v>m</v>
          </cell>
          <cell r="C1770">
            <v>1264</v>
          </cell>
        </row>
        <row r="1771">
          <cell r="A1771" t="str">
            <v>Sikafill 10 fibras</v>
          </cell>
          <cell r="B1771" t="str">
            <v>kg</v>
          </cell>
          <cell r="C1771">
            <v>11414</v>
          </cell>
        </row>
        <row r="1772">
          <cell r="A1772" t="str">
            <v>Sikaflex-11 FC 300 cc</v>
          </cell>
          <cell r="B1772" t="str">
            <v>und</v>
          </cell>
          <cell r="C1772">
            <v>20300</v>
          </cell>
        </row>
        <row r="1773">
          <cell r="A1773" t="str">
            <v>Sikaflex-1a cartucho 300 cc</v>
          </cell>
          <cell r="B1773" t="str">
            <v>und</v>
          </cell>
          <cell r="C1773">
            <v>26775</v>
          </cell>
        </row>
        <row r="1774">
          <cell r="A1774" t="str">
            <v>Sikaflex-1CSL cartucho 300 cc</v>
          </cell>
          <cell r="B1774" t="str">
            <v>und</v>
          </cell>
          <cell r="C1774">
            <v>32844</v>
          </cell>
        </row>
        <row r="1775">
          <cell r="A1775" t="str">
            <v>Sikafloor - 156 CO * 4 kg</v>
          </cell>
          <cell r="B1775" t="str">
            <v>und</v>
          </cell>
          <cell r="C1775">
            <v>184208</v>
          </cell>
        </row>
        <row r="1776">
          <cell r="A1776" t="str">
            <v>Sikafloor - 400N elastic * 18 kg</v>
          </cell>
          <cell r="B1776" t="str">
            <v>und</v>
          </cell>
          <cell r="C1776">
            <v>745416</v>
          </cell>
        </row>
        <row r="1777">
          <cell r="A1777" t="str">
            <v>Sikafluid (fluidificante)</v>
          </cell>
          <cell r="B1777" t="str">
            <v>kg</v>
          </cell>
          <cell r="C1777">
            <v>6519</v>
          </cell>
        </row>
        <row r="1778">
          <cell r="A1778" t="str">
            <v>Sikagrout 200</v>
          </cell>
          <cell r="B1778" t="str">
            <v>kg</v>
          </cell>
          <cell r="C1778">
            <v>3004</v>
          </cell>
        </row>
        <row r="1779">
          <cell r="A1779" t="str">
            <v>Sikaguard-63 N Recubrimiento</v>
          </cell>
          <cell r="B1779" t="str">
            <v>kg</v>
          </cell>
          <cell r="C1779">
            <v>117453</v>
          </cell>
        </row>
        <row r="1780">
          <cell r="A1780" t="str">
            <v>Sikalimpiador Rinse</v>
          </cell>
          <cell r="B1780" t="str">
            <v>gal</v>
          </cell>
          <cell r="C1780">
            <v>51388</v>
          </cell>
        </row>
        <row r="1781">
          <cell r="A1781" t="str">
            <v>Sikaplan 12 G CO (perfil)</v>
          </cell>
          <cell r="B1781" t="str">
            <v>m²</v>
          </cell>
          <cell r="C1781">
            <v>38093</v>
          </cell>
        </row>
        <row r="1782">
          <cell r="A1782" t="str">
            <v>Sikaplan 12 NTR</v>
          </cell>
          <cell r="B1782" t="str">
            <v>m²</v>
          </cell>
          <cell r="C1782">
            <v>44903</v>
          </cell>
        </row>
        <row r="1783">
          <cell r="A1783" t="str">
            <v>Sikaset L (acelerante concreto)</v>
          </cell>
          <cell r="B1783" t="str">
            <v>kg</v>
          </cell>
          <cell r="C1783">
            <v>10672</v>
          </cell>
        </row>
        <row r="1784">
          <cell r="A1784" t="str">
            <v>Sikatecho E * 3.5 kg</v>
          </cell>
          <cell r="B1784" t="str">
            <v>und</v>
          </cell>
          <cell r="C1784">
            <v>17285</v>
          </cell>
        </row>
        <row r="1785">
          <cell r="A1785" t="str">
            <v>SikaTop 121</v>
          </cell>
          <cell r="B1785" t="str">
            <v>kg</v>
          </cell>
          <cell r="C1785">
            <v>6010</v>
          </cell>
        </row>
        <row r="1786">
          <cell r="A1786" t="str">
            <v>Sikawrap hex 100 G tejido fibra de vidrio 1.27 m*1</v>
          </cell>
          <cell r="B1786" t="str">
            <v>und</v>
          </cell>
          <cell r="C1786">
            <v>106720</v>
          </cell>
        </row>
        <row r="1787">
          <cell r="A1787" t="str">
            <v>Silicona para policarbonato o acrílico</v>
          </cell>
          <cell r="B1787" t="str">
            <v>und</v>
          </cell>
          <cell r="C1787">
            <v>21368</v>
          </cell>
        </row>
        <row r="1788">
          <cell r="A1788" t="str">
            <v>Silicona transparente antihongo 280 ml</v>
          </cell>
          <cell r="B1788" t="str">
            <v>und</v>
          </cell>
          <cell r="C1788">
            <v>8600</v>
          </cell>
        </row>
        <row r="1789">
          <cell r="A1789" t="str">
            <v>Silla Tee PVC 12 x 10 (315 x 250)</v>
          </cell>
          <cell r="B1789" t="str">
            <v>und</v>
          </cell>
          <cell r="C1789">
            <v>235129</v>
          </cell>
        </row>
        <row r="1790">
          <cell r="A1790" t="str">
            <v>Silla Yee PVC 16 x 6 (400 x 160 mm)</v>
          </cell>
          <cell r="B1790" t="str">
            <v>und</v>
          </cell>
          <cell r="C1790">
            <v>287097</v>
          </cell>
        </row>
        <row r="1791">
          <cell r="A1791" t="str">
            <v>Silla Yee PVC 16 x 8 (400 x 200 mm)</v>
          </cell>
          <cell r="B1791" t="str">
            <v>und</v>
          </cell>
          <cell r="C1791">
            <v>287097</v>
          </cell>
        </row>
        <row r="1792">
          <cell r="A1792" t="str">
            <v>Silla Yee PVC 18 x 6 (450 x160 mm).</v>
          </cell>
          <cell r="B1792" t="str">
            <v>und</v>
          </cell>
          <cell r="C1792">
            <v>307085</v>
          </cell>
        </row>
        <row r="1793">
          <cell r="A1793" t="str">
            <v>Silla Yee PVC 20 x 6 (500 x 160 mm)</v>
          </cell>
          <cell r="B1793" t="str">
            <v>und</v>
          </cell>
          <cell r="C1793">
            <v>468462</v>
          </cell>
        </row>
        <row r="1794">
          <cell r="A1794" t="str">
            <v>Sillar 3831</v>
          </cell>
          <cell r="B1794" t="str">
            <v>m</v>
          </cell>
          <cell r="C1794">
            <v>17000</v>
          </cell>
        </row>
        <row r="1795">
          <cell r="A1795" t="str">
            <v>Silo para cemento 29 Tn</v>
          </cell>
          <cell r="B1795" t="str">
            <v xml:space="preserve"> HR </v>
          </cell>
          <cell r="C1795">
            <v>14500</v>
          </cell>
        </row>
        <row r="1796">
          <cell r="A1796" t="str">
            <v>Sistema aforador con Pasamuro en PRFV Ø=2"</v>
          </cell>
          <cell r="B1796" t="str">
            <v>und</v>
          </cell>
          <cell r="C1796">
            <v>430000</v>
          </cell>
        </row>
        <row r="1797">
          <cell r="A1797" t="str">
            <v>Sistema de tratamiento (tanques PVC 1000 lt Ovoid)</v>
          </cell>
          <cell r="B1797" t="str">
            <v>und</v>
          </cell>
          <cell r="C1797">
            <v>1002566</v>
          </cell>
        </row>
        <row r="1798">
          <cell r="A1798" t="str">
            <v>Sistema de tratamiento in situ ovoide (tanques PVC</v>
          </cell>
          <cell r="B1798" t="str">
            <v>und</v>
          </cell>
          <cell r="C1798">
            <v>1540400</v>
          </cell>
        </row>
        <row r="1799">
          <cell r="A1799" t="str">
            <v>Sistema muestreador para reactor UASB con soportes</v>
          </cell>
          <cell r="B1799" t="str">
            <v>und</v>
          </cell>
          <cell r="C1799">
            <v>569000</v>
          </cell>
        </row>
        <row r="1800">
          <cell r="A1800" t="str">
            <v>Sistema quemador de gas y trampa de agua</v>
          </cell>
          <cell r="B1800" t="str">
            <v>und</v>
          </cell>
          <cell r="C1800">
            <v>12238000</v>
          </cell>
        </row>
        <row r="1801">
          <cell r="A1801" t="str">
            <v>Soldador</v>
          </cell>
          <cell r="B1801" t="str">
            <v>h</v>
          </cell>
          <cell r="C1801">
            <v>14825</v>
          </cell>
        </row>
        <row r="1802">
          <cell r="A1802" t="str">
            <v>Soldadura 95-5 Plata</v>
          </cell>
          <cell r="B1802" t="str">
            <v>lb</v>
          </cell>
          <cell r="C1802">
            <v>33000</v>
          </cell>
        </row>
        <row r="1803">
          <cell r="A1803" t="str">
            <v>Soldadura electrosoldada 6010 de 1/8"</v>
          </cell>
          <cell r="B1803" t="str">
            <v>kg</v>
          </cell>
          <cell r="C1803">
            <v>11361</v>
          </cell>
        </row>
        <row r="1804">
          <cell r="A1804" t="str">
            <v>Soldadura electrosoldada 6012 de 1/8"</v>
          </cell>
          <cell r="B1804" t="str">
            <v>kg</v>
          </cell>
          <cell r="C1804">
            <v>7931</v>
          </cell>
        </row>
        <row r="1805">
          <cell r="A1805" t="str">
            <v>Soldadura electrosoldada 6013 de 1/8"</v>
          </cell>
          <cell r="B1805" t="str">
            <v>kg</v>
          </cell>
          <cell r="C1805">
            <v>9142</v>
          </cell>
        </row>
        <row r="1806">
          <cell r="A1806" t="str">
            <v>Soldadura electrosoldada 7018 de 1/8"</v>
          </cell>
          <cell r="B1806" t="str">
            <v>kg</v>
          </cell>
          <cell r="C1806">
            <v>10283</v>
          </cell>
        </row>
        <row r="1807">
          <cell r="A1807" t="str">
            <v>Soldadura electrosoldada 7018 de 5/32"</v>
          </cell>
          <cell r="B1807" t="str">
            <v>kg</v>
          </cell>
          <cell r="C1807">
            <v>8246</v>
          </cell>
        </row>
        <row r="1808">
          <cell r="A1808" t="str">
            <v>Soldadura estaño para cobre</v>
          </cell>
          <cell r="B1808" t="str">
            <v>und</v>
          </cell>
          <cell r="C1808">
            <v>55218</v>
          </cell>
        </row>
        <row r="1809">
          <cell r="A1809" t="str">
            <v>Soldadura exotermica 115 gr.</v>
          </cell>
          <cell r="B1809" t="str">
            <v>und</v>
          </cell>
          <cell r="C1809">
            <v>21847</v>
          </cell>
        </row>
        <row r="1810">
          <cell r="A1810" t="str">
            <v>Soldadura exotermica 150 gr.</v>
          </cell>
          <cell r="B1810" t="str">
            <v>und</v>
          </cell>
          <cell r="C1810">
            <v>16250</v>
          </cell>
        </row>
        <row r="1811">
          <cell r="A1811" t="str">
            <v>Soldadura liquida CPVC 1/4 gl</v>
          </cell>
          <cell r="B1811" t="str">
            <v>und</v>
          </cell>
          <cell r="C1811">
            <v>118221</v>
          </cell>
        </row>
        <row r="1812">
          <cell r="A1812" t="str">
            <v>Soldadura liquida PVC 1/4 gl</v>
          </cell>
          <cell r="B1812" t="str">
            <v>und</v>
          </cell>
          <cell r="C1812">
            <v>110259</v>
          </cell>
        </row>
        <row r="1813">
          <cell r="A1813" t="str">
            <v>Sondeo redes desagües/aguas lluvias hasta 16"</v>
          </cell>
          <cell r="B1813" t="str">
            <v>m</v>
          </cell>
          <cell r="C1813">
            <v>11000</v>
          </cell>
        </row>
        <row r="1814">
          <cell r="A1814" t="str">
            <v>Soplete</v>
          </cell>
          <cell r="B1814" t="str">
            <v xml:space="preserve"> HR </v>
          </cell>
          <cell r="C1814">
            <v>10000</v>
          </cell>
        </row>
        <row r="1815">
          <cell r="A1815" t="str">
            <v>Soporte canal amazonas</v>
          </cell>
          <cell r="B1815" t="str">
            <v>und</v>
          </cell>
          <cell r="C1815">
            <v>3975</v>
          </cell>
        </row>
        <row r="1816">
          <cell r="A1816" t="str">
            <v>Soporte canal raingo</v>
          </cell>
          <cell r="B1816" t="str">
            <v>und</v>
          </cell>
          <cell r="C1816">
            <v>2905</v>
          </cell>
        </row>
        <row r="1817">
          <cell r="A1817" t="str">
            <v>Soporte de bajante amazonas</v>
          </cell>
          <cell r="B1817" t="str">
            <v>und</v>
          </cell>
          <cell r="C1817">
            <v>3074</v>
          </cell>
        </row>
        <row r="1818">
          <cell r="A1818" t="str">
            <v>Soporte guia vastago No 1</v>
          </cell>
          <cell r="B1818" t="str">
            <v>und</v>
          </cell>
          <cell r="C1818">
            <v>272600</v>
          </cell>
        </row>
        <row r="1819">
          <cell r="A1819" t="str">
            <v>Soporte guia vastago No 2</v>
          </cell>
          <cell r="B1819" t="str">
            <v>und</v>
          </cell>
          <cell r="C1819">
            <v>685560</v>
          </cell>
        </row>
        <row r="1820">
          <cell r="A1820" t="str">
            <v>Soporte matalico canal amazonas</v>
          </cell>
          <cell r="B1820" t="str">
            <v>und</v>
          </cell>
          <cell r="C1820">
            <v>9064</v>
          </cell>
        </row>
        <row r="1821">
          <cell r="A1821" t="str">
            <v>Soporte Metalico de canal Raingo</v>
          </cell>
          <cell r="B1821" t="str">
            <v>und</v>
          </cell>
          <cell r="C1821">
            <v>9679</v>
          </cell>
        </row>
        <row r="1822">
          <cell r="A1822" t="str">
            <v>Soporte para bandeja portacables</v>
          </cell>
          <cell r="B1822" t="str">
            <v>und</v>
          </cell>
          <cell r="C1822">
            <v>7600</v>
          </cell>
        </row>
        <row r="1823">
          <cell r="A1823" t="str">
            <v>Stasoil</v>
          </cell>
          <cell r="B1823" t="str">
            <v>gal</v>
          </cell>
          <cell r="C1823">
            <v>24590</v>
          </cell>
        </row>
        <row r="1824">
          <cell r="A1824" t="str">
            <v>Sub base granular Triturada</v>
          </cell>
          <cell r="B1824" t="str">
            <v>m³</v>
          </cell>
          <cell r="C1824">
            <v>62941</v>
          </cell>
        </row>
        <row r="1825">
          <cell r="A1825" t="str">
            <v>Sub base triturada T. max. 2"</v>
          </cell>
          <cell r="B1825" t="str">
            <v>m³</v>
          </cell>
          <cell r="C1825">
            <v>41638</v>
          </cell>
        </row>
        <row r="1826">
          <cell r="A1826" t="str">
            <v>Sub-base granular seleccionada o clasificada</v>
          </cell>
          <cell r="B1826" t="str">
            <v>m³</v>
          </cell>
          <cell r="C1826">
            <v>26545</v>
          </cell>
        </row>
        <row r="1827">
          <cell r="A1827" t="str">
            <v>Sub-Contrato Acero SAE-1045</v>
          </cell>
          <cell r="B1827" t="str">
            <v xml:space="preserve">  % </v>
          </cell>
          <cell r="C1827">
            <v>7332.63</v>
          </cell>
        </row>
        <row r="1828">
          <cell r="A1828" t="str">
            <v>Sub-Contrato Acero SAE-1045</v>
          </cell>
          <cell r="B1828" t="str">
            <v xml:space="preserve">  % </v>
          </cell>
          <cell r="C1828">
            <v>7122.25</v>
          </cell>
        </row>
        <row r="1829">
          <cell r="A1829" t="str">
            <v>Sub-Contrato Cables Postensados</v>
          </cell>
          <cell r="B1829" t="str">
            <v xml:space="preserve">  % </v>
          </cell>
          <cell r="C1829">
            <v>394.09</v>
          </cell>
        </row>
        <row r="1830">
          <cell r="A1830" t="str">
            <v>Sub-Contrato Carpinteria</v>
          </cell>
          <cell r="B1830" t="str">
            <v xml:space="preserve">  % </v>
          </cell>
          <cell r="C1830">
            <v>62497.62</v>
          </cell>
        </row>
        <row r="1831">
          <cell r="A1831" t="str">
            <v>Sub-Contrato Carpinteria</v>
          </cell>
          <cell r="B1831" t="str">
            <v xml:space="preserve">  % </v>
          </cell>
          <cell r="C1831">
            <v>364923.02</v>
          </cell>
        </row>
        <row r="1832">
          <cell r="A1832" t="str">
            <v>Sub-Contrato Carpinteria</v>
          </cell>
          <cell r="B1832" t="str">
            <v xml:space="preserve">  % </v>
          </cell>
          <cell r="C1832">
            <v>292248.02</v>
          </cell>
        </row>
        <row r="1833">
          <cell r="A1833" t="str">
            <v>Sub-Contrato Carpinteria</v>
          </cell>
          <cell r="B1833" t="str">
            <v xml:space="preserve">  % </v>
          </cell>
          <cell r="C1833">
            <v>24860.639999999999</v>
          </cell>
        </row>
        <row r="1834">
          <cell r="A1834" t="str">
            <v>Sub-Contrato Carpinteria</v>
          </cell>
          <cell r="B1834" t="str">
            <v xml:space="preserve">  % </v>
          </cell>
          <cell r="C1834">
            <v>164701.07999999999</v>
          </cell>
        </row>
        <row r="1835">
          <cell r="A1835" t="str">
            <v>Sub-Contrato Carpinteria</v>
          </cell>
          <cell r="B1835" t="str">
            <v xml:space="preserve">  % </v>
          </cell>
          <cell r="C1835">
            <v>126480.79</v>
          </cell>
        </row>
        <row r="1836">
          <cell r="A1836" t="str">
            <v>Sub-Contrato Carpinteria</v>
          </cell>
          <cell r="B1836" t="str">
            <v xml:space="preserve">  % </v>
          </cell>
          <cell r="C1836">
            <v>232479.52</v>
          </cell>
        </row>
        <row r="1837">
          <cell r="A1837" t="str">
            <v>Sub-Contrato Carpinteria</v>
          </cell>
          <cell r="B1837" t="str">
            <v xml:space="preserve">  % </v>
          </cell>
          <cell r="C1837">
            <v>216824.6</v>
          </cell>
        </row>
        <row r="1838">
          <cell r="A1838" t="str">
            <v>Sub-Contrato Carpinteria</v>
          </cell>
          <cell r="B1838" t="str">
            <v xml:space="preserve">  % </v>
          </cell>
          <cell r="C1838">
            <v>184279</v>
          </cell>
        </row>
        <row r="1839">
          <cell r="A1839" t="str">
            <v>Sub-Contrato Carpinteria</v>
          </cell>
          <cell r="B1839" t="str">
            <v xml:space="preserve">  % </v>
          </cell>
          <cell r="C1839">
            <v>131870.78</v>
          </cell>
        </row>
        <row r="1840">
          <cell r="A1840" t="str">
            <v>Sub-Contrato Carpinteria</v>
          </cell>
          <cell r="B1840" t="str">
            <v xml:space="preserve">  % </v>
          </cell>
          <cell r="C1840">
            <v>37835.68</v>
          </cell>
        </row>
        <row r="1841">
          <cell r="A1841" t="str">
            <v>Sub-Contrato Carpinteria</v>
          </cell>
          <cell r="B1841" t="str">
            <v xml:space="preserve">  % </v>
          </cell>
          <cell r="C1841">
            <v>36858.65</v>
          </cell>
        </row>
        <row r="1842">
          <cell r="A1842" t="str">
            <v>Sub-Contrato Carpinteria</v>
          </cell>
          <cell r="B1842" t="str">
            <v xml:space="preserve">  % </v>
          </cell>
          <cell r="C1842">
            <v>92293.78</v>
          </cell>
        </row>
        <row r="1843">
          <cell r="A1843" t="str">
            <v>Sub-Contrato Carpinteria</v>
          </cell>
          <cell r="B1843" t="str">
            <v xml:space="preserve">  % </v>
          </cell>
          <cell r="C1843">
            <v>111316.49</v>
          </cell>
        </row>
        <row r="1844">
          <cell r="A1844" t="str">
            <v>Sub-Contrato Carpinteria</v>
          </cell>
          <cell r="B1844" t="str">
            <v xml:space="preserve">  % </v>
          </cell>
          <cell r="C1844">
            <v>119208.79</v>
          </cell>
        </row>
        <row r="1845">
          <cell r="A1845" t="str">
            <v>Sub-Contrato Carpinteria</v>
          </cell>
          <cell r="B1845" t="str">
            <v xml:space="preserve">  % </v>
          </cell>
          <cell r="C1845">
            <v>125182.49</v>
          </cell>
        </row>
        <row r="1846">
          <cell r="A1846" t="str">
            <v>Sub-Contrato Carpinteria</v>
          </cell>
          <cell r="B1846" t="str">
            <v xml:space="preserve">  % </v>
          </cell>
          <cell r="C1846">
            <v>195793.59</v>
          </cell>
        </row>
        <row r="1847">
          <cell r="A1847" t="str">
            <v>Sub-Contrato Carpinteria</v>
          </cell>
          <cell r="B1847" t="str">
            <v xml:space="preserve">  % </v>
          </cell>
          <cell r="C1847">
            <v>183013</v>
          </cell>
        </row>
        <row r="1848">
          <cell r="A1848" t="str">
            <v>Sub-Contrato Carpinteria</v>
          </cell>
          <cell r="B1848" t="str">
            <v xml:space="preserve">  % </v>
          </cell>
          <cell r="C1848">
            <v>414626.1</v>
          </cell>
        </row>
        <row r="1849">
          <cell r="A1849" t="str">
            <v>Sub-Contrato Electrico</v>
          </cell>
          <cell r="B1849" t="str">
            <v xml:space="preserve">  % </v>
          </cell>
          <cell r="C1849">
            <v>108777.64</v>
          </cell>
        </row>
        <row r="1850">
          <cell r="A1850" t="str">
            <v>Sub-Contrato Electrico</v>
          </cell>
          <cell r="B1850" t="str">
            <v xml:space="preserve">  % </v>
          </cell>
          <cell r="C1850">
            <v>9952.2099999999991</v>
          </cell>
        </row>
        <row r="1851">
          <cell r="A1851" t="str">
            <v>Sub-Contrato Electrico</v>
          </cell>
          <cell r="B1851" t="str">
            <v xml:space="preserve">  % </v>
          </cell>
          <cell r="C1851">
            <v>9821.51</v>
          </cell>
        </row>
        <row r="1852">
          <cell r="A1852" t="str">
            <v>Sub-Contrato Electrico</v>
          </cell>
          <cell r="B1852" t="str">
            <v xml:space="preserve">  % </v>
          </cell>
          <cell r="C1852">
            <v>289307.95</v>
          </cell>
        </row>
        <row r="1853">
          <cell r="A1853" t="str">
            <v>Sub-Contrato Electrico</v>
          </cell>
          <cell r="B1853" t="str">
            <v xml:space="preserve">  % </v>
          </cell>
          <cell r="C1853">
            <v>91332.05</v>
          </cell>
        </row>
        <row r="1854">
          <cell r="A1854" t="str">
            <v>Sub-Contrato Electrico</v>
          </cell>
          <cell r="B1854" t="str">
            <v xml:space="preserve">  % </v>
          </cell>
          <cell r="C1854">
            <v>95247.78</v>
          </cell>
        </row>
        <row r="1855">
          <cell r="A1855" t="str">
            <v>Sub-Contrato Electrico</v>
          </cell>
          <cell r="B1855" t="str">
            <v xml:space="preserve">  % </v>
          </cell>
          <cell r="C1855">
            <v>166020.88</v>
          </cell>
        </row>
        <row r="1856">
          <cell r="A1856" t="str">
            <v>Sub-Contrato Electrico</v>
          </cell>
          <cell r="B1856" t="str">
            <v xml:space="preserve">  % </v>
          </cell>
          <cell r="C1856">
            <v>11379.21</v>
          </cell>
        </row>
        <row r="1857">
          <cell r="A1857" t="str">
            <v>Sub-Contrato Electrico</v>
          </cell>
          <cell r="B1857" t="str">
            <v xml:space="preserve">  % </v>
          </cell>
          <cell r="C1857">
            <v>505938</v>
          </cell>
        </row>
        <row r="1858">
          <cell r="A1858" t="str">
            <v>Sub-Contrato Electrico</v>
          </cell>
          <cell r="B1858" t="str">
            <v xml:space="preserve">  % </v>
          </cell>
          <cell r="C1858">
            <v>156208.34</v>
          </cell>
        </row>
        <row r="1859">
          <cell r="A1859" t="str">
            <v>Sub-Contrato Electrico</v>
          </cell>
          <cell r="B1859" t="str">
            <v xml:space="preserve">  % </v>
          </cell>
          <cell r="C1859">
            <v>118638.2</v>
          </cell>
        </row>
        <row r="1860">
          <cell r="A1860" t="str">
            <v>Sub-Contrato Electrico</v>
          </cell>
          <cell r="B1860" t="str">
            <v xml:space="preserve">  % </v>
          </cell>
          <cell r="C1860">
            <v>30572.400000000001</v>
          </cell>
        </row>
        <row r="1861">
          <cell r="A1861" t="str">
            <v>Sub-Contrato Estructura Metalica</v>
          </cell>
          <cell r="B1861" t="str">
            <v xml:space="preserve">  % </v>
          </cell>
          <cell r="C1861">
            <v>103552.18</v>
          </cell>
        </row>
        <row r="1862">
          <cell r="A1862" t="str">
            <v>Sub-Contrato Estructura Metalica</v>
          </cell>
          <cell r="B1862" t="str">
            <v xml:space="preserve">  % </v>
          </cell>
          <cell r="C1862">
            <v>125446.48</v>
          </cell>
        </row>
        <row r="1863">
          <cell r="A1863" t="str">
            <v>Sub-Contrato Estructura Metalica</v>
          </cell>
          <cell r="B1863" t="str">
            <v xml:space="preserve">  % </v>
          </cell>
          <cell r="C1863">
            <v>90725.66</v>
          </cell>
        </row>
        <row r="1864">
          <cell r="A1864" t="str">
            <v>Sub-Contrato Estructura Metalica</v>
          </cell>
          <cell r="B1864" t="str">
            <v xml:space="preserve">  % </v>
          </cell>
          <cell r="C1864">
            <v>530859.81999999995</v>
          </cell>
        </row>
        <row r="1865">
          <cell r="A1865" t="str">
            <v>Sub-Contrato Estructura Metalica</v>
          </cell>
          <cell r="B1865" t="str">
            <v xml:space="preserve">  % </v>
          </cell>
          <cell r="C1865">
            <v>518233.83</v>
          </cell>
        </row>
        <row r="1866">
          <cell r="A1866" t="str">
            <v>Sub-Contrato Estructura Metalica</v>
          </cell>
          <cell r="B1866" t="str">
            <v xml:space="preserve">  % </v>
          </cell>
          <cell r="C1866">
            <v>50434184.759999998</v>
          </cell>
        </row>
        <row r="1867">
          <cell r="A1867" t="str">
            <v>Sub-Contrato Estructura Metalica</v>
          </cell>
          <cell r="B1867" t="str">
            <v xml:space="preserve">  % </v>
          </cell>
          <cell r="C1867">
            <v>460345.81</v>
          </cell>
        </row>
        <row r="1868">
          <cell r="A1868" t="str">
            <v>Sub-Contrato Estructura Metalica</v>
          </cell>
          <cell r="B1868" t="str">
            <v xml:space="preserve">  % </v>
          </cell>
          <cell r="C1868">
            <v>3708921.69</v>
          </cell>
        </row>
        <row r="1869">
          <cell r="A1869" t="str">
            <v>Sub-Contrato Estructura Metalica</v>
          </cell>
          <cell r="B1869" t="str">
            <v xml:space="preserve">  % </v>
          </cell>
          <cell r="C1869">
            <v>905307.62</v>
          </cell>
        </row>
        <row r="1870">
          <cell r="A1870" t="str">
            <v>Sub-Contrato Estructura Metalica</v>
          </cell>
          <cell r="B1870" t="str">
            <v xml:space="preserve">  % </v>
          </cell>
          <cell r="C1870">
            <v>574071.43999999994</v>
          </cell>
        </row>
        <row r="1871">
          <cell r="A1871" t="str">
            <v>Sub-Contrato Estructura Metalica</v>
          </cell>
          <cell r="B1871" t="str">
            <v xml:space="preserve">  % </v>
          </cell>
          <cell r="C1871">
            <v>584090.01</v>
          </cell>
        </row>
        <row r="1872">
          <cell r="A1872" t="str">
            <v>Sub-Contrato Estructura Metalica</v>
          </cell>
          <cell r="B1872" t="str">
            <v xml:space="preserve">  % </v>
          </cell>
          <cell r="C1872">
            <v>769761.95</v>
          </cell>
        </row>
        <row r="1873">
          <cell r="A1873" t="str">
            <v>Sub-Contrato Estructura Metalica</v>
          </cell>
          <cell r="B1873" t="str">
            <v xml:space="preserve">  % </v>
          </cell>
          <cell r="C1873">
            <v>808105.38</v>
          </cell>
        </row>
        <row r="1874">
          <cell r="A1874" t="str">
            <v>Sub-Contrato Estructura Metalica</v>
          </cell>
          <cell r="B1874" t="str">
            <v xml:space="preserve">  % </v>
          </cell>
          <cell r="C1874">
            <v>425546.45</v>
          </cell>
        </row>
        <row r="1875">
          <cell r="A1875" t="str">
            <v>Sub-Contrato Estructura Metalica</v>
          </cell>
          <cell r="B1875" t="str">
            <v xml:space="preserve">  % </v>
          </cell>
          <cell r="C1875">
            <v>1663293.08</v>
          </cell>
        </row>
        <row r="1876">
          <cell r="A1876" t="str">
            <v>Sub-Contrato Estructura Metalica</v>
          </cell>
          <cell r="B1876" t="str">
            <v xml:space="preserve">  % </v>
          </cell>
          <cell r="C1876">
            <v>542801.15</v>
          </cell>
        </row>
        <row r="1877">
          <cell r="A1877" t="str">
            <v>Sub-Contrato Estructura Metalica</v>
          </cell>
          <cell r="B1877" t="str">
            <v xml:space="preserve">  % </v>
          </cell>
          <cell r="C1877">
            <v>432634.51</v>
          </cell>
        </row>
        <row r="1878">
          <cell r="A1878" t="str">
            <v>Sub-Contrato Estructura Metalica</v>
          </cell>
          <cell r="B1878" t="str">
            <v xml:space="preserve">  % </v>
          </cell>
          <cell r="C1878">
            <v>1604479.34</v>
          </cell>
        </row>
        <row r="1879">
          <cell r="A1879" t="str">
            <v>Sub-Contrato Estructura Metalica</v>
          </cell>
          <cell r="B1879" t="str">
            <v xml:space="preserve">  % </v>
          </cell>
          <cell r="C1879">
            <v>2686453.31</v>
          </cell>
        </row>
        <row r="1880">
          <cell r="A1880" t="str">
            <v>Sub-Contrato Estructura Metalica</v>
          </cell>
          <cell r="B1880" t="str">
            <v xml:space="preserve">  % </v>
          </cell>
          <cell r="C1880">
            <v>3524165.78</v>
          </cell>
        </row>
        <row r="1881">
          <cell r="A1881" t="str">
            <v>Sub-Contrato Estructura Metalica</v>
          </cell>
          <cell r="B1881" t="str">
            <v xml:space="preserve">  % </v>
          </cell>
          <cell r="C1881">
            <v>293625.58</v>
          </cell>
        </row>
        <row r="1882">
          <cell r="A1882" t="str">
            <v>Sub-Contrato Estructura Metalica</v>
          </cell>
          <cell r="B1882" t="str">
            <v xml:space="preserve">  % </v>
          </cell>
          <cell r="C1882">
            <v>815788.92</v>
          </cell>
        </row>
        <row r="1883">
          <cell r="A1883" t="str">
            <v>Sub-Contrato Estructura Metalica</v>
          </cell>
          <cell r="B1883" t="str">
            <v xml:space="preserve">  % </v>
          </cell>
          <cell r="C1883">
            <v>965610.76</v>
          </cell>
        </row>
        <row r="1884">
          <cell r="A1884" t="str">
            <v>Sub-Contrato Estructura Metalica</v>
          </cell>
          <cell r="B1884" t="str">
            <v xml:space="preserve">  % </v>
          </cell>
          <cell r="C1884">
            <v>1705712.24</v>
          </cell>
        </row>
        <row r="1885">
          <cell r="A1885" t="str">
            <v>Sub-Contrato Estructura Metalica</v>
          </cell>
          <cell r="B1885" t="str">
            <v xml:space="preserve">  % </v>
          </cell>
          <cell r="C1885">
            <v>343832.03</v>
          </cell>
        </row>
        <row r="1886">
          <cell r="A1886" t="str">
            <v>Sub-Contrato Estructura Metalica</v>
          </cell>
          <cell r="B1886" t="str">
            <v xml:space="preserve">  % </v>
          </cell>
          <cell r="C1886">
            <v>2517273.77</v>
          </cell>
        </row>
        <row r="1887">
          <cell r="A1887" t="str">
            <v>Sub-Contrato Estructura Metalica</v>
          </cell>
          <cell r="B1887" t="str">
            <v xml:space="preserve">  % </v>
          </cell>
          <cell r="C1887">
            <v>10469.030000000001</v>
          </cell>
        </row>
        <row r="1888">
          <cell r="A1888" t="str">
            <v>Sub-Contrato Estructura Metalica</v>
          </cell>
          <cell r="B1888" t="str">
            <v xml:space="preserve">  % </v>
          </cell>
          <cell r="C1888">
            <v>195251.8</v>
          </cell>
        </row>
        <row r="1889">
          <cell r="A1889" t="str">
            <v>Sub-Contrato Estructura Metalica</v>
          </cell>
          <cell r="B1889" t="str">
            <v xml:space="preserve">  % </v>
          </cell>
          <cell r="C1889">
            <v>562082.41</v>
          </cell>
        </row>
        <row r="1890">
          <cell r="A1890" t="str">
            <v>Sub-Contrato Estructura Metalica</v>
          </cell>
          <cell r="B1890" t="str">
            <v xml:space="preserve">  % </v>
          </cell>
          <cell r="C1890">
            <v>749742.32</v>
          </cell>
        </row>
        <row r="1891">
          <cell r="A1891" t="str">
            <v>Sub-Contrato Hidraulico Sanitario</v>
          </cell>
          <cell r="B1891" t="str">
            <v xml:space="preserve">  % </v>
          </cell>
          <cell r="C1891">
            <v>45678.8</v>
          </cell>
        </row>
        <row r="1892">
          <cell r="A1892" t="str">
            <v>Sub-Contrato Hidraulico Sanitario</v>
          </cell>
          <cell r="B1892" t="str">
            <v xml:space="preserve">  % </v>
          </cell>
          <cell r="C1892">
            <v>24539.97</v>
          </cell>
        </row>
        <row r="1893">
          <cell r="A1893" t="str">
            <v>Sub-Contrato Hidraulico Sanitario</v>
          </cell>
          <cell r="B1893" t="str">
            <v xml:space="preserve">  % </v>
          </cell>
          <cell r="C1893">
            <v>26128.44</v>
          </cell>
        </row>
        <row r="1894">
          <cell r="A1894" t="str">
            <v>Sub-Contrato Hidraulico Sanitario</v>
          </cell>
          <cell r="B1894" t="str">
            <v xml:space="preserve">  % </v>
          </cell>
          <cell r="C1894">
            <v>28685.18</v>
          </cell>
        </row>
        <row r="1895">
          <cell r="A1895" t="str">
            <v>Sub-Contrato Hidraulico Sanitario</v>
          </cell>
          <cell r="B1895" t="str">
            <v xml:space="preserve">  % </v>
          </cell>
          <cell r="C1895">
            <v>47360.97</v>
          </cell>
        </row>
        <row r="1896">
          <cell r="A1896" t="str">
            <v>Sub-Contrato Hidraulico Sanitario</v>
          </cell>
          <cell r="B1896" t="str">
            <v xml:space="preserve">  % </v>
          </cell>
          <cell r="C1896">
            <v>31026.61</v>
          </cell>
        </row>
        <row r="1897">
          <cell r="A1897" t="str">
            <v>Sub-Contrato Instalacion</v>
          </cell>
          <cell r="B1897" t="str">
            <v xml:space="preserve">  % </v>
          </cell>
          <cell r="C1897">
            <v>25501520</v>
          </cell>
        </row>
        <row r="1898">
          <cell r="A1898" t="str">
            <v>Sub-Contrato Instalacion</v>
          </cell>
          <cell r="B1898" t="str">
            <v xml:space="preserve">  % </v>
          </cell>
          <cell r="C1898">
            <v>18236.97</v>
          </cell>
        </row>
        <row r="1899">
          <cell r="A1899" t="str">
            <v>Sub-Contrato Instalacion</v>
          </cell>
          <cell r="B1899" t="str">
            <v xml:space="preserve">  % </v>
          </cell>
          <cell r="C1899">
            <v>17566.97</v>
          </cell>
        </row>
        <row r="1900">
          <cell r="A1900" t="str">
            <v>Sub-Contrato Instalacion</v>
          </cell>
          <cell r="B1900" t="str">
            <v xml:space="preserve">  % </v>
          </cell>
          <cell r="C1900">
            <v>16489.7</v>
          </cell>
        </row>
        <row r="1901">
          <cell r="A1901" t="str">
            <v>Sub-Contrato Instalacion</v>
          </cell>
          <cell r="B1901" t="str">
            <v xml:space="preserve">  % </v>
          </cell>
          <cell r="C1901">
            <v>12462.95</v>
          </cell>
        </row>
        <row r="1902">
          <cell r="A1902" t="str">
            <v>Sub-Contrato Instalacion</v>
          </cell>
          <cell r="B1902" t="str">
            <v xml:space="preserve">  % </v>
          </cell>
          <cell r="C1902">
            <v>8707.1</v>
          </cell>
        </row>
        <row r="1903">
          <cell r="A1903" t="str">
            <v>Sub-Contrato Instalacion</v>
          </cell>
          <cell r="B1903" t="str">
            <v xml:space="preserve">  % </v>
          </cell>
          <cell r="C1903">
            <v>145086.1</v>
          </cell>
        </row>
        <row r="1904">
          <cell r="A1904" t="str">
            <v>Sub-Contrato Instalacion</v>
          </cell>
          <cell r="B1904" t="str">
            <v xml:space="preserve">  % </v>
          </cell>
          <cell r="C1904">
            <v>275000</v>
          </cell>
        </row>
        <row r="1905">
          <cell r="A1905" t="str">
            <v>Sub-Contrato Instalacion</v>
          </cell>
          <cell r="B1905" t="str">
            <v xml:space="preserve">  % </v>
          </cell>
          <cell r="C1905">
            <v>67271.08</v>
          </cell>
        </row>
        <row r="1906">
          <cell r="A1906" t="str">
            <v>Sub-Contrato Instalacion</v>
          </cell>
          <cell r="B1906" t="str">
            <v xml:space="preserve">  % </v>
          </cell>
          <cell r="C1906">
            <v>222594.75</v>
          </cell>
        </row>
        <row r="1907">
          <cell r="A1907" t="str">
            <v>Sub-Contrato Instalacion</v>
          </cell>
          <cell r="B1907" t="str">
            <v xml:space="preserve">  % </v>
          </cell>
          <cell r="C1907">
            <v>582898.25</v>
          </cell>
        </row>
        <row r="1908">
          <cell r="A1908" t="str">
            <v>Sub-Contrato Instalacion</v>
          </cell>
          <cell r="B1908" t="str">
            <v xml:space="preserve">  % </v>
          </cell>
          <cell r="C1908">
            <v>409990.25</v>
          </cell>
        </row>
        <row r="1909">
          <cell r="A1909" t="str">
            <v>Sub-Contrato Instalacion</v>
          </cell>
          <cell r="B1909" t="str">
            <v xml:space="preserve">  % </v>
          </cell>
          <cell r="C1909">
            <v>197033.2</v>
          </cell>
        </row>
        <row r="1910">
          <cell r="A1910" t="str">
            <v>Sub-Contrato Instalacion</v>
          </cell>
          <cell r="B1910" t="str">
            <v xml:space="preserve">  % </v>
          </cell>
          <cell r="C1910">
            <v>233204.22</v>
          </cell>
        </row>
        <row r="1911">
          <cell r="A1911" t="str">
            <v>Sub-Contrato Instalacion</v>
          </cell>
          <cell r="B1911" t="str">
            <v xml:space="preserve">  % </v>
          </cell>
          <cell r="C1911">
            <v>461717.36</v>
          </cell>
        </row>
        <row r="1912">
          <cell r="A1912" t="str">
            <v>Sub-Contrato Inst-Des-Piloteadora</v>
          </cell>
          <cell r="B1912" t="str">
            <v xml:space="preserve">  % </v>
          </cell>
          <cell r="C1912">
            <v>1401626.41</v>
          </cell>
        </row>
        <row r="1913">
          <cell r="A1913" t="str">
            <v>Sub-Contrato Inst-Des-Piloteadora</v>
          </cell>
          <cell r="B1913" t="str">
            <v xml:space="preserve">  % </v>
          </cell>
          <cell r="C1913">
            <v>1381547.12</v>
          </cell>
        </row>
        <row r="1914">
          <cell r="A1914" t="str">
            <v>Sub-Contrato Inst-Des-Piloteadora</v>
          </cell>
          <cell r="B1914" t="str">
            <v xml:space="preserve">  % </v>
          </cell>
          <cell r="C1914">
            <v>1293335.17</v>
          </cell>
        </row>
        <row r="1915">
          <cell r="A1915" t="str">
            <v>Sub-Contrato Inst-Des-Piloteadora</v>
          </cell>
          <cell r="B1915" t="str">
            <v xml:space="preserve">  % </v>
          </cell>
          <cell r="C1915">
            <v>956592.03</v>
          </cell>
        </row>
        <row r="1916">
          <cell r="A1916" t="str">
            <v>Sub-Contrato Inst-Des-Piloteadora</v>
          </cell>
          <cell r="B1916" t="str">
            <v xml:space="preserve">  % </v>
          </cell>
          <cell r="C1916">
            <v>1347309.78</v>
          </cell>
        </row>
        <row r="1917">
          <cell r="A1917" t="str">
            <v>Sub-Contrato Latoneria</v>
          </cell>
          <cell r="B1917" t="str">
            <v xml:space="preserve">  % </v>
          </cell>
          <cell r="C1917">
            <v>41572.83</v>
          </cell>
        </row>
        <row r="1918">
          <cell r="A1918" t="str">
            <v>Sub-Contrato Latoneria</v>
          </cell>
          <cell r="B1918" t="str">
            <v xml:space="preserve">  % </v>
          </cell>
          <cell r="C1918">
            <v>29790.39</v>
          </cell>
        </row>
        <row r="1919">
          <cell r="A1919" t="str">
            <v>Sub-Contrato Ornamentacion</v>
          </cell>
          <cell r="B1919" t="str">
            <v xml:space="preserve">  % </v>
          </cell>
          <cell r="C1919">
            <v>28298.35</v>
          </cell>
        </row>
        <row r="1920">
          <cell r="A1920" t="str">
            <v>Sub-Contrato Ornamentacion</v>
          </cell>
          <cell r="B1920" t="str">
            <v xml:space="preserve">  % </v>
          </cell>
          <cell r="C1920">
            <v>54803.13</v>
          </cell>
        </row>
        <row r="1921">
          <cell r="A1921" t="str">
            <v>Sub-Contrato Ornamentacion</v>
          </cell>
          <cell r="B1921" t="str">
            <v xml:space="preserve">  % </v>
          </cell>
          <cell r="C1921">
            <v>73163.149999999994</v>
          </cell>
        </row>
        <row r="1922">
          <cell r="A1922" t="str">
            <v>Sub-Contrato Ornamentacion</v>
          </cell>
          <cell r="B1922" t="str">
            <v xml:space="preserve">  % </v>
          </cell>
          <cell r="C1922">
            <v>10367.25</v>
          </cell>
        </row>
        <row r="1923">
          <cell r="A1923" t="str">
            <v>Sub-Contrato Ornamentacion</v>
          </cell>
          <cell r="B1923" t="str">
            <v xml:space="preserve">  % </v>
          </cell>
          <cell r="C1923">
            <v>17107</v>
          </cell>
        </row>
        <row r="1924">
          <cell r="A1924" t="str">
            <v>Sub-Contrato Ornamentacion</v>
          </cell>
          <cell r="B1924" t="str">
            <v xml:space="preserve">  % </v>
          </cell>
          <cell r="C1924">
            <v>17335.099999999999</v>
          </cell>
        </row>
        <row r="1925">
          <cell r="A1925" t="str">
            <v>Sub-Contrato Ornamentacion</v>
          </cell>
          <cell r="B1925" t="str">
            <v xml:space="preserve">  % </v>
          </cell>
          <cell r="C1925">
            <v>282520.94</v>
          </cell>
        </row>
        <row r="1926">
          <cell r="A1926" t="str">
            <v>Sub-Contrato Ornamentacion</v>
          </cell>
          <cell r="B1926" t="str">
            <v xml:space="preserve">  % </v>
          </cell>
          <cell r="C1926">
            <v>230019.20000000001</v>
          </cell>
        </row>
        <row r="1927">
          <cell r="A1927" t="str">
            <v>Sub-Contrato Ornamentacion</v>
          </cell>
          <cell r="B1927" t="str">
            <v xml:space="preserve">  % </v>
          </cell>
          <cell r="C1927">
            <v>44692.77</v>
          </cell>
        </row>
        <row r="1928">
          <cell r="A1928" t="str">
            <v>Sub-Contrato Ornamentacion</v>
          </cell>
          <cell r="B1928" t="str">
            <v xml:space="preserve">  % </v>
          </cell>
          <cell r="C1928">
            <v>72661.22</v>
          </cell>
        </row>
        <row r="1929">
          <cell r="A1929" t="str">
            <v>Sub-Contrato Ornamentacion</v>
          </cell>
          <cell r="B1929" t="str">
            <v xml:space="preserve">  % </v>
          </cell>
          <cell r="C1929">
            <v>19391.79</v>
          </cell>
        </row>
        <row r="1930">
          <cell r="A1930" t="str">
            <v>Sub-Contrato Ornamentacion</v>
          </cell>
          <cell r="B1930" t="str">
            <v xml:space="preserve">  % </v>
          </cell>
          <cell r="C1930">
            <v>13901.45</v>
          </cell>
        </row>
        <row r="1931">
          <cell r="A1931" t="str">
            <v>Sub-Contrato Ornamentacion</v>
          </cell>
          <cell r="B1931" t="str">
            <v xml:space="preserve">  % </v>
          </cell>
          <cell r="C1931">
            <v>210243.59</v>
          </cell>
        </row>
        <row r="1932">
          <cell r="A1932" t="str">
            <v>Sub-Contrato Ornamentacion</v>
          </cell>
          <cell r="B1932" t="str">
            <v xml:space="preserve">  % </v>
          </cell>
          <cell r="C1932">
            <v>67271.08</v>
          </cell>
        </row>
        <row r="1933">
          <cell r="A1933" t="str">
            <v>Sub-Contrato Ornamentacion</v>
          </cell>
          <cell r="B1933" t="str">
            <v xml:space="preserve">  % </v>
          </cell>
          <cell r="C1933">
            <v>34296.22</v>
          </cell>
        </row>
        <row r="1934">
          <cell r="A1934" t="str">
            <v>Sub-Contrato Ornamentacion</v>
          </cell>
          <cell r="B1934" t="str">
            <v xml:space="preserve">  % </v>
          </cell>
          <cell r="C1934">
            <v>69490.039999999994</v>
          </cell>
        </row>
        <row r="1935">
          <cell r="A1935" t="str">
            <v>Sub-Contrato Ornamentacion</v>
          </cell>
          <cell r="B1935" t="str">
            <v xml:space="preserve">  % </v>
          </cell>
          <cell r="C1935">
            <v>89672.65</v>
          </cell>
        </row>
        <row r="1936">
          <cell r="A1936" t="str">
            <v>Sub-Contrato Ornamentacion</v>
          </cell>
          <cell r="B1936" t="str">
            <v xml:space="preserve">  % </v>
          </cell>
          <cell r="C1936">
            <v>36524.28</v>
          </cell>
        </row>
        <row r="1937">
          <cell r="A1937" t="str">
            <v>Sub-Contrato Ornamentacion</v>
          </cell>
          <cell r="B1937" t="str">
            <v xml:space="preserve">  % </v>
          </cell>
          <cell r="C1937">
            <v>85515.42</v>
          </cell>
        </row>
        <row r="1938">
          <cell r="A1938" t="str">
            <v>Sub-Contrato Ornamentacion</v>
          </cell>
          <cell r="B1938" t="str">
            <v xml:space="preserve">  % </v>
          </cell>
          <cell r="C1938">
            <v>21274.62</v>
          </cell>
        </row>
        <row r="1939">
          <cell r="A1939" t="str">
            <v>Sub-Contrato Ornamentacion</v>
          </cell>
          <cell r="B1939" t="str">
            <v xml:space="preserve">  % </v>
          </cell>
          <cell r="C1939">
            <v>45731.89</v>
          </cell>
        </row>
        <row r="1940">
          <cell r="A1940" t="str">
            <v>Sub-Contrato Ornamentacion</v>
          </cell>
          <cell r="B1940" t="str">
            <v xml:space="preserve">  % </v>
          </cell>
          <cell r="C1940">
            <v>45393.39</v>
          </cell>
        </row>
        <row r="1941">
          <cell r="A1941" t="str">
            <v>Sub-Contrato Ornamentacion</v>
          </cell>
          <cell r="B1941" t="str">
            <v xml:space="preserve">  % </v>
          </cell>
          <cell r="C1941">
            <v>44055</v>
          </cell>
        </row>
        <row r="1942">
          <cell r="A1942" t="str">
            <v>Sub-Contrato Ornamentacion</v>
          </cell>
          <cell r="B1942" t="str">
            <v xml:space="preserve">  % </v>
          </cell>
          <cell r="C1942">
            <v>25980.77</v>
          </cell>
        </row>
        <row r="1943">
          <cell r="A1943" t="str">
            <v>Sub-Contrato Ornamentacion</v>
          </cell>
          <cell r="B1943" t="str">
            <v xml:space="preserve">  % </v>
          </cell>
          <cell r="C1943">
            <v>12123.78</v>
          </cell>
        </row>
        <row r="1944">
          <cell r="A1944" t="str">
            <v>Sub-Contrato Ornamentacion</v>
          </cell>
          <cell r="B1944" t="str">
            <v xml:space="preserve">  % </v>
          </cell>
          <cell r="C1944">
            <v>25807.759999999998</v>
          </cell>
        </row>
        <row r="1945">
          <cell r="A1945" t="str">
            <v>Sub-Contrato Ornamentacion</v>
          </cell>
          <cell r="B1945" t="str">
            <v xml:space="preserve">  % </v>
          </cell>
          <cell r="C1945">
            <v>29550.35</v>
          </cell>
        </row>
        <row r="1946">
          <cell r="A1946" t="str">
            <v>Sub-Contrato Ornamentacion</v>
          </cell>
          <cell r="B1946" t="str">
            <v xml:space="preserve">  % </v>
          </cell>
          <cell r="C1946">
            <v>99936.87</v>
          </cell>
        </row>
        <row r="1947">
          <cell r="A1947" t="str">
            <v>Sub-Contrato Pintura</v>
          </cell>
          <cell r="B1947" t="str">
            <v xml:space="preserve">  % </v>
          </cell>
          <cell r="C1947">
            <v>5409.88</v>
          </cell>
        </row>
        <row r="1948">
          <cell r="A1948" t="str">
            <v>Sub-Contrato Pintura</v>
          </cell>
          <cell r="B1948" t="str">
            <v xml:space="preserve">  % </v>
          </cell>
          <cell r="C1948">
            <v>9005.59</v>
          </cell>
        </row>
        <row r="1949">
          <cell r="A1949" t="str">
            <v>Sub-Contrato Pintura</v>
          </cell>
          <cell r="B1949" t="str">
            <v xml:space="preserve">  % </v>
          </cell>
          <cell r="C1949">
            <v>243535.25</v>
          </cell>
        </row>
        <row r="1950">
          <cell r="A1950" t="str">
            <v>Sub-Contrato Pintura</v>
          </cell>
          <cell r="B1950" t="str">
            <v xml:space="preserve">  % </v>
          </cell>
          <cell r="C1950">
            <v>8956.7099999999991</v>
          </cell>
        </row>
        <row r="1951">
          <cell r="A1951" t="str">
            <v>Sub-Contrato Pintura</v>
          </cell>
          <cell r="B1951" t="str">
            <v xml:space="preserve">  % </v>
          </cell>
          <cell r="C1951">
            <v>4727.66</v>
          </cell>
        </row>
        <row r="1952">
          <cell r="A1952" t="str">
            <v>Sub-Contrato Pintura</v>
          </cell>
          <cell r="B1952" t="str">
            <v xml:space="preserve">  % </v>
          </cell>
          <cell r="C1952">
            <v>40234.410000000003</v>
          </cell>
        </row>
        <row r="1953">
          <cell r="A1953" t="str">
            <v>Sub-Contrato Pintura</v>
          </cell>
          <cell r="B1953" t="str">
            <v xml:space="preserve">  % </v>
          </cell>
          <cell r="C1953">
            <v>23495.29</v>
          </cell>
        </row>
        <row r="1954">
          <cell r="A1954" t="str">
            <v>Sub-Contrato Pintura</v>
          </cell>
          <cell r="B1954" t="str">
            <v xml:space="preserve">  % </v>
          </cell>
          <cell r="C1954">
            <v>5086.29</v>
          </cell>
        </row>
        <row r="1955">
          <cell r="A1955" t="str">
            <v>Sub-Contrato Pintura</v>
          </cell>
          <cell r="B1955" t="str">
            <v xml:space="preserve">  % </v>
          </cell>
          <cell r="C1955">
            <v>6750.27</v>
          </cell>
        </row>
        <row r="1956">
          <cell r="A1956" t="str">
            <v>Sub-Contrato Pintura</v>
          </cell>
          <cell r="B1956" t="str">
            <v xml:space="preserve">  % </v>
          </cell>
          <cell r="C1956">
            <v>3859.9</v>
          </cell>
        </row>
        <row r="1957">
          <cell r="A1957" t="str">
            <v>Sub-Contrato Pintura</v>
          </cell>
          <cell r="B1957" t="str">
            <v xml:space="preserve">  % </v>
          </cell>
          <cell r="C1957">
            <v>4671.1000000000004</v>
          </cell>
        </row>
        <row r="1958">
          <cell r="A1958" t="str">
            <v>Sub-Contrato Pintura</v>
          </cell>
          <cell r="B1958" t="str">
            <v xml:space="preserve">  % </v>
          </cell>
          <cell r="C1958">
            <v>12879.74</v>
          </cell>
        </row>
        <row r="1959">
          <cell r="A1959" t="str">
            <v>Sub-Contrato Pintura</v>
          </cell>
          <cell r="B1959" t="str">
            <v xml:space="preserve">  % </v>
          </cell>
          <cell r="C1959">
            <v>12294.43</v>
          </cell>
        </row>
        <row r="1960">
          <cell r="A1960" t="str">
            <v>Sub-Contrato Pintura</v>
          </cell>
          <cell r="B1960" t="str">
            <v xml:space="preserve">  % </v>
          </cell>
          <cell r="C1960">
            <v>6223.56</v>
          </cell>
        </row>
        <row r="1961">
          <cell r="A1961" t="str">
            <v>Sub-Contrato Pintura</v>
          </cell>
          <cell r="B1961" t="str">
            <v xml:space="preserve">  % </v>
          </cell>
          <cell r="C1961">
            <v>6019.5</v>
          </cell>
        </row>
        <row r="1962">
          <cell r="A1962" t="str">
            <v>Sub-Contrato Pintura</v>
          </cell>
          <cell r="B1962" t="str">
            <v xml:space="preserve">  % </v>
          </cell>
          <cell r="C1962">
            <v>9090.66</v>
          </cell>
        </row>
        <row r="1963">
          <cell r="A1963" t="str">
            <v>Sub-Contrato Pintura</v>
          </cell>
          <cell r="B1963" t="str">
            <v xml:space="preserve">  % </v>
          </cell>
          <cell r="C1963">
            <v>9431.4599999999991</v>
          </cell>
        </row>
        <row r="1964">
          <cell r="A1964" t="str">
            <v>Sub-Contrato Pintura</v>
          </cell>
          <cell r="B1964" t="str">
            <v xml:space="preserve">  % </v>
          </cell>
          <cell r="C1964">
            <v>4983.88</v>
          </cell>
        </row>
        <row r="1965">
          <cell r="A1965" t="str">
            <v>Sub-Contrato Pintura</v>
          </cell>
          <cell r="B1965" t="str">
            <v xml:space="preserve">  % </v>
          </cell>
          <cell r="C1965">
            <v>3947.29</v>
          </cell>
        </row>
        <row r="1966">
          <cell r="A1966" t="str">
            <v>Sub-Contrato Pintura</v>
          </cell>
          <cell r="B1966" t="str">
            <v xml:space="preserve">  % </v>
          </cell>
          <cell r="C1966">
            <v>10081.06</v>
          </cell>
        </row>
        <row r="1967">
          <cell r="A1967" t="str">
            <v>Sub-Contrato Pintura</v>
          </cell>
          <cell r="B1967" t="str">
            <v xml:space="preserve">  % </v>
          </cell>
          <cell r="C1967">
            <v>5698.71</v>
          </cell>
        </row>
        <row r="1968">
          <cell r="A1968" t="str">
            <v>Sub-Contrato Pintura</v>
          </cell>
          <cell r="B1968" t="str">
            <v xml:space="preserve">  % </v>
          </cell>
          <cell r="C1968">
            <v>11223.55</v>
          </cell>
        </row>
        <row r="1969">
          <cell r="A1969" t="str">
            <v>Sub-Contrato Pintura</v>
          </cell>
          <cell r="B1969" t="str">
            <v xml:space="preserve">  % </v>
          </cell>
          <cell r="C1969">
            <v>24997.31</v>
          </cell>
        </row>
        <row r="1970">
          <cell r="A1970" t="str">
            <v>Sub-Contrato Pintura</v>
          </cell>
          <cell r="B1970" t="str">
            <v xml:space="preserve">  % </v>
          </cell>
          <cell r="C1970">
            <v>8990.09</v>
          </cell>
        </row>
        <row r="1971">
          <cell r="A1971" t="str">
            <v>Sub-Contrato Pintura</v>
          </cell>
          <cell r="B1971" t="str">
            <v xml:space="preserve">  % </v>
          </cell>
          <cell r="C1971">
            <v>12572.77</v>
          </cell>
        </row>
        <row r="1972">
          <cell r="A1972" t="str">
            <v>Sub-Contrato Pintura</v>
          </cell>
          <cell r="B1972" t="str">
            <v xml:space="preserve">  % </v>
          </cell>
          <cell r="C1972">
            <v>10108.06</v>
          </cell>
        </row>
        <row r="1973">
          <cell r="A1973" t="str">
            <v>Sub-Contrato Pintura</v>
          </cell>
          <cell r="B1973" t="str">
            <v xml:space="preserve">  % </v>
          </cell>
          <cell r="C1973">
            <v>4211.3500000000004</v>
          </cell>
        </row>
        <row r="1974">
          <cell r="A1974" t="str">
            <v>Sub-Contrato Pintura</v>
          </cell>
          <cell r="B1974" t="str">
            <v xml:space="preserve">  % </v>
          </cell>
          <cell r="C1974">
            <v>2793.31</v>
          </cell>
        </row>
        <row r="1975">
          <cell r="A1975" t="str">
            <v>Sub-Contrato Pintura</v>
          </cell>
          <cell r="B1975" t="str">
            <v xml:space="preserve">  % </v>
          </cell>
          <cell r="C1975">
            <v>13613.5</v>
          </cell>
        </row>
        <row r="1976">
          <cell r="A1976" t="str">
            <v>Sub-Contrato Pintura</v>
          </cell>
          <cell r="B1976" t="str">
            <v xml:space="preserve">  % </v>
          </cell>
          <cell r="C1976">
            <v>7571.02</v>
          </cell>
        </row>
        <row r="1977">
          <cell r="A1977" t="str">
            <v>Sub-Contrato Pintura</v>
          </cell>
          <cell r="B1977" t="str">
            <v xml:space="preserve">  % </v>
          </cell>
          <cell r="C1977">
            <v>133686.21</v>
          </cell>
        </row>
        <row r="1978">
          <cell r="A1978" t="str">
            <v>Sub-Contrato Pintura</v>
          </cell>
          <cell r="B1978" t="str">
            <v xml:space="preserve">  % </v>
          </cell>
          <cell r="C1978">
            <v>14000.5</v>
          </cell>
        </row>
        <row r="1979">
          <cell r="A1979" t="str">
            <v>Sub-Contrato Pintura</v>
          </cell>
          <cell r="B1979" t="str">
            <v xml:space="preserve">  % </v>
          </cell>
          <cell r="C1979">
            <v>7248.5</v>
          </cell>
        </row>
        <row r="1980">
          <cell r="A1980" t="str">
            <v>Sub-Contrato Sanitario</v>
          </cell>
          <cell r="B1980" t="str">
            <v xml:space="preserve">  % </v>
          </cell>
          <cell r="C1980">
            <v>114502</v>
          </cell>
        </row>
        <row r="1981">
          <cell r="A1981" t="str">
            <v>Suplemento  galvanizado  2400</v>
          </cell>
          <cell r="B1981" t="str">
            <v>und</v>
          </cell>
          <cell r="C1981">
            <v>425</v>
          </cell>
        </row>
        <row r="1982">
          <cell r="A1982" t="str">
            <v>Tabla  0.05 x 0.25 x 1</v>
          </cell>
          <cell r="B1982" t="str">
            <v>m</v>
          </cell>
          <cell r="C1982">
            <v>11300</v>
          </cell>
        </row>
        <row r="1983">
          <cell r="A1983" t="str">
            <v>Tabla burra cedro macho 0.10</v>
          </cell>
          <cell r="B1983" t="str">
            <v>m</v>
          </cell>
          <cell r="C1983">
            <v>3550</v>
          </cell>
        </row>
        <row r="1984">
          <cell r="A1984" t="str">
            <v>Tabla burra cedro macho 0.30</v>
          </cell>
          <cell r="B1984" t="str">
            <v>m</v>
          </cell>
          <cell r="C1984">
            <v>9556</v>
          </cell>
        </row>
        <row r="1985">
          <cell r="A1985" t="str">
            <v>Tabla burra ordinaria 0.10</v>
          </cell>
          <cell r="B1985" t="str">
            <v>m</v>
          </cell>
          <cell r="C1985">
            <v>2450</v>
          </cell>
        </row>
        <row r="1986">
          <cell r="A1986" t="str">
            <v>Tabla burra Ordinaria 0.25</v>
          </cell>
          <cell r="B1986" t="str">
            <v>m</v>
          </cell>
          <cell r="C1986">
            <v>4615</v>
          </cell>
        </row>
        <row r="1987">
          <cell r="A1987" t="str">
            <v>Tabla burra ordinario 0.30</v>
          </cell>
          <cell r="B1987" t="str">
            <v>m</v>
          </cell>
          <cell r="C1987">
            <v>5223</v>
          </cell>
        </row>
        <row r="1988">
          <cell r="A1988" t="str">
            <v>Tabla chapa cedro macho 0.30x0.02x3m</v>
          </cell>
          <cell r="B1988" t="str">
            <v>m</v>
          </cell>
          <cell r="C1988">
            <v>11000</v>
          </cell>
        </row>
        <row r="1989">
          <cell r="A1989" t="str">
            <v>Tabla chapa ordinaria 0.20</v>
          </cell>
          <cell r="B1989" t="str">
            <v>m</v>
          </cell>
          <cell r="C1989">
            <v>3100</v>
          </cell>
        </row>
        <row r="1990">
          <cell r="A1990" t="str">
            <v>Tabla chapa ordinario 0.10</v>
          </cell>
          <cell r="B1990" t="str">
            <v>m</v>
          </cell>
          <cell r="C1990">
            <v>2163</v>
          </cell>
        </row>
        <row r="1991">
          <cell r="A1991" t="str">
            <v>Tabla chapa ordinario 0.30</v>
          </cell>
          <cell r="B1991" t="str">
            <v>m</v>
          </cell>
          <cell r="C1991">
            <v>4872</v>
          </cell>
        </row>
        <row r="1992">
          <cell r="A1992" t="str">
            <v>Tablero 6 circuitos</v>
          </cell>
          <cell r="B1992" t="str">
            <v>und</v>
          </cell>
          <cell r="C1992">
            <v>50016</v>
          </cell>
        </row>
        <row r="1993">
          <cell r="A1993" t="str">
            <v>Tablero bif 225A/240 V c/pta (24 C) ch plat totali</v>
          </cell>
          <cell r="B1993" t="str">
            <v>und</v>
          </cell>
          <cell r="C1993">
            <v>378933</v>
          </cell>
        </row>
        <row r="1994">
          <cell r="A1994" t="str">
            <v>Tablero con puerta 24 circuitos</v>
          </cell>
          <cell r="B1994" t="str">
            <v>und</v>
          </cell>
          <cell r="C1994">
            <v>208452</v>
          </cell>
        </row>
        <row r="1995">
          <cell r="A1995" t="str">
            <v>Tablero control bomba. Completo</v>
          </cell>
          <cell r="B1995" t="str">
            <v>und</v>
          </cell>
          <cell r="C1995">
            <v>1200000</v>
          </cell>
        </row>
        <row r="1996">
          <cell r="A1996" t="str">
            <v>Tablero de acrílico 10 mm baloncesto 1.20*1.80</v>
          </cell>
          <cell r="B1996" t="str">
            <v>und</v>
          </cell>
          <cell r="C1996">
            <v>390000</v>
          </cell>
        </row>
        <row r="1997">
          <cell r="A1997" t="str">
            <v>Tablero lamina galvaniz. forrado en cinta reflecti</v>
          </cell>
          <cell r="B1997" t="str">
            <v>m²</v>
          </cell>
          <cell r="C1997">
            <v>162400</v>
          </cell>
        </row>
        <row r="1998">
          <cell r="A1998" t="str">
            <v>Tablero monof. 4 circuitos</v>
          </cell>
          <cell r="B1998" t="str">
            <v>und</v>
          </cell>
          <cell r="C1998">
            <v>38475</v>
          </cell>
        </row>
        <row r="1999">
          <cell r="A1999" t="str">
            <v>Tablero monof. 6 circuitos</v>
          </cell>
          <cell r="B1999" t="str">
            <v>und</v>
          </cell>
          <cell r="C1999">
            <v>62000</v>
          </cell>
        </row>
        <row r="2000">
          <cell r="A2000" t="str">
            <v>Tablero monof. s/puerta (8 ventanas)</v>
          </cell>
          <cell r="B2000" t="str">
            <v>und</v>
          </cell>
          <cell r="C2000">
            <v>55927</v>
          </cell>
        </row>
        <row r="2001">
          <cell r="A2001" t="str">
            <v>Tablero para llave  36 circuitos</v>
          </cell>
          <cell r="B2001" t="str">
            <v>und</v>
          </cell>
          <cell r="C2001">
            <v>288000</v>
          </cell>
        </row>
        <row r="2002">
          <cell r="A2002" t="str">
            <v>Tablero parcial 12 circuitos con llave</v>
          </cell>
          <cell r="B2002" t="str">
            <v>und</v>
          </cell>
          <cell r="C2002">
            <v>182355</v>
          </cell>
        </row>
        <row r="2003">
          <cell r="A2003" t="str">
            <v>Tablero tirf. 225 A /240V c/puerta (12 C) cerr opc</v>
          </cell>
          <cell r="B2003" t="str">
            <v>und</v>
          </cell>
          <cell r="C2003">
            <v>182355</v>
          </cell>
        </row>
        <row r="2004">
          <cell r="A2004" t="str">
            <v>Tablero tirf. 225 A /240V c/puerta (24 C) cerr opc</v>
          </cell>
          <cell r="B2004" t="str">
            <v>und</v>
          </cell>
          <cell r="C2004">
            <v>289023</v>
          </cell>
        </row>
        <row r="2005">
          <cell r="A2005" t="str">
            <v>Tablero tirf. 225A/240V s/p  (6 C) 6h opc t aisla</v>
          </cell>
          <cell r="B2005" t="str">
            <v>und</v>
          </cell>
          <cell r="C2005">
            <v>115227</v>
          </cell>
        </row>
        <row r="2006">
          <cell r="A2006" t="str">
            <v>Tablero tirf. 400 A /240V c/puerta (42 C) cerr opc</v>
          </cell>
          <cell r="B2006" t="str">
            <v>und</v>
          </cell>
          <cell r="C2006">
            <v>585000</v>
          </cell>
        </row>
        <row r="2007">
          <cell r="A2007" t="str">
            <v>Tablero y Marco en madera puerta 1.5x2.1</v>
          </cell>
          <cell r="B2007" t="str">
            <v>und</v>
          </cell>
          <cell r="C2007">
            <v>262000</v>
          </cell>
        </row>
        <row r="2008">
          <cell r="A2008" t="str">
            <v>Tableta de gres lisa 30 x 30 cm</v>
          </cell>
          <cell r="B2008" t="str">
            <v>m²</v>
          </cell>
          <cell r="C2008">
            <v>23310</v>
          </cell>
        </row>
        <row r="2009">
          <cell r="A2009" t="str">
            <v>Tableta gres lisa 25 x 7</v>
          </cell>
          <cell r="B2009" t="str">
            <v>und</v>
          </cell>
          <cell r="C2009">
            <v>560</v>
          </cell>
        </row>
        <row r="2010">
          <cell r="A2010" t="str">
            <v>Tableta rústica egipcia 10*10</v>
          </cell>
          <cell r="B2010" t="str">
            <v>m²</v>
          </cell>
          <cell r="C2010">
            <v>11700</v>
          </cell>
        </row>
        <row r="2011">
          <cell r="A2011" t="str">
            <v>Tableta zócalo de gres 10*25 cm</v>
          </cell>
          <cell r="B2011" t="str">
            <v>m</v>
          </cell>
          <cell r="C2011">
            <v>4500</v>
          </cell>
        </row>
        <row r="2012">
          <cell r="A2012" t="str">
            <v>Tablon 26 tono natural</v>
          </cell>
          <cell r="B2012" t="str">
            <v>m²</v>
          </cell>
          <cell r="C2012">
            <v>24000</v>
          </cell>
        </row>
        <row r="2013">
          <cell r="A2013" t="str">
            <v>Tablon 3.00 m</v>
          </cell>
          <cell r="B2013" t="str">
            <v xml:space="preserve"> HR </v>
          </cell>
          <cell r="C2013">
            <v>74</v>
          </cell>
        </row>
        <row r="2014">
          <cell r="A2014" t="str">
            <v>Tablon de 0.05 x 0.30 x 1</v>
          </cell>
          <cell r="B2014" t="str">
            <v>m</v>
          </cell>
          <cell r="C2014">
            <v>14583</v>
          </cell>
        </row>
        <row r="2015">
          <cell r="A2015" t="str">
            <v>Tablon de 3 mts alquiler</v>
          </cell>
          <cell r="B2015" t="str">
            <v>d</v>
          </cell>
          <cell r="C2015">
            <v>592</v>
          </cell>
        </row>
        <row r="2016">
          <cell r="A2016" t="str">
            <v>Tablon de gres liso 20 x 20</v>
          </cell>
          <cell r="B2016" t="str">
            <v>m²</v>
          </cell>
          <cell r="C2016">
            <v>12500</v>
          </cell>
        </row>
        <row r="2017">
          <cell r="A2017" t="str">
            <v>Tablon de gres vitrificado 25 x 25 liso</v>
          </cell>
          <cell r="B2017" t="str">
            <v>m²</v>
          </cell>
          <cell r="C2017">
            <v>15702</v>
          </cell>
        </row>
        <row r="2018">
          <cell r="A2018" t="str">
            <v>Tablon de gres vitrificado liso o grafilad 30 x 30</v>
          </cell>
          <cell r="B2018" t="str">
            <v>m²</v>
          </cell>
          <cell r="C2018">
            <v>15500</v>
          </cell>
        </row>
        <row r="2019">
          <cell r="A2019" t="str">
            <v>Tablon de madera de 3 x 0.25 x 0.05 (alquiler)</v>
          </cell>
          <cell r="B2019" t="str">
            <v>sm</v>
          </cell>
          <cell r="C2019">
            <v>3643</v>
          </cell>
        </row>
        <row r="2020">
          <cell r="A2020" t="str">
            <v>Tablon de pardillo 3 x 0.28x.04 (rutiado)-alquiler</v>
          </cell>
          <cell r="B2020" t="str">
            <v>sm</v>
          </cell>
          <cell r="C2020">
            <v>2600</v>
          </cell>
        </row>
        <row r="2021">
          <cell r="A2021" t="str">
            <v>Tablon grafilado  33 x 33</v>
          </cell>
          <cell r="B2021" t="str">
            <v>m²</v>
          </cell>
          <cell r="C2021">
            <v>22450</v>
          </cell>
        </row>
        <row r="2022">
          <cell r="A2022" t="str">
            <v>Tablon ladrillo grafilado  25 x 25</v>
          </cell>
          <cell r="B2022" t="str">
            <v>m²</v>
          </cell>
          <cell r="C2022">
            <v>15388</v>
          </cell>
        </row>
        <row r="2023">
          <cell r="A2023" t="str">
            <v>Tablon ladrillo grafilado  30 x 30</v>
          </cell>
          <cell r="B2023" t="str">
            <v>m²</v>
          </cell>
          <cell r="C2023">
            <v>17133</v>
          </cell>
        </row>
        <row r="2024">
          <cell r="A2024" t="str">
            <v>Tablon liso de gres, tipo vitrificado 30 x 30 cm, e= 12 mm. Suministro e instal.</v>
          </cell>
          <cell r="B2024" t="str">
            <v>m²</v>
          </cell>
          <cell r="C2024">
            <v>42209.68</v>
          </cell>
        </row>
        <row r="2025">
          <cell r="A2025" t="str">
            <v>Tablon ordinario de 20 x 4</v>
          </cell>
          <cell r="B2025" t="str">
            <v>m</v>
          </cell>
          <cell r="C2025">
            <v>7100</v>
          </cell>
        </row>
        <row r="2026">
          <cell r="A2026" t="str">
            <v>Tachas reflectivas</v>
          </cell>
          <cell r="B2026" t="str">
            <v>und</v>
          </cell>
          <cell r="C2026">
            <v>3927</v>
          </cell>
        </row>
        <row r="2027">
          <cell r="A2027" t="str">
            <v>Taco termomagnético unipolar HQP 30A</v>
          </cell>
          <cell r="B2027" t="str">
            <v>und</v>
          </cell>
          <cell r="C2027">
            <v>17000</v>
          </cell>
        </row>
        <row r="2028">
          <cell r="A2028" t="str">
            <v>Taladro Rotomartillo</v>
          </cell>
          <cell r="B2028" t="str">
            <v xml:space="preserve"> HR </v>
          </cell>
          <cell r="C2028">
            <v>4001</v>
          </cell>
        </row>
        <row r="2029">
          <cell r="A2029" t="str">
            <v>Talco industrial</v>
          </cell>
          <cell r="B2029" t="str">
            <v>kg</v>
          </cell>
          <cell r="C2029">
            <v>870</v>
          </cell>
        </row>
        <row r="2030">
          <cell r="A2030" t="str">
            <v>Tambor de Anclaje HF e=0.25 m S=0.20 m</v>
          </cell>
          <cell r="B2030" t="str">
            <v>kg</v>
          </cell>
          <cell r="C2030">
            <v>10089</v>
          </cell>
        </row>
        <row r="2031">
          <cell r="A2031" t="str">
            <v>Tanque  500 lt, 25 kg zeolita FAFA grava 0.3 m3 FA</v>
          </cell>
          <cell r="B2031" t="str">
            <v>und</v>
          </cell>
          <cell r="C2031">
            <v>725000</v>
          </cell>
        </row>
        <row r="2032">
          <cell r="A2032" t="str">
            <v>Tanque Biodigestor V= 40 M3, Ø=2.30 m, L= 10.09 m.</v>
          </cell>
          <cell r="B2032" t="str">
            <v>und</v>
          </cell>
          <cell r="C2032">
            <v>52300000</v>
          </cell>
        </row>
        <row r="2033">
          <cell r="A2033" t="str">
            <v>Tanque desarenador en poliuretano con PRFV</v>
          </cell>
          <cell r="B2033" t="str">
            <v>und</v>
          </cell>
          <cell r="C2033">
            <v>2100000</v>
          </cell>
        </row>
        <row r="2034">
          <cell r="A2034" t="str">
            <v>Tanque filtro aerobico 500 lts</v>
          </cell>
          <cell r="B2034" t="str">
            <v>und</v>
          </cell>
          <cell r="C2034">
            <v>242556</v>
          </cell>
        </row>
        <row r="2035">
          <cell r="A2035" t="str">
            <v>Tanque filtro anaerobico 2000 Lts</v>
          </cell>
          <cell r="B2035" t="str">
            <v>und</v>
          </cell>
          <cell r="C2035">
            <v>1124040</v>
          </cell>
        </row>
        <row r="2036">
          <cell r="A2036" t="str">
            <v>Tanque filtro anaerobico 500 Lts</v>
          </cell>
          <cell r="B2036" t="str">
            <v>und</v>
          </cell>
          <cell r="C2036">
            <v>393240</v>
          </cell>
        </row>
        <row r="2037">
          <cell r="A2037" t="str">
            <v>Tanque Filtro Fafa V= 15 M3, Ø=1.85 m, L= 5.63 m.</v>
          </cell>
          <cell r="B2037" t="str">
            <v>und</v>
          </cell>
          <cell r="C2037">
            <v>24500000</v>
          </cell>
        </row>
        <row r="2038">
          <cell r="A2038" t="str">
            <v>Tanque plástico  500 lt</v>
          </cell>
          <cell r="B2038" t="str">
            <v>und</v>
          </cell>
          <cell r="C2038">
            <v>179731</v>
          </cell>
        </row>
        <row r="2039">
          <cell r="A2039" t="str">
            <v>Tanque plastico 1000 lt</v>
          </cell>
          <cell r="B2039" t="str">
            <v>und</v>
          </cell>
          <cell r="C2039">
            <v>338655</v>
          </cell>
        </row>
        <row r="2040">
          <cell r="A2040" t="str">
            <v>Tanque plástico 2000 lt</v>
          </cell>
          <cell r="B2040" t="str">
            <v>und</v>
          </cell>
          <cell r="C2040">
            <v>498074</v>
          </cell>
        </row>
        <row r="2041">
          <cell r="A2041" t="str">
            <v>Tanque plástico 5000 lt</v>
          </cell>
          <cell r="B2041" t="str">
            <v>und</v>
          </cell>
          <cell r="C2041">
            <v>2160731</v>
          </cell>
        </row>
        <row r="2042">
          <cell r="A2042" t="str">
            <v>Tanque séptico asbesto cemento</v>
          </cell>
          <cell r="B2042" t="str">
            <v>und</v>
          </cell>
          <cell r="C2042">
            <v>512800</v>
          </cell>
        </row>
        <row r="2043">
          <cell r="A2043" t="str">
            <v>Tanque septico imhoff 2000 Lt</v>
          </cell>
          <cell r="B2043" t="str">
            <v>und</v>
          </cell>
          <cell r="C2043">
            <v>2537449</v>
          </cell>
        </row>
        <row r="2044">
          <cell r="A2044" t="str">
            <v>Tanque septico imhoff 500 Lt</v>
          </cell>
          <cell r="B2044" t="str">
            <v>und</v>
          </cell>
          <cell r="C2044">
            <v>407624</v>
          </cell>
        </row>
        <row r="2045">
          <cell r="A2045" t="str">
            <v>Tapa basculante c/llave seguridad 3 apoyos</v>
          </cell>
          <cell r="B2045" t="str">
            <v>und</v>
          </cell>
          <cell r="C2045">
            <v>664192</v>
          </cell>
        </row>
        <row r="2046">
          <cell r="A2046" t="str">
            <v>Tapa caja tráfico pesado  72 x 72 x 13  CAI-TL</v>
          </cell>
          <cell r="B2046" t="str">
            <v>und</v>
          </cell>
          <cell r="C2046">
            <v>61080</v>
          </cell>
        </row>
        <row r="2047">
          <cell r="A2047" t="str">
            <v>Tapa ciega 2400</v>
          </cell>
          <cell r="B2047" t="str">
            <v>m</v>
          </cell>
          <cell r="C2047">
            <v>150</v>
          </cell>
        </row>
        <row r="2048">
          <cell r="A2048" t="str">
            <v>Tapa con marco para caja de inspección 0.83x0.83 m en ángulo y platina de 2 1/2"*3/16"</v>
          </cell>
          <cell r="B2048" t="str">
            <v>und</v>
          </cell>
          <cell r="C2048">
            <v>103701.75999999999</v>
          </cell>
        </row>
        <row r="2049">
          <cell r="A2049" t="str">
            <v>Tapa de concreto reforzado 3000 psi de 0.80 x 0.80m para caja de inspección sanitaria de 0.70*0.70m libres</v>
          </cell>
          <cell r="B2049" t="str">
            <v>und</v>
          </cell>
          <cell r="C2049">
            <v>147379</v>
          </cell>
        </row>
        <row r="2050">
          <cell r="A2050" t="str">
            <v>Tapa de concreto reforzado 3000 psi de 1.1 x 1.1 m para caja de inspección sanitaria de 1*1m libres</v>
          </cell>
          <cell r="B2050" t="str">
            <v>und</v>
          </cell>
          <cell r="C2050">
            <v>226785.88</v>
          </cell>
        </row>
        <row r="2051">
          <cell r="A2051" t="str">
            <v>Tapa Ext. derecha  amazonas</v>
          </cell>
          <cell r="B2051" t="str">
            <v>und</v>
          </cell>
          <cell r="C2051">
            <v>10891</v>
          </cell>
        </row>
        <row r="2052">
          <cell r="A2052" t="str">
            <v>Tapa externa blanca Raingo</v>
          </cell>
          <cell r="B2052" t="str">
            <v>und</v>
          </cell>
          <cell r="C2052">
            <v>8432</v>
          </cell>
        </row>
        <row r="2053">
          <cell r="A2053" t="str">
            <v>Tapa metálica - canaleta</v>
          </cell>
          <cell r="B2053" t="str">
            <v>m</v>
          </cell>
          <cell r="C2053">
            <v>3500</v>
          </cell>
        </row>
        <row r="2054">
          <cell r="A2054" t="str">
            <v>Tapa para camara de media y baja tension  0.72 x 0.72</v>
          </cell>
          <cell r="B2054" t="str">
            <v>und</v>
          </cell>
          <cell r="C2054">
            <v>146263.57</v>
          </cell>
        </row>
        <row r="2055">
          <cell r="A2055" t="str">
            <v>Tapa para camara F1  0.68 x 0.81</v>
          </cell>
          <cell r="B2055" t="str">
            <v>und</v>
          </cell>
          <cell r="C2055">
            <v>141139.06</v>
          </cell>
        </row>
        <row r="2056">
          <cell r="A2056" t="str">
            <v>Tapa para pozo de insp. Ø=0.61m llave de seguridad</v>
          </cell>
          <cell r="B2056" t="str">
            <v>und</v>
          </cell>
          <cell r="C2056">
            <v>713400</v>
          </cell>
        </row>
        <row r="2057">
          <cell r="A2057" t="str">
            <v>Tapa registro plastica 15 x 15 cm</v>
          </cell>
          <cell r="B2057" t="str">
            <v>und</v>
          </cell>
          <cell r="C2057">
            <v>5739</v>
          </cell>
        </row>
        <row r="2058">
          <cell r="A2058" t="str">
            <v>Tapa registro plástica 20 x 20 cm</v>
          </cell>
          <cell r="B2058" t="str">
            <v>und</v>
          </cell>
          <cell r="C2058">
            <v>6716</v>
          </cell>
        </row>
        <row r="2059">
          <cell r="A2059" t="str">
            <v>Tapa troquelada metalica 2 orificios</v>
          </cell>
          <cell r="B2059" t="str">
            <v>und</v>
          </cell>
          <cell r="C2059">
            <v>3067</v>
          </cell>
        </row>
        <row r="2060">
          <cell r="A2060" t="str">
            <v>Tapa valvula tipo chorote - Traf. liviano</v>
          </cell>
          <cell r="B2060" t="str">
            <v>und</v>
          </cell>
          <cell r="C2060">
            <v>105560</v>
          </cell>
        </row>
        <row r="2061">
          <cell r="A2061" t="str">
            <v>Tapa y marco  en lámina alfajor</v>
          </cell>
          <cell r="B2061" t="str">
            <v>und</v>
          </cell>
          <cell r="C2061">
            <v>292000</v>
          </cell>
        </row>
        <row r="2062">
          <cell r="A2062" t="str">
            <v>Tapaporos o sellador</v>
          </cell>
          <cell r="B2062" t="str">
            <v>gal</v>
          </cell>
          <cell r="C2062">
            <v>38900</v>
          </cell>
        </row>
        <row r="2063">
          <cell r="A2063" t="str">
            <v>Tapon de prueba sanitario 3 "</v>
          </cell>
          <cell r="B2063" t="str">
            <v>und</v>
          </cell>
          <cell r="C2063">
            <v>1680</v>
          </cell>
        </row>
        <row r="2064">
          <cell r="A2064" t="str">
            <v>Tapon de prueba sanitario 4 "</v>
          </cell>
          <cell r="B2064" t="str">
            <v>und</v>
          </cell>
          <cell r="C2064">
            <v>3307</v>
          </cell>
        </row>
        <row r="2065">
          <cell r="A2065" t="str">
            <v>Tapon en H.D. Ø=12" ext. liso</v>
          </cell>
          <cell r="B2065" t="str">
            <v>und</v>
          </cell>
          <cell r="C2065">
            <v>586960</v>
          </cell>
        </row>
        <row r="2066">
          <cell r="A2066" t="str">
            <v>Tapon en H.D. Ø=6" E.L.</v>
          </cell>
          <cell r="B2066" t="str">
            <v>und</v>
          </cell>
          <cell r="C2066">
            <v>185600</v>
          </cell>
        </row>
        <row r="2067">
          <cell r="A2067" t="str">
            <v>Tapon en H.D. Ø=6" J.H.</v>
          </cell>
          <cell r="B2067" t="str">
            <v>und</v>
          </cell>
          <cell r="C2067">
            <v>221560</v>
          </cell>
        </row>
        <row r="2068">
          <cell r="A2068" t="str">
            <v>Tapon en H.D. Ø=8" J.H.</v>
          </cell>
          <cell r="B2068" t="str">
            <v>und</v>
          </cell>
          <cell r="C2068">
            <v>247080</v>
          </cell>
        </row>
        <row r="2069">
          <cell r="A2069" t="str">
            <v>Tapon macho H.G 1 1/2"</v>
          </cell>
          <cell r="B2069" t="str">
            <v>und</v>
          </cell>
          <cell r="C2069">
            <v>2448</v>
          </cell>
        </row>
        <row r="2070">
          <cell r="A2070" t="str">
            <v>Tapon macho H.G 1 1/4"</v>
          </cell>
          <cell r="B2070" t="str">
            <v>und</v>
          </cell>
          <cell r="C2070">
            <v>2134</v>
          </cell>
        </row>
        <row r="2071">
          <cell r="A2071" t="str">
            <v>Tapon macho H.G 1"</v>
          </cell>
          <cell r="B2071" t="str">
            <v>und</v>
          </cell>
          <cell r="C2071">
            <v>1438</v>
          </cell>
        </row>
        <row r="2072">
          <cell r="A2072" t="str">
            <v>Tapon macho H.G 1/2"</v>
          </cell>
          <cell r="B2072" t="str">
            <v>und</v>
          </cell>
          <cell r="C2072">
            <v>812</v>
          </cell>
        </row>
        <row r="2073">
          <cell r="A2073" t="str">
            <v>Tapon macho H.G 2 1/2"</v>
          </cell>
          <cell r="B2073" t="str">
            <v>und</v>
          </cell>
          <cell r="C2073">
            <v>8897</v>
          </cell>
        </row>
        <row r="2074">
          <cell r="A2074" t="str">
            <v>Tapon macho H.G 2"</v>
          </cell>
          <cell r="B2074" t="str">
            <v>und</v>
          </cell>
          <cell r="C2074">
            <v>4199</v>
          </cell>
        </row>
        <row r="2075">
          <cell r="A2075" t="str">
            <v>Tapon macho H.G 3"</v>
          </cell>
          <cell r="B2075" t="str">
            <v>und</v>
          </cell>
          <cell r="C2075">
            <v>12528</v>
          </cell>
        </row>
        <row r="2076">
          <cell r="A2076" t="str">
            <v>Tapon macho H.G 3/4"</v>
          </cell>
          <cell r="B2076" t="str">
            <v>und</v>
          </cell>
          <cell r="C2076">
            <v>1067</v>
          </cell>
        </row>
        <row r="2077">
          <cell r="A2077" t="str">
            <v>Tapon macho H.G 4"</v>
          </cell>
          <cell r="B2077" t="str">
            <v>und</v>
          </cell>
          <cell r="C2077">
            <v>21460</v>
          </cell>
        </row>
        <row r="2078">
          <cell r="A2078" t="str">
            <v>Tapon PE 100 RDE 17 PN 10 110 mm Ø 4"</v>
          </cell>
          <cell r="B2078" t="str">
            <v>und</v>
          </cell>
          <cell r="C2078">
            <v>61591</v>
          </cell>
        </row>
        <row r="2079">
          <cell r="A2079" t="str">
            <v>Tapon PE 100 RDE 17 PN 10 160 mm Ø 6"</v>
          </cell>
          <cell r="B2079" t="str">
            <v>und</v>
          </cell>
          <cell r="C2079">
            <v>92956</v>
          </cell>
        </row>
        <row r="2080">
          <cell r="A2080" t="str">
            <v>Tapon roscado presión  PVC 1</v>
          </cell>
          <cell r="B2080" t="str">
            <v>und</v>
          </cell>
          <cell r="C2080">
            <v>2263</v>
          </cell>
        </row>
        <row r="2081">
          <cell r="A2081" t="str">
            <v>Tapon roscado presión  PVC 1 1/2</v>
          </cell>
          <cell r="B2081" t="str">
            <v>und</v>
          </cell>
          <cell r="C2081">
            <v>5302</v>
          </cell>
        </row>
        <row r="2082">
          <cell r="A2082" t="str">
            <v>Tapon roscado presión  PVC 1/2</v>
          </cell>
          <cell r="B2082" t="str">
            <v>und</v>
          </cell>
          <cell r="C2082">
            <v>540</v>
          </cell>
        </row>
        <row r="2083">
          <cell r="A2083" t="str">
            <v>Tapon roscado presión  PVC 2</v>
          </cell>
          <cell r="B2083" t="str">
            <v>und</v>
          </cell>
          <cell r="C2083">
            <v>8670</v>
          </cell>
        </row>
        <row r="2084">
          <cell r="A2084" t="str">
            <v>Tapon roscado presión  PVC 3/4</v>
          </cell>
          <cell r="B2084" t="str">
            <v>und</v>
          </cell>
          <cell r="C2084">
            <v>1592</v>
          </cell>
        </row>
        <row r="2085">
          <cell r="A2085" t="str">
            <v>Tapon roscado presión  PVC 4</v>
          </cell>
          <cell r="B2085" t="str">
            <v>und</v>
          </cell>
          <cell r="C2085">
            <v>40229</v>
          </cell>
        </row>
        <row r="2086">
          <cell r="A2086" t="str">
            <v>Tapon soldado presión  PVC 1</v>
          </cell>
          <cell r="B2086" t="str">
            <v>und</v>
          </cell>
          <cell r="C2086">
            <v>1333</v>
          </cell>
        </row>
        <row r="2087">
          <cell r="A2087" t="str">
            <v>Tapon soldado presión  PVC 1/2</v>
          </cell>
          <cell r="B2087" t="str">
            <v>und</v>
          </cell>
          <cell r="C2087">
            <v>398</v>
          </cell>
        </row>
        <row r="2088">
          <cell r="A2088" t="str">
            <v>Tapon soldado presión  PVC 2</v>
          </cell>
          <cell r="B2088" t="str">
            <v>und</v>
          </cell>
          <cell r="C2088">
            <v>6637</v>
          </cell>
        </row>
        <row r="2089">
          <cell r="A2089" t="str">
            <v>Tapon soldado presión  PVC 2 1/2</v>
          </cell>
          <cell r="B2089" t="str">
            <v>und</v>
          </cell>
          <cell r="C2089">
            <v>15617</v>
          </cell>
        </row>
        <row r="2090">
          <cell r="A2090" t="str">
            <v>Tapon soldado presión  PVC 3</v>
          </cell>
          <cell r="B2090" t="str">
            <v>und</v>
          </cell>
          <cell r="C2090">
            <v>25385</v>
          </cell>
        </row>
        <row r="2091">
          <cell r="A2091" t="str">
            <v>Tapon soldado presión  PVC 3/4</v>
          </cell>
          <cell r="B2091" t="str">
            <v>und</v>
          </cell>
          <cell r="C2091">
            <v>794</v>
          </cell>
        </row>
        <row r="2092">
          <cell r="A2092" t="str">
            <v>Tapon soldado presión  PVC 4</v>
          </cell>
          <cell r="B2092" t="str">
            <v>und</v>
          </cell>
          <cell r="C2092">
            <v>31601</v>
          </cell>
        </row>
        <row r="2093">
          <cell r="A2093" t="str">
            <v>Taza fluxometro completa</v>
          </cell>
          <cell r="B2093" t="str">
            <v>und</v>
          </cell>
          <cell r="C2093">
            <v>510000</v>
          </cell>
        </row>
        <row r="2094">
          <cell r="A2094" t="str">
            <v>Taza institucional báltica color blanco completa</v>
          </cell>
          <cell r="B2094" t="str">
            <v>und</v>
          </cell>
          <cell r="C2094">
            <v>561506</v>
          </cell>
        </row>
        <row r="2095">
          <cell r="A2095" t="str">
            <v>Tecnico 1</v>
          </cell>
          <cell r="B2095" t="str">
            <v>h</v>
          </cell>
          <cell r="C2095">
            <v>8333</v>
          </cell>
        </row>
        <row r="2096">
          <cell r="A2096" t="str">
            <v>Tecnico 1 - T2</v>
          </cell>
          <cell r="B2096" t="str">
            <v>h</v>
          </cell>
          <cell r="C2096">
            <v>16667</v>
          </cell>
        </row>
        <row r="2097">
          <cell r="A2097" t="str">
            <v>Tecnico 3  - T8</v>
          </cell>
          <cell r="B2097" t="str">
            <v>h</v>
          </cell>
          <cell r="C2097">
            <v>60000</v>
          </cell>
        </row>
        <row r="2098">
          <cell r="A2098" t="str">
            <v>Tecnologo 1</v>
          </cell>
          <cell r="B2098" t="str">
            <v>h</v>
          </cell>
          <cell r="C2098">
            <v>9583</v>
          </cell>
        </row>
        <row r="2099">
          <cell r="A2099" t="str">
            <v>Tee (ens.) u.m RDE 21 PVC 2 1/2 x 2 1/2 x 2 "</v>
          </cell>
          <cell r="B2099" t="str">
            <v>und</v>
          </cell>
          <cell r="C2099">
            <v>52997</v>
          </cell>
        </row>
        <row r="2100">
          <cell r="A2100" t="str">
            <v>Tee (ens.) u.m RDE 21 PVC 2 1/2 x 2 1/2 x 2 1/2 "</v>
          </cell>
          <cell r="B2100" t="str">
            <v>und</v>
          </cell>
          <cell r="C2100">
            <v>58461</v>
          </cell>
        </row>
        <row r="2101">
          <cell r="A2101" t="str">
            <v>Tee (ens.) u.m RDE 21 PVC 2 1/2 x 2 x 2 1/2 "</v>
          </cell>
          <cell r="B2101" t="str">
            <v>und</v>
          </cell>
          <cell r="C2101">
            <v>61432</v>
          </cell>
        </row>
        <row r="2102">
          <cell r="A2102" t="str">
            <v>Tee (ens.) u.m RDE 21 PVC 2 1/2 x 2 x 2"</v>
          </cell>
          <cell r="B2102" t="str">
            <v>und</v>
          </cell>
          <cell r="C2102">
            <v>64412</v>
          </cell>
        </row>
        <row r="2103">
          <cell r="A2103" t="str">
            <v>Tee (ens.) u.m RDE 21 PVC 2 x 2 x 2 "</v>
          </cell>
          <cell r="B2103" t="str">
            <v>und</v>
          </cell>
          <cell r="C2103">
            <v>43014</v>
          </cell>
        </row>
        <row r="2104">
          <cell r="A2104" t="str">
            <v>Tee (ens.) u.m RDE 21 PVC 3 x 2 1/2 x 2 1/2 "</v>
          </cell>
          <cell r="B2104" t="str">
            <v>und</v>
          </cell>
          <cell r="C2104">
            <v>81938</v>
          </cell>
        </row>
        <row r="2105">
          <cell r="A2105" t="str">
            <v>Tee (ens.) u.m RDE 21 PVC 3 x 2 1/2 x 3 "</v>
          </cell>
          <cell r="B2105" t="str">
            <v>und</v>
          </cell>
          <cell r="C2105">
            <v>87103</v>
          </cell>
        </row>
        <row r="2106">
          <cell r="A2106" t="str">
            <v>Tee (ens.) u.m RDE 21 PVC 3 x 2 x 2 "</v>
          </cell>
          <cell r="B2106" t="str">
            <v>und</v>
          </cell>
          <cell r="C2106">
            <v>72738</v>
          </cell>
        </row>
        <row r="2107">
          <cell r="A2107" t="str">
            <v>Tee (ens.) u.m RDE 21 PVC 3 x 2 x 2 1/2 "</v>
          </cell>
          <cell r="B2107" t="str">
            <v>und</v>
          </cell>
          <cell r="C2107">
            <v>77359</v>
          </cell>
        </row>
        <row r="2108">
          <cell r="A2108" t="str">
            <v>Tee (ens.) u.m RDE 21 PVC 3 x 2 x 3 "</v>
          </cell>
          <cell r="B2108" t="str">
            <v>und</v>
          </cell>
          <cell r="C2108">
            <v>82495</v>
          </cell>
        </row>
        <row r="2109">
          <cell r="A2109" t="str">
            <v>Tee (ens.) u.m RDE 21 PVC 3 x 3 x 2 "</v>
          </cell>
          <cell r="B2109" t="str">
            <v>und</v>
          </cell>
          <cell r="C2109">
            <v>82495</v>
          </cell>
        </row>
        <row r="2110">
          <cell r="A2110" t="str">
            <v>Tee (ens.) u.m RDE 21 PVC 3 x 3 x 2 1/2 "</v>
          </cell>
          <cell r="B2110" t="str">
            <v>und</v>
          </cell>
          <cell r="C2110">
            <v>87710</v>
          </cell>
        </row>
        <row r="2111">
          <cell r="A2111" t="str">
            <v>Tee (ens.) u.m RDE 21 PVC 3 x 3 x 3 "</v>
          </cell>
          <cell r="B2111" t="str">
            <v>und</v>
          </cell>
          <cell r="C2111">
            <v>96582</v>
          </cell>
        </row>
        <row r="2112">
          <cell r="A2112" t="str">
            <v>Tee (ens.) u.m RDE 21 PVC 4 x 2 1/2 x 4 "</v>
          </cell>
          <cell r="B2112" t="str">
            <v>und</v>
          </cell>
          <cell r="C2112">
            <v>138364</v>
          </cell>
        </row>
        <row r="2113">
          <cell r="A2113" t="str">
            <v>Tee (ens.) u.m RDE 21 PVC 4 x 2 x 3 "</v>
          </cell>
          <cell r="B2113" t="str">
            <v>und</v>
          </cell>
          <cell r="C2113">
            <v>125430</v>
          </cell>
        </row>
        <row r="2114">
          <cell r="A2114" t="str">
            <v>Tee (ens.) u.m RDE 21 PVC 4 x 2 x 4 "</v>
          </cell>
          <cell r="B2114" t="str">
            <v>und</v>
          </cell>
          <cell r="C2114">
            <v>133690</v>
          </cell>
        </row>
        <row r="2115">
          <cell r="A2115" t="str">
            <v>Tee (ens.) u.m RDE 21 PVC 4 x 3 x 2 "</v>
          </cell>
          <cell r="B2115" t="str">
            <v>und</v>
          </cell>
          <cell r="C2115">
            <v>124559</v>
          </cell>
        </row>
        <row r="2116">
          <cell r="A2116" t="str">
            <v>Tee (ens.) u.m RDE 21 PVC 4 x 3 x 2 1/2 "</v>
          </cell>
          <cell r="B2116" t="str">
            <v>und</v>
          </cell>
          <cell r="C2116">
            <v>130127</v>
          </cell>
        </row>
        <row r="2117">
          <cell r="A2117" t="str">
            <v>Tee (ens.) u.m RDE 21 PVC 4 x 3 x 3 "</v>
          </cell>
          <cell r="B2117" t="str">
            <v>und</v>
          </cell>
          <cell r="C2117">
            <v>140787</v>
          </cell>
        </row>
        <row r="2118">
          <cell r="A2118" t="str">
            <v>Tee (ens.) u.m RDE 21 PVC 4 x 3 x 4 "</v>
          </cell>
          <cell r="B2118" t="str">
            <v>und</v>
          </cell>
          <cell r="C2118">
            <v>149024</v>
          </cell>
        </row>
        <row r="2119">
          <cell r="A2119" t="str">
            <v>Tee (ens.) u.m RDE 21 PVC 4 x 4 x 2 "</v>
          </cell>
          <cell r="B2119" t="str">
            <v>und</v>
          </cell>
          <cell r="C2119">
            <v>133690</v>
          </cell>
        </row>
        <row r="2120">
          <cell r="A2120" t="str">
            <v>Tee (ens.) u.m RDE 21 PVC 4 x 4 x 2 1/2 "</v>
          </cell>
          <cell r="B2120" t="str">
            <v>und</v>
          </cell>
          <cell r="C2120">
            <v>137739</v>
          </cell>
        </row>
        <row r="2121">
          <cell r="A2121" t="str">
            <v>Tee (ens.) u.m RDE 21 PVC 4 x 4 x 3 "</v>
          </cell>
          <cell r="B2121" t="str">
            <v>und</v>
          </cell>
          <cell r="C2121">
            <v>149024</v>
          </cell>
        </row>
        <row r="2122">
          <cell r="A2122" t="str">
            <v>Tee (ens.) u.m RDE 21 PVC 4 x 4 x 4 "</v>
          </cell>
          <cell r="B2122" t="str">
            <v>und</v>
          </cell>
          <cell r="C2122">
            <v>164751</v>
          </cell>
        </row>
        <row r="2123">
          <cell r="A2123" t="str">
            <v>Tee cielo falso en aluminio</v>
          </cell>
          <cell r="B2123" t="str">
            <v>m</v>
          </cell>
          <cell r="C2123">
            <v>2000</v>
          </cell>
        </row>
        <row r="2124">
          <cell r="A2124" t="str">
            <v>Tee en A.C. SCH 40 2" x 2 "</v>
          </cell>
          <cell r="B2124" t="str">
            <v>und</v>
          </cell>
          <cell r="C2124">
            <v>53592</v>
          </cell>
        </row>
        <row r="2125">
          <cell r="A2125" t="str">
            <v>Tee en A.C. SCH 40 Ø=16"</v>
          </cell>
          <cell r="B2125" t="str">
            <v>und</v>
          </cell>
          <cell r="C2125">
            <v>3520600</v>
          </cell>
        </row>
        <row r="2126">
          <cell r="A2126" t="str">
            <v>Tee en H.D. 12" x 12" J.H.</v>
          </cell>
          <cell r="B2126" t="str">
            <v>und</v>
          </cell>
          <cell r="C2126">
            <v>2316520</v>
          </cell>
        </row>
        <row r="2127">
          <cell r="A2127" t="str">
            <v>Tee en H.F. 12" x 4" J.H.</v>
          </cell>
          <cell r="B2127" t="str">
            <v>und</v>
          </cell>
          <cell r="C2127">
            <v>1265560</v>
          </cell>
        </row>
        <row r="2128">
          <cell r="A2128" t="str">
            <v>Tee en H.F. 16" x 8" E.B.</v>
          </cell>
          <cell r="B2128" t="str">
            <v>und</v>
          </cell>
          <cell r="C2128">
            <v>3214360</v>
          </cell>
        </row>
        <row r="2129">
          <cell r="A2129" t="str">
            <v>Tee en H.F. 18" x 8" E.B.</v>
          </cell>
          <cell r="B2129" t="str">
            <v>und</v>
          </cell>
          <cell r="C2129">
            <v>5004240</v>
          </cell>
        </row>
        <row r="2130">
          <cell r="A2130" t="str">
            <v>Tee en H.F. 2" x 2" J.H.</v>
          </cell>
          <cell r="B2130" t="str">
            <v>und</v>
          </cell>
          <cell r="C2130">
            <v>62640</v>
          </cell>
        </row>
        <row r="2131">
          <cell r="A2131" t="str">
            <v>Tee en H.F. 3" x 3" E.B.</v>
          </cell>
          <cell r="B2131" t="str">
            <v>und</v>
          </cell>
          <cell r="C2131">
            <v>183280</v>
          </cell>
        </row>
        <row r="2132">
          <cell r="A2132" t="str">
            <v>Tee en H.F. 3" x 3" E.L.</v>
          </cell>
          <cell r="B2132" t="str">
            <v>und</v>
          </cell>
          <cell r="C2132">
            <v>112520</v>
          </cell>
        </row>
        <row r="2133">
          <cell r="A2133" t="str">
            <v>Tee en H.F. 4" x 4" E.L. o J.H.</v>
          </cell>
          <cell r="B2133" t="str">
            <v>und</v>
          </cell>
          <cell r="C2133">
            <v>154280</v>
          </cell>
        </row>
        <row r="2134">
          <cell r="A2134" t="str">
            <v>Tee en H.F. 6" x 6" E.B.</v>
          </cell>
          <cell r="B2134" t="str">
            <v>und</v>
          </cell>
          <cell r="C2134">
            <v>640320</v>
          </cell>
        </row>
        <row r="2135">
          <cell r="A2135" t="str">
            <v>Tee en H.F. 6" x 6" E.L.</v>
          </cell>
          <cell r="B2135" t="str">
            <v>und</v>
          </cell>
          <cell r="C2135">
            <v>351480</v>
          </cell>
        </row>
        <row r="2136">
          <cell r="A2136" t="str">
            <v>Tee en H.F. 6" x 6" J.H.</v>
          </cell>
          <cell r="B2136" t="str">
            <v>und</v>
          </cell>
          <cell r="C2136">
            <v>386280</v>
          </cell>
        </row>
        <row r="2137">
          <cell r="A2137" t="str">
            <v>Tee en H.F. 8" x 4" E.L.</v>
          </cell>
          <cell r="B2137" t="str">
            <v>und</v>
          </cell>
          <cell r="C2137">
            <v>561440</v>
          </cell>
        </row>
        <row r="2138">
          <cell r="A2138" t="str">
            <v>Tee en H.F. 8" x 6" E.L.</v>
          </cell>
          <cell r="B2138" t="str">
            <v>und</v>
          </cell>
          <cell r="C2138">
            <v>589280</v>
          </cell>
        </row>
        <row r="2139">
          <cell r="A2139" t="str">
            <v>Tee en H.F. 8" x 8" E.B.</v>
          </cell>
          <cell r="B2139" t="str">
            <v>und</v>
          </cell>
          <cell r="C2139">
            <v>1032400</v>
          </cell>
        </row>
        <row r="2140">
          <cell r="A2140" t="str">
            <v>Tee en H.F. 8" x 8" E.L.</v>
          </cell>
          <cell r="B2140" t="str">
            <v>und</v>
          </cell>
          <cell r="C2140">
            <v>632200</v>
          </cell>
        </row>
        <row r="2141">
          <cell r="A2141" t="str">
            <v>Tee en H.F. 8" x 8" J.H.</v>
          </cell>
          <cell r="B2141" t="str">
            <v>und</v>
          </cell>
          <cell r="C2141">
            <v>696000</v>
          </cell>
        </row>
        <row r="2142">
          <cell r="A2142" t="str">
            <v>Tee en H.F. 8" x 8" x 6" J.H.</v>
          </cell>
          <cell r="B2142" t="str">
            <v>und</v>
          </cell>
          <cell r="C2142">
            <v>618860</v>
          </cell>
        </row>
        <row r="2143">
          <cell r="A2143" t="str">
            <v>Tee galvanizada 1"</v>
          </cell>
          <cell r="B2143" t="str">
            <v>und</v>
          </cell>
          <cell r="C2143">
            <v>2668</v>
          </cell>
        </row>
        <row r="2144">
          <cell r="A2144" t="str">
            <v>Tee galvanizada 2 1/2"</v>
          </cell>
          <cell r="B2144" t="str">
            <v>und</v>
          </cell>
          <cell r="C2144">
            <v>21460</v>
          </cell>
        </row>
        <row r="2145">
          <cell r="A2145" t="str">
            <v>Tee galvanizada 4"</v>
          </cell>
          <cell r="B2145" t="str">
            <v>und</v>
          </cell>
          <cell r="C2145">
            <v>51040</v>
          </cell>
        </row>
        <row r="2146">
          <cell r="A2146" t="str">
            <v>Tee manifold 1 camp x 1 esp. 40" x salida per. 40"</v>
          </cell>
          <cell r="B2146" t="str">
            <v>und</v>
          </cell>
          <cell r="C2146">
            <v>12840417</v>
          </cell>
        </row>
        <row r="2147">
          <cell r="A2147" t="str">
            <v>Tee manifold 1 camp x 1 esp. 48" x salida per. 40"</v>
          </cell>
          <cell r="B2147" t="str">
            <v>und</v>
          </cell>
          <cell r="C2147">
            <v>14506450</v>
          </cell>
        </row>
        <row r="2148">
          <cell r="A2148" t="str">
            <v>Tee manifold 2 campanas x 1 espigo 40" en PEAD</v>
          </cell>
          <cell r="B2148" t="str">
            <v>und</v>
          </cell>
          <cell r="C2148">
            <v>14727360</v>
          </cell>
        </row>
        <row r="2149">
          <cell r="A2149" t="str">
            <v>Tee manifold 2 campanas x 1 espigo 48" en PEAD</v>
          </cell>
          <cell r="B2149" t="str">
            <v>und</v>
          </cell>
          <cell r="C2149">
            <v>18041016</v>
          </cell>
        </row>
        <row r="2150">
          <cell r="A2150" t="str">
            <v>Tee PE 100 - RDE 11 PN 16  315 mm Ø=12"</v>
          </cell>
          <cell r="B2150" t="str">
            <v>und</v>
          </cell>
          <cell r="C2150">
            <v>2204694</v>
          </cell>
        </row>
        <row r="2151">
          <cell r="A2151" t="str">
            <v>Tee PE 100 - RDE 11 PN 16  90 mm Ø=3"</v>
          </cell>
          <cell r="B2151" t="str">
            <v>und</v>
          </cell>
          <cell r="C2151">
            <v>56953</v>
          </cell>
        </row>
        <row r="2152">
          <cell r="A2152" t="str">
            <v>Tee PE 100 - RDE 17 PN 10  63 mm Ø=2"</v>
          </cell>
          <cell r="B2152" t="str">
            <v>und</v>
          </cell>
          <cell r="C2152">
            <v>25872</v>
          </cell>
        </row>
        <row r="2153">
          <cell r="A2153" t="str">
            <v>Tee proyectante</v>
          </cell>
          <cell r="B2153" t="str">
            <v>m</v>
          </cell>
          <cell r="C2153">
            <v>11000</v>
          </cell>
        </row>
        <row r="2154">
          <cell r="A2154" t="str">
            <v>Tee pvc sanitaria PVC 6". Suministro e instal.</v>
          </cell>
          <cell r="B2154" t="str">
            <v>und</v>
          </cell>
          <cell r="C2154">
            <v>186404</v>
          </cell>
        </row>
        <row r="2155">
          <cell r="A2155" t="str">
            <v>Tee reducida PE 100 - RDE 11 PN 16 315 mm x 110 mm</v>
          </cell>
          <cell r="B2155" t="str">
            <v>und</v>
          </cell>
          <cell r="C2155">
            <v>2645815</v>
          </cell>
        </row>
        <row r="2156">
          <cell r="A2156" t="str">
            <v>Tee reducida PE 100 - RDE 17 PN 10 110 mm x 63 mm</v>
          </cell>
          <cell r="B2156" t="str">
            <v>und</v>
          </cell>
          <cell r="C2156">
            <v>76279</v>
          </cell>
        </row>
        <row r="2157">
          <cell r="A2157" t="str">
            <v>Tee reducida polietileno 1 x 1/2</v>
          </cell>
          <cell r="B2157" t="str">
            <v>und</v>
          </cell>
          <cell r="C2157">
            <v>23350</v>
          </cell>
        </row>
        <row r="2158">
          <cell r="A2158" t="str">
            <v>Tee reducida presión  PVC 1 x 3/4</v>
          </cell>
          <cell r="B2158" t="str">
            <v>und</v>
          </cell>
          <cell r="C2158">
            <v>4507</v>
          </cell>
        </row>
        <row r="2159">
          <cell r="A2159" t="str">
            <v>Tee reducida presión  PVC 3/4 x 1/2</v>
          </cell>
          <cell r="B2159" t="str">
            <v>und</v>
          </cell>
          <cell r="C2159">
            <v>2286</v>
          </cell>
        </row>
        <row r="2160">
          <cell r="A2160" t="str">
            <v>Tee reducida union mecanica PVC 4" x 3"</v>
          </cell>
          <cell r="B2160" t="str">
            <v>und</v>
          </cell>
          <cell r="C2160">
            <v>320527</v>
          </cell>
        </row>
        <row r="2161">
          <cell r="A2161" t="str">
            <v>Tee Sanitaria doble reducida PVC 4 x 3  "</v>
          </cell>
          <cell r="B2161" t="str">
            <v>und</v>
          </cell>
          <cell r="C2161">
            <v>43989</v>
          </cell>
        </row>
        <row r="2162">
          <cell r="A2162" t="str">
            <v>Tee Sanitaria PVC 1.1/2 "</v>
          </cell>
          <cell r="B2162" t="str">
            <v>und</v>
          </cell>
          <cell r="C2162">
            <v>4362</v>
          </cell>
        </row>
        <row r="2163">
          <cell r="A2163" t="str">
            <v>Tee Sanitaria PVC 2  "</v>
          </cell>
          <cell r="B2163" t="str">
            <v>und</v>
          </cell>
          <cell r="C2163">
            <v>7296</v>
          </cell>
        </row>
        <row r="2164">
          <cell r="A2164" t="str">
            <v>Tee Sanitaria PVC 3  "</v>
          </cell>
          <cell r="B2164" t="str">
            <v>und</v>
          </cell>
          <cell r="C2164">
            <v>9155</v>
          </cell>
        </row>
        <row r="2165">
          <cell r="A2165" t="str">
            <v>Tee Sanitaria PVC 4  "</v>
          </cell>
          <cell r="B2165" t="str">
            <v>und</v>
          </cell>
          <cell r="C2165">
            <v>18904</v>
          </cell>
        </row>
        <row r="2166">
          <cell r="A2166" t="str">
            <v>Tee Sanitaria PVC 6  "</v>
          </cell>
          <cell r="B2166" t="str">
            <v>und</v>
          </cell>
          <cell r="C2166">
            <v>173265</v>
          </cell>
        </row>
        <row r="2167">
          <cell r="A2167" t="str">
            <v>Tee sencilla presion  PVC 1 1/2 "</v>
          </cell>
          <cell r="B2167" t="str">
            <v>und</v>
          </cell>
          <cell r="C2167">
            <v>10265</v>
          </cell>
        </row>
        <row r="2168">
          <cell r="A2168" t="str">
            <v>Tee sencilla presion  PVC 1 1/4 "</v>
          </cell>
          <cell r="B2168" t="str">
            <v>und</v>
          </cell>
          <cell r="C2168">
            <v>7818</v>
          </cell>
        </row>
        <row r="2169">
          <cell r="A2169" t="str">
            <v>Tee sencilla presion  PVC 1"</v>
          </cell>
          <cell r="B2169" t="str">
            <v>und</v>
          </cell>
          <cell r="C2169">
            <v>3125</v>
          </cell>
        </row>
        <row r="2170">
          <cell r="A2170" t="str">
            <v>Tee sencilla presion  PVC 1/2 "</v>
          </cell>
          <cell r="B2170" t="str">
            <v>und</v>
          </cell>
          <cell r="C2170">
            <v>917</v>
          </cell>
        </row>
        <row r="2171">
          <cell r="A2171" t="str">
            <v>Tee sencilla presion  PVC 2 "</v>
          </cell>
          <cell r="B2171" t="str">
            <v>und</v>
          </cell>
          <cell r="C2171">
            <v>16348</v>
          </cell>
        </row>
        <row r="2172">
          <cell r="A2172" t="str">
            <v>Tee sencilla presion  PVC 2 1/2 "</v>
          </cell>
          <cell r="B2172" t="str">
            <v>und</v>
          </cell>
          <cell r="C2172">
            <v>38776</v>
          </cell>
        </row>
        <row r="2173">
          <cell r="A2173" t="str">
            <v>Tee sencilla presion  PVC 3 "</v>
          </cell>
          <cell r="B2173" t="str">
            <v>und</v>
          </cell>
          <cell r="C2173">
            <v>65013</v>
          </cell>
        </row>
        <row r="2174">
          <cell r="A2174" t="str">
            <v>Tee sencilla presion  PVC 3/4 "</v>
          </cell>
          <cell r="B2174" t="str">
            <v>und</v>
          </cell>
          <cell r="C2174">
            <v>1549</v>
          </cell>
        </row>
        <row r="2175">
          <cell r="A2175" t="str">
            <v>Tee sencilla presion  PVC 4 "</v>
          </cell>
          <cell r="B2175" t="str">
            <v>und</v>
          </cell>
          <cell r="C2175">
            <v>134600</v>
          </cell>
        </row>
        <row r="2176">
          <cell r="A2176" t="str">
            <v>Tee-Yee en PEAD 8 x 6</v>
          </cell>
          <cell r="B2176" t="str">
            <v>und</v>
          </cell>
          <cell r="C2176">
            <v>62913.760000000002</v>
          </cell>
        </row>
        <row r="2177">
          <cell r="A2177" t="str">
            <v>Teja Bavaria</v>
          </cell>
          <cell r="B2177" t="str">
            <v>m²</v>
          </cell>
          <cell r="C2177">
            <v>21228</v>
          </cell>
        </row>
        <row r="2178">
          <cell r="A2178" t="str">
            <v>Teja de arcilla tipo colonial 43x22x20 cm</v>
          </cell>
          <cell r="B2178" t="str">
            <v>m²</v>
          </cell>
          <cell r="C2178">
            <v>8250</v>
          </cell>
        </row>
        <row r="2179">
          <cell r="A2179" t="str">
            <v>Teja española 0.74 x 1.06 m</v>
          </cell>
          <cell r="B2179" t="str">
            <v>und</v>
          </cell>
          <cell r="C2179">
            <v>25295</v>
          </cell>
        </row>
        <row r="2180">
          <cell r="A2180" t="str">
            <v>Teja eternit ondulada No.10</v>
          </cell>
          <cell r="B2180" t="str">
            <v>und</v>
          </cell>
          <cell r="C2180">
            <v>40712</v>
          </cell>
        </row>
        <row r="2181">
          <cell r="A2181" t="str">
            <v>Teja eternit ondulada No.4</v>
          </cell>
          <cell r="B2181" t="str">
            <v>und</v>
          </cell>
          <cell r="C2181">
            <v>16171</v>
          </cell>
        </row>
        <row r="2182">
          <cell r="A2182" t="str">
            <v>Teja eternit ondulada No.6</v>
          </cell>
          <cell r="B2182" t="str">
            <v>und</v>
          </cell>
          <cell r="C2182">
            <v>24262</v>
          </cell>
        </row>
        <row r="2183">
          <cell r="A2183" t="str">
            <v>Teja eternit ondulada No.8</v>
          </cell>
          <cell r="B2183" t="str">
            <v>und</v>
          </cell>
          <cell r="C2183">
            <v>32304</v>
          </cell>
        </row>
        <row r="2184">
          <cell r="A2184" t="str">
            <v>Teja modular sencilla 333C Hunter Douglas c26 prepintada 2 caras</v>
          </cell>
          <cell r="B2184" t="str">
            <v>m</v>
          </cell>
          <cell r="C2184">
            <v>16711.439999999999</v>
          </cell>
        </row>
        <row r="2185">
          <cell r="A2185" t="str">
            <v>Teja tipo Sandwwich standing Seam Panel, incluye accesorios</v>
          </cell>
          <cell r="B2185" t="str">
            <v>m²</v>
          </cell>
          <cell r="C2185">
            <v>148500</v>
          </cell>
        </row>
        <row r="2186">
          <cell r="A2186" t="str">
            <v>Teja plástica No.6 ajonit 92*183 cm e=1.8mm marfil</v>
          </cell>
          <cell r="B2186" t="str">
            <v>und</v>
          </cell>
          <cell r="C2186">
            <v>39675</v>
          </cell>
        </row>
        <row r="2187">
          <cell r="A2187" t="str">
            <v>Teja sin traslapo en acero cal 26 recubierta galvalume prepintada 2 caras instalada todo costo</v>
          </cell>
          <cell r="B2187" t="str">
            <v>m²</v>
          </cell>
          <cell r="C2187">
            <v>42624</v>
          </cell>
        </row>
        <row r="2188">
          <cell r="A2188" t="str">
            <v>Teja termoacustica 0.27 mm</v>
          </cell>
          <cell r="B2188" t="str">
            <v>m²</v>
          </cell>
          <cell r="C2188">
            <v>28482.73</v>
          </cell>
        </row>
        <row r="2189">
          <cell r="A2189" t="str">
            <v>Teja termoacustica ondulada  A-360</v>
          </cell>
          <cell r="B2189" t="str">
            <v>m²</v>
          </cell>
          <cell r="C2189">
            <v>21000</v>
          </cell>
        </row>
        <row r="2190">
          <cell r="A2190" t="str">
            <v>Teja tipo cindu</v>
          </cell>
          <cell r="B2190" t="str">
            <v>m²</v>
          </cell>
          <cell r="C2190">
            <v>27587</v>
          </cell>
        </row>
        <row r="2191">
          <cell r="A2191" t="str">
            <v>Tela  encerramiento fibra Verde</v>
          </cell>
          <cell r="B2191" t="str">
            <v>m²</v>
          </cell>
          <cell r="C2191">
            <v>794</v>
          </cell>
        </row>
        <row r="2192">
          <cell r="A2192" t="str">
            <v>Teleferico montaje mecanico</v>
          </cell>
          <cell r="B2192" t="str">
            <v xml:space="preserve"> HR </v>
          </cell>
          <cell r="C2192">
            <v>12080</v>
          </cell>
        </row>
        <row r="2193">
          <cell r="A2193" t="str">
            <v>Telon  en fique (2 x 50 m)</v>
          </cell>
          <cell r="B2193" t="str">
            <v>m²</v>
          </cell>
          <cell r="C2193">
            <v>3800</v>
          </cell>
        </row>
        <row r="2194">
          <cell r="A2194" t="str">
            <v>Tensor crosby Ø=1" x 12"</v>
          </cell>
          <cell r="B2194" t="str">
            <v>und</v>
          </cell>
          <cell r="C2194">
            <v>503750</v>
          </cell>
        </row>
        <row r="2195">
          <cell r="A2195" t="str">
            <v>Tensor Ø=1/2"</v>
          </cell>
          <cell r="B2195" t="str">
            <v>und</v>
          </cell>
          <cell r="C2195">
            <v>40000</v>
          </cell>
        </row>
        <row r="2196">
          <cell r="A2196" t="str">
            <v>Tensor Ø=5/16"</v>
          </cell>
          <cell r="B2196" t="str">
            <v>und</v>
          </cell>
          <cell r="C2196">
            <v>5220</v>
          </cell>
        </row>
        <row r="2197">
          <cell r="A2197" t="str">
            <v>Tensor para Cables</v>
          </cell>
          <cell r="B2197" t="str">
            <v>und</v>
          </cell>
          <cell r="C2197">
            <v>615000</v>
          </cell>
        </row>
        <row r="2198">
          <cell r="A2198" t="str">
            <v>Tensor varilla lisa 1/2"*6m rosca 0.20 m extremos</v>
          </cell>
          <cell r="B2198" t="str">
            <v>und</v>
          </cell>
          <cell r="C2198">
            <v>20101</v>
          </cell>
        </row>
        <row r="2199">
          <cell r="A2199" t="str">
            <v>Terminadora de Asfalto o Finisher</v>
          </cell>
          <cell r="B2199" t="str">
            <v xml:space="preserve"> HR </v>
          </cell>
          <cell r="C2199">
            <v>129166</v>
          </cell>
        </row>
        <row r="2200">
          <cell r="A2200" t="str">
            <v>Terminal conduit de 3"</v>
          </cell>
          <cell r="B2200" t="str">
            <v>und</v>
          </cell>
          <cell r="C2200">
            <v>12066</v>
          </cell>
        </row>
        <row r="2201">
          <cell r="A2201" t="str">
            <v>Terminal de 0.71 x 0.416</v>
          </cell>
          <cell r="B2201" t="str">
            <v>und</v>
          </cell>
          <cell r="C2201">
            <v>62416</v>
          </cell>
        </row>
        <row r="2202">
          <cell r="A2202" t="str">
            <v>Terminal de ponchar # 1/0,  3 m</v>
          </cell>
          <cell r="B2202" t="str">
            <v>und</v>
          </cell>
          <cell r="C2202">
            <v>6000</v>
          </cell>
        </row>
        <row r="2203">
          <cell r="A2203" t="str">
            <v>Terminal de ponchar # 2,   3 m</v>
          </cell>
          <cell r="B2203" t="str">
            <v>und</v>
          </cell>
          <cell r="C2203">
            <v>4500</v>
          </cell>
        </row>
        <row r="2204">
          <cell r="A2204" t="str">
            <v>Terminal premoldeada tipo interior 3 m</v>
          </cell>
          <cell r="B2204" t="str">
            <v>und</v>
          </cell>
          <cell r="C2204">
            <v>150000</v>
          </cell>
        </row>
        <row r="2205">
          <cell r="A2205" t="str">
            <v>Terminal Socket Crosby 1"</v>
          </cell>
          <cell r="B2205" t="str">
            <v>und</v>
          </cell>
          <cell r="C2205">
            <v>721520</v>
          </cell>
        </row>
        <row r="2206">
          <cell r="A2206" t="str">
            <v>Terminales de guardacamilla</v>
          </cell>
          <cell r="B2206" t="str">
            <v>und</v>
          </cell>
          <cell r="C2206">
            <v>9000</v>
          </cell>
        </row>
        <row r="2207">
          <cell r="A2207" t="str">
            <v>Thinner</v>
          </cell>
          <cell r="B2207" t="str">
            <v>gal</v>
          </cell>
          <cell r="C2207">
            <v>17720</v>
          </cell>
        </row>
        <row r="2208">
          <cell r="A2208" t="str">
            <v>Tierra Negra</v>
          </cell>
          <cell r="B2208" t="str">
            <v>m³</v>
          </cell>
          <cell r="C2208">
            <v>26667</v>
          </cell>
        </row>
        <row r="2209">
          <cell r="A2209" t="str">
            <v>Tierra Negra abonada</v>
          </cell>
          <cell r="B2209" t="str">
            <v>m³</v>
          </cell>
          <cell r="C2209">
            <v>76667</v>
          </cell>
        </row>
        <row r="2210">
          <cell r="A2210" t="str">
            <v>Tímpano de remate 2.6*1.1 acrílico humo 4mm</v>
          </cell>
          <cell r="B2210" t="str">
            <v>und</v>
          </cell>
          <cell r="C2210">
            <v>628488</v>
          </cell>
        </row>
        <row r="2211">
          <cell r="A2211" t="str">
            <v>Tinte para madera 1/4 galón</v>
          </cell>
          <cell r="B2211" t="str">
            <v>und</v>
          </cell>
          <cell r="C2211">
            <v>31650</v>
          </cell>
        </row>
        <row r="2212">
          <cell r="A2212" t="str">
            <v>Tiras alistado 3 x 3 x 3</v>
          </cell>
          <cell r="B2212" t="str">
            <v>m</v>
          </cell>
          <cell r="C2212">
            <v>1710</v>
          </cell>
        </row>
        <row r="2213">
          <cell r="A2213" t="str">
            <v>Toallero blanco</v>
          </cell>
          <cell r="B2213" t="str">
            <v>und</v>
          </cell>
          <cell r="C2213">
            <v>8500</v>
          </cell>
        </row>
        <row r="2214">
          <cell r="A2214" t="str">
            <v>Toma bifásica</v>
          </cell>
          <cell r="B2214" t="str">
            <v>und</v>
          </cell>
          <cell r="C2214">
            <v>12016</v>
          </cell>
        </row>
        <row r="2215">
          <cell r="A2215" t="str">
            <v>Toma doble conduit</v>
          </cell>
          <cell r="B2215" t="str">
            <v>und</v>
          </cell>
          <cell r="C2215">
            <v>3815</v>
          </cell>
        </row>
        <row r="2216">
          <cell r="A2216" t="str">
            <v>Toma Jack RJ45-110 Jack Cat. 5E AMP</v>
          </cell>
          <cell r="B2216" t="str">
            <v>und</v>
          </cell>
          <cell r="C2216">
            <v>10987</v>
          </cell>
        </row>
        <row r="2217">
          <cell r="A2217" t="str">
            <v>Toma monofásica doble, polo a tierra</v>
          </cell>
          <cell r="B2217" t="str">
            <v>und</v>
          </cell>
          <cell r="C2217">
            <v>12400</v>
          </cell>
        </row>
        <row r="2218">
          <cell r="A2218" t="str">
            <v>Toma sencilla</v>
          </cell>
          <cell r="B2218" t="str">
            <v>und</v>
          </cell>
          <cell r="C2218">
            <v>6144</v>
          </cell>
        </row>
        <row r="2219">
          <cell r="A2219" t="str">
            <v>Toma telefónica</v>
          </cell>
          <cell r="B2219" t="str">
            <v>und</v>
          </cell>
          <cell r="C2219">
            <v>6833</v>
          </cell>
        </row>
        <row r="2220">
          <cell r="A2220" t="str">
            <v>Toma teléfono americana doble 4 hilos</v>
          </cell>
          <cell r="B2220" t="str">
            <v>und</v>
          </cell>
          <cell r="C2220">
            <v>3120</v>
          </cell>
        </row>
        <row r="2221">
          <cell r="A2221" t="str">
            <v>Toma trifásica con polo a tierra</v>
          </cell>
          <cell r="B2221" t="str">
            <v>und</v>
          </cell>
          <cell r="C2221">
            <v>12016</v>
          </cell>
        </row>
        <row r="2222">
          <cell r="A2222" t="str">
            <v>Toma tv coaxial</v>
          </cell>
          <cell r="B2222" t="str">
            <v>und</v>
          </cell>
          <cell r="C2222">
            <v>3000</v>
          </cell>
        </row>
        <row r="2223">
          <cell r="A2223" t="str">
            <v>Tomacorriente con polo a tierra aislado</v>
          </cell>
          <cell r="B2223" t="str">
            <v>und</v>
          </cell>
          <cell r="C2223">
            <v>12933</v>
          </cell>
        </row>
        <row r="2224">
          <cell r="A2224" t="str">
            <v>Tomacorriente doble con polo a tierra de incrustar</v>
          </cell>
          <cell r="B2224" t="str">
            <v>und</v>
          </cell>
          <cell r="C2224">
            <v>4900</v>
          </cell>
        </row>
        <row r="2225">
          <cell r="A2225" t="str">
            <v>Topografo</v>
          </cell>
          <cell r="B2225" t="str">
            <v>h</v>
          </cell>
          <cell r="C2225">
            <v>29472</v>
          </cell>
        </row>
        <row r="2226">
          <cell r="A2226" t="str">
            <v>Tornillo  Ø= 1/2" x  10" R.O G-8 con T.A</v>
          </cell>
          <cell r="B2226" t="str">
            <v>und</v>
          </cell>
          <cell r="C2226">
            <v>9850</v>
          </cell>
        </row>
        <row r="2227">
          <cell r="A2227" t="str">
            <v>Tornillo  Ø= 1/2" x  6" R.O G-8 con T.A</v>
          </cell>
          <cell r="B2227" t="str">
            <v>und</v>
          </cell>
          <cell r="C2227">
            <v>5922</v>
          </cell>
        </row>
        <row r="2228">
          <cell r="A2228" t="str">
            <v>Tornillo  Ø= 1/2" x  7" R.O G-8 con T.A</v>
          </cell>
          <cell r="B2228" t="str">
            <v>und</v>
          </cell>
          <cell r="C2228">
            <v>6909</v>
          </cell>
        </row>
        <row r="2229">
          <cell r="A2229" t="str">
            <v>Tornillo  Ø= 5/16" x 6" G-2 para Madera</v>
          </cell>
          <cell r="B2229" t="str">
            <v>und</v>
          </cell>
          <cell r="C2229">
            <v>600</v>
          </cell>
        </row>
        <row r="2230">
          <cell r="A2230" t="str">
            <v>Tornillo  Ø= 5/8" x  5" R.O G-8 con T.A</v>
          </cell>
          <cell r="B2230" t="str">
            <v>und</v>
          </cell>
          <cell r="C2230">
            <v>5200</v>
          </cell>
        </row>
        <row r="2231">
          <cell r="A2231" t="str">
            <v>Tornillo  Ø= 9/16" x  10 " R.O con T.A</v>
          </cell>
          <cell r="B2231" t="str">
            <v>und</v>
          </cell>
          <cell r="C2231">
            <v>9584</v>
          </cell>
        </row>
        <row r="2232">
          <cell r="A2232" t="str">
            <v>Tornillo  Ø= 9/16" x  15 " R.O con T.A</v>
          </cell>
          <cell r="B2232" t="str">
            <v>und</v>
          </cell>
          <cell r="C2232">
            <v>14376</v>
          </cell>
        </row>
        <row r="2233">
          <cell r="A2233" t="str">
            <v>Tornillo 5/8" G-5, incluye tuerca y contratuerca</v>
          </cell>
          <cell r="B2233" t="str">
            <v>und</v>
          </cell>
          <cell r="C2233">
            <v>13400</v>
          </cell>
        </row>
        <row r="2234">
          <cell r="A2234" t="str">
            <v>Tornillo 8*3/4" entre perf estruct dry wall</v>
          </cell>
          <cell r="B2234" t="str">
            <v>und</v>
          </cell>
          <cell r="C2234">
            <v>61</v>
          </cell>
        </row>
        <row r="2235">
          <cell r="A2235" t="str">
            <v>Tornillo autoperforante 3/4" cubierta policarbonato</v>
          </cell>
          <cell r="B2235" t="str">
            <v>und</v>
          </cell>
          <cell r="C2235">
            <v>340</v>
          </cell>
        </row>
        <row r="2236">
          <cell r="A2236" t="str">
            <v>Tornillo autoperforante 7 x 7/16"</v>
          </cell>
          <cell r="B2236" t="str">
            <v>und</v>
          </cell>
          <cell r="C2236">
            <v>20</v>
          </cell>
        </row>
        <row r="2237">
          <cell r="A2237" t="str">
            <v>Tornillo autoperforante para acero 5/16" x 3/4"</v>
          </cell>
          <cell r="B2237" t="str">
            <v>und</v>
          </cell>
          <cell r="C2237">
            <v>525</v>
          </cell>
        </row>
        <row r="2238">
          <cell r="A2238" t="str">
            <v>Tornillo cabeza lenteja punta broca 8 x 1/2"</v>
          </cell>
          <cell r="B2238" t="str">
            <v>und</v>
          </cell>
          <cell r="C2238">
            <v>25</v>
          </cell>
        </row>
        <row r="2239">
          <cell r="A2239" t="str">
            <v>Tornillo de acero 1/2" x 1/4"</v>
          </cell>
          <cell r="B2239" t="str">
            <v>und</v>
          </cell>
          <cell r="C2239">
            <v>80</v>
          </cell>
        </row>
        <row r="2240">
          <cell r="A2240" t="str">
            <v>Tornillo de Carruaje 3/16x2" (inc. tuerca)</v>
          </cell>
          <cell r="B2240" t="str">
            <v>und</v>
          </cell>
          <cell r="C2240">
            <v>250</v>
          </cell>
        </row>
        <row r="2241">
          <cell r="A2241" t="str">
            <v>Tornillo de carruaje 5/16" x 2 1/2" R.O con T.A.</v>
          </cell>
          <cell r="B2241" t="str">
            <v>und</v>
          </cell>
          <cell r="C2241">
            <v>500</v>
          </cell>
        </row>
        <row r="2242">
          <cell r="A2242" t="str">
            <v>Tornillo de Carruaje Ø= 5/8 x 1 1/2"  G-2 , T. A.</v>
          </cell>
          <cell r="B2242" t="str">
            <v>und</v>
          </cell>
          <cell r="C2242">
            <v>4559</v>
          </cell>
        </row>
        <row r="2243">
          <cell r="A2243" t="str">
            <v>Tornillo fijador de ala</v>
          </cell>
          <cell r="B2243" t="str">
            <v>und</v>
          </cell>
          <cell r="C2243">
            <v>340.54</v>
          </cell>
        </row>
        <row r="2244">
          <cell r="A2244" t="str">
            <v>Tornillo fijador de techo</v>
          </cell>
          <cell r="B2244" t="str">
            <v>und</v>
          </cell>
          <cell r="C2244">
            <v>325</v>
          </cell>
        </row>
        <row r="2245">
          <cell r="A2245" t="str">
            <v>Tornillo galvanizado para lámina 12 x 1/2"</v>
          </cell>
          <cell r="B2245" t="str">
            <v>und</v>
          </cell>
          <cell r="C2245">
            <v>22</v>
          </cell>
        </row>
        <row r="2246">
          <cell r="A2246" t="str">
            <v>Tornillo goloso 1/8" x 1 1/4</v>
          </cell>
          <cell r="B2246" t="str">
            <v>und</v>
          </cell>
          <cell r="C2246">
            <v>50</v>
          </cell>
        </row>
        <row r="2247">
          <cell r="A2247" t="str">
            <v>Tornillo goloso de 1 1/2"</v>
          </cell>
          <cell r="B2247" t="str">
            <v>und</v>
          </cell>
          <cell r="C2247">
            <v>190</v>
          </cell>
        </row>
        <row r="2248">
          <cell r="A2248" t="str">
            <v>Tornillo inoxidable para bajante</v>
          </cell>
          <cell r="B2248" t="str">
            <v>und</v>
          </cell>
          <cell r="C2248">
            <v>208</v>
          </cell>
        </row>
        <row r="2249">
          <cell r="A2249" t="str">
            <v>Tornillo lámina  Dia.3/8"</v>
          </cell>
          <cell r="B2249" t="str">
            <v>und</v>
          </cell>
          <cell r="C2249">
            <v>20</v>
          </cell>
        </row>
        <row r="2250">
          <cell r="A2250" t="str">
            <v>Tornillo Ø= 1 1/2" x 8" R.O con W.T.A</v>
          </cell>
          <cell r="B2250" t="str">
            <v>und</v>
          </cell>
          <cell r="C2250">
            <v>6953</v>
          </cell>
        </row>
        <row r="2251">
          <cell r="A2251" t="str">
            <v>Tornillo Ø= 1 1/4" x 20"  G-8</v>
          </cell>
          <cell r="B2251" t="str">
            <v>und</v>
          </cell>
          <cell r="C2251">
            <v>72760</v>
          </cell>
        </row>
        <row r="2252">
          <cell r="A2252" t="str">
            <v>Tornillo Ø= 1 1/4" x 5"  G-2 con T. A.</v>
          </cell>
          <cell r="B2252" t="str">
            <v>und</v>
          </cell>
          <cell r="C2252">
            <v>31900</v>
          </cell>
        </row>
        <row r="2253">
          <cell r="A2253" t="str">
            <v>Tornillo Ø= 1" x 4"  G-2 R.O. Con T. A.</v>
          </cell>
          <cell r="B2253" t="str">
            <v>und</v>
          </cell>
          <cell r="C2253">
            <v>3650</v>
          </cell>
        </row>
        <row r="2254">
          <cell r="A2254" t="str">
            <v>Tornillo Ø= 1" x 4"  G-8 R.O. Con T. A.</v>
          </cell>
          <cell r="B2254" t="str">
            <v>und</v>
          </cell>
          <cell r="C2254">
            <v>10650</v>
          </cell>
        </row>
        <row r="2255">
          <cell r="A2255" t="str">
            <v>Tornillo Ø= 1" x 5"  G-8 R.O. Con T. A.</v>
          </cell>
          <cell r="B2255" t="str">
            <v>und</v>
          </cell>
          <cell r="C2255">
            <v>13470</v>
          </cell>
        </row>
        <row r="2256">
          <cell r="A2256" t="str">
            <v>Tornillo Ø= 1/2 x 1 1/2"  G-8 con T. A.  R.O</v>
          </cell>
          <cell r="B2256" t="str">
            <v>und</v>
          </cell>
          <cell r="C2256">
            <v>1155</v>
          </cell>
        </row>
        <row r="2257">
          <cell r="A2257" t="str">
            <v>Tornillo Ø= 1/2" x 1 1/2"  G.8  R.O con W.T.A</v>
          </cell>
          <cell r="B2257" t="str">
            <v>und</v>
          </cell>
          <cell r="C2257">
            <v>1480.5</v>
          </cell>
        </row>
        <row r="2258">
          <cell r="A2258" t="str">
            <v>Tornillo Ø= 1/2" x 1 1/4"  G-2, con T. A.</v>
          </cell>
          <cell r="B2258" t="str">
            <v>und</v>
          </cell>
          <cell r="C2258">
            <v>670</v>
          </cell>
        </row>
        <row r="2259">
          <cell r="A2259" t="str">
            <v>Tornillo Ø= 2"  G-5</v>
          </cell>
          <cell r="B2259" t="str">
            <v>kg</v>
          </cell>
          <cell r="C2259">
            <v>5053</v>
          </cell>
        </row>
        <row r="2260">
          <cell r="A2260" t="str">
            <v>Tornillo Ø= 3/4 x 3"  G-2 con T. A.</v>
          </cell>
          <cell r="B2260" t="str">
            <v>und</v>
          </cell>
          <cell r="C2260">
            <v>2780</v>
          </cell>
        </row>
        <row r="2261">
          <cell r="A2261" t="str">
            <v>Tornillo Ø= 3/4" x 3" G-8 en A.I. Con T. A</v>
          </cell>
          <cell r="B2261" t="str">
            <v>und</v>
          </cell>
          <cell r="C2261">
            <v>12550</v>
          </cell>
        </row>
        <row r="2262">
          <cell r="A2262" t="str">
            <v>Tornillo Ø= 3/8" x 1"  G-8 R.O. Con T. A.</v>
          </cell>
          <cell r="B2262" t="str">
            <v>und</v>
          </cell>
          <cell r="C2262">
            <v>562</v>
          </cell>
        </row>
        <row r="2263">
          <cell r="A2263" t="str">
            <v>Tornillo Ø= 3/8" x 3/4"  G-5 R.O. Con T. A.</v>
          </cell>
          <cell r="B2263" t="str">
            <v>und</v>
          </cell>
          <cell r="C2263">
            <v>300</v>
          </cell>
        </row>
        <row r="2264">
          <cell r="A2264" t="str">
            <v>Tornillo Ø= 5/8" x 1/2"  G-8</v>
          </cell>
          <cell r="B2264" t="str">
            <v>und</v>
          </cell>
          <cell r="C2264">
            <v>6000</v>
          </cell>
        </row>
        <row r="2265">
          <cell r="A2265" t="str">
            <v>Tornillo Ø= 5/8" x 2"  G-8 R.O. Con T. A.</v>
          </cell>
          <cell r="B2265" t="str">
            <v>und</v>
          </cell>
          <cell r="C2265">
            <v>2900</v>
          </cell>
        </row>
        <row r="2266">
          <cell r="A2266" t="str">
            <v>Tornillo Ø= 5/8" x 3"  G-8 R.O. Con T. A.</v>
          </cell>
          <cell r="B2266" t="str">
            <v>und</v>
          </cell>
          <cell r="C2266">
            <v>2960</v>
          </cell>
        </row>
        <row r="2267">
          <cell r="A2267" t="str">
            <v>Tornillo Ø= 7/8" x 4" G-8 en A.I. Con T. A</v>
          </cell>
          <cell r="B2267" t="str">
            <v>und</v>
          </cell>
          <cell r="C2267">
            <v>21350</v>
          </cell>
        </row>
        <row r="2268">
          <cell r="A2268" t="str">
            <v>Tornillo Ø= 7/8" x 8"  G-5 R.O. Con T.A.W</v>
          </cell>
          <cell r="B2268" t="str">
            <v>und</v>
          </cell>
          <cell r="C2268">
            <v>8424</v>
          </cell>
        </row>
        <row r="2269">
          <cell r="A2269" t="str">
            <v>Tornillo Ø=3/4" x 1 1/2" G.8 en A.I. R.O con W.T.A</v>
          </cell>
          <cell r="B2269" t="str">
            <v>und</v>
          </cell>
          <cell r="C2269">
            <v>6275</v>
          </cell>
        </row>
        <row r="2270">
          <cell r="A2270" t="str">
            <v>Tornillo para canaleta 43 Metalico</v>
          </cell>
          <cell r="B2270" t="str">
            <v>und</v>
          </cell>
          <cell r="C2270">
            <v>1200</v>
          </cell>
        </row>
        <row r="2271">
          <cell r="A2271" t="str">
            <v>Tornillo para canaleta 90</v>
          </cell>
          <cell r="B2271" t="str">
            <v>und</v>
          </cell>
          <cell r="C2271">
            <v>3750</v>
          </cell>
        </row>
        <row r="2272">
          <cell r="A2272" t="str">
            <v>Tornillo para madera  2"  No. 9</v>
          </cell>
          <cell r="B2272" t="str">
            <v>und</v>
          </cell>
          <cell r="C2272">
            <v>60</v>
          </cell>
        </row>
        <row r="2273">
          <cell r="A2273" t="str">
            <v>Tornillo para madera 1"  No.6</v>
          </cell>
          <cell r="B2273" t="str">
            <v>und</v>
          </cell>
          <cell r="C2273">
            <v>20</v>
          </cell>
        </row>
        <row r="2274">
          <cell r="A2274" t="str">
            <v>Tornillo para madera 2"  No. 8</v>
          </cell>
          <cell r="B2274" t="str">
            <v>und</v>
          </cell>
          <cell r="C2274">
            <v>150</v>
          </cell>
        </row>
        <row r="2275">
          <cell r="A2275" t="str">
            <v>Tornillo standar 6*1" largo láminas dry wall</v>
          </cell>
          <cell r="B2275" t="str">
            <v>und</v>
          </cell>
          <cell r="C2275">
            <v>32</v>
          </cell>
        </row>
        <row r="2276">
          <cell r="A2276" t="str">
            <v>Torno</v>
          </cell>
          <cell r="B2276" t="str">
            <v xml:space="preserve"> HR </v>
          </cell>
          <cell r="C2276">
            <v>18000</v>
          </cell>
        </row>
        <row r="2277">
          <cell r="A2277" t="str">
            <v>Toron de tensionamiento grado 270 k ASTM A-421</v>
          </cell>
          <cell r="B2277" t="str">
            <v>kg</v>
          </cell>
          <cell r="C2277">
            <v>9700</v>
          </cell>
        </row>
        <row r="2278">
          <cell r="A2278" t="str">
            <v>Torre grua</v>
          </cell>
          <cell r="B2278" t="str">
            <v xml:space="preserve"> HR </v>
          </cell>
          <cell r="C2278">
            <v>95937</v>
          </cell>
        </row>
        <row r="2279">
          <cell r="A2279" t="str">
            <v>Tractor con zorra de 4 Tn o 3 m3</v>
          </cell>
          <cell r="B2279" t="str">
            <v xml:space="preserve"> HR </v>
          </cell>
          <cell r="C2279">
            <v>19250</v>
          </cell>
        </row>
        <row r="2280">
          <cell r="A2280" t="str">
            <v>Trailer equipo de pilotaje</v>
          </cell>
          <cell r="B2280" t="str">
            <v xml:space="preserve"> HR </v>
          </cell>
          <cell r="C2280">
            <v>1986155</v>
          </cell>
        </row>
        <row r="2281">
          <cell r="A2281" t="str">
            <v>Trampa de cabellos H.F.  6"</v>
          </cell>
          <cell r="B2281" t="str">
            <v>und</v>
          </cell>
          <cell r="C2281">
            <v>1392000</v>
          </cell>
        </row>
        <row r="2282">
          <cell r="A2282" t="str">
            <v>Trampa de grasas 95 lts</v>
          </cell>
          <cell r="B2282" t="str">
            <v>und</v>
          </cell>
          <cell r="C2282">
            <v>159848</v>
          </cell>
        </row>
        <row r="2283">
          <cell r="A2283" t="str">
            <v>Trans Duitama-Tamara piedra laja</v>
          </cell>
          <cell r="B2283" t="str">
            <v>t</v>
          </cell>
          <cell r="C2283">
            <v>104014</v>
          </cell>
        </row>
        <row r="2284">
          <cell r="A2284" t="str">
            <v>Transf de Potencia 3Ø de 150 KVA 13.2kv 214/123</v>
          </cell>
          <cell r="B2284" t="str">
            <v>und</v>
          </cell>
          <cell r="C2284">
            <v>9200000</v>
          </cell>
        </row>
        <row r="2285">
          <cell r="A2285" t="str">
            <v>Transferencia Automática  de 3 x 500 Amp  600 V</v>
          </cell>
          <cell r="B2285" t="str">
            <v>und</v>
          </cell>
          <cell r="C2285">
            <v>5830000</v>
          </cell>
        </row>
        <row r="2286">
          <cell r="A2286" t="str">
            <v>Transformador trifásico de 30 KVA</v>
          </cell>
          <cell r="B2286" t="str">
            <v>und</v>
          </cell>
          <cell r="C2286">
            <v>5575000</v>
          </cell>
        </row>
        <row r="2287">
          <cell r="A2287" t="str">
            <v>Transporte a lomo de Mula</v>
          </cell>
          <cell r="B2287" t="str">
            <v>vj</v>
          </cell>
          <cell r="C2287">
            <v>24000</v>
          </cell>
        </row>
        <row r="2288">
          <cell r="A2288" t="str">
            <v>Transporte a lomo de Mula area Aguazul - petrolera</v>
          </cell>
          <cell r="B2288" t="str">
            <v>vj</v>
          </cell>
          <cell r="C2288">
            <v>30000</v>
          </cell>
        </row>
        <row r="2289">
          <cell r="A2289" t="str">
            <v>Transporte Canoa o motor fuera de borda</v>
          </cell>
          <cell r="B2289" t="str">
            <v>vj</v>
          </cell>
          <cell r="C2289">
            <v>40000</v>
          </cell>
        </row>
        <row r="2290">
          <cell r="A2290" t="str">
            <v>Transporte de material (triturado) m³</v>
          </cell>
          <cell r="B2290" t="str">
            <v>m³</v>
          </cell>
          <cell r="C2290">
            <v>106778</v>
          </cell>
        </row>
        <row r="2291">
          <cell r="A2291" t="str">
            <v>Transporte de materiales (arena, piedra, comun, tierra) m³</v>
          </cell>
          <cell r="B2291" t="str">
            <v>m³</v>
          </cell>
          <cell r="C2291">
            <v>106778</v>
          </cell>
        </row>
        <row r="2292">
          <cell r="A2292" t="str">
            <v>Transporte de materiales Tn</v>
          </cell>
          <cell r="B2292" t="str">
            <v>t</v>
          </cell>
          <cell r="C2292">
            <v>47818</v>
          </cell>
        </row>
        <row r="2293">
          <cell r="A2293" t="str">
            <v>Transporte por peso a lomo de Mula hasta 8 Km</v>
          </cell>
          <cell r="B2293" t="str">
            <v>kg-km</v>
          </cell>
          <cell r="C2293">
            <v>31.25</v>
          </cell>
        </row>
        <row r="2294">
          <cell r="A2294" t="str">
            <v>Transporte por peso en via  (pavimentada)</v>
          </cell>
          <cell r="B2294" t="str">
            <v>t-km</v>
          </cell>
          <cell r="C2294">
            <v>338</v>
          </cell>
        </row>
        <row r="2295">
          <cell r="A2295" t="str">
            <v>Transporte por peso en via  (sin pavimentar)</v>
          </cell>
          <cell r="B2295" t="str">
            <v>t-km</v>
          </cell>
          <cell r="C2295">
            <v>617</v>
          </cell>
        </row>
        <row r="2296">
          <cell r="A2296" t="str">
            <v>Transporte por peso en via  (sin pav-montaña)</v>
          </cell>
          <cell r="B2296" t="str">
            <v>t-km</v>
          </cell>
          <cell r="C2296">
            <v>3118</v>
          </cell>
        </row>
        <row r="2297">
          <cell r="A2297" t="str">
            <v>Transporte por volumen en via (pavimentada)</v>
          </cell>
          <cell r="B2297" t="str">
            <v>m³-km</v>
          </cell>
          <cell r="C2297">
            <v>1478</v>
          </cell>
        </row>
        <row r="2298">
          <cell r="A2298" t="str">
            <v>Transporte por volumen en via (sin pavimentar)</v>
          </cell>
          <cell r="B2298" t="str">
            <v>m³-km</v>
          </cell>
          <cell r="C2298">
            <v>1563</v>
          </cell>
        </row>
        <row r="2299">
          <cell r="A2299" t="str">
            <v>Transporte por volumen en via (sin pav-montaña)</v>
          </cell>
          <cell r="B2299" t="str">
            <v>m³-km</v>
          </cell>
          <cell r="C2299">
            <v>2321</v>
          </cell>
        </row>
        <row r="2300">
          <cell r="A2300" t="str">
            <v>Tratamiento y disposicion final de lodos</v>
          </cell>
          <cell r="B2300" t="str">
            <v>und</v>
          </cell>
          <cell r="C2300">
            <v>373000</v>
          </cell>
        </row>
        <row r="2301">
          <cell r="A2301" t="str">
            <v>Triplex flormorado 4  mm</v>
          </cell>
          <cell r="B2301" t="str">
            <v>und</v>
          </cell>
          <cell r="C2301">
            <v>49718</v>
          </cell>
        </row>
        <row r="2302">
          <cell r="A2302" t="str">
            <v>Triplex flormorado 9  mm</v>
          </cell>
          <cell r="B2302" t="str">
            <v>und</v>
          </cell>
          <cell r="C2302">
            <v>58000</v>
          </cell>
        </row>
        <row r="2303">
          <cell r="A2303" t="str">
            <v>Triplex lámina 4  mm  1.22 x 2.44</v>
          </cell>
          <cell r="B2303" t="str">
            <v>und</v>
          </cell>
          <cell r="C2303">
            <v>49535</v>
          </cell>
        </row>
        <row r="2304">
          <cell r="A2304" t="str">
            <v>Tripolisfosfato de Sodio x 50 Kg</v>
          </cell>
          <cell r="B2304" t="str">
            <v>bt</v>
          </cell>
          <cell r="C2304">
            <v>297500</v>
          </cell>
        </row>
        <row r="2305">
          <cell r="A2305" t="str">
            <v>Triturado de 1/2" - 3/4"</v>
          </cell>
          <cell r="B2305" t="str">
            <v>m³</v>
          </cell>
          <cell r="C2305">
            <v>50223</v>
          </cell>
        </row>
        <row r="2306">
          <cell r="A2306" t="str">
            <v>Triturado de  1" - 1 1/2"</v>
          </cell>
          <cell r="B2306" t="str">
            <v>m³</v>
          </cell>
          <cell r="C2306">
            <v>43768</v>
          </cell>
        </row>
        <row r="2307">
          <cell r="A2307" t="str">
            <v>Tronzadora 14"</v>
          </cell>
          <cell r="B2307" t="str">
            <v xml:space="preserve"> HR </v>
          </cell>
          <cell r="C2307">
            <v>3669</v>
          </cell>
        </row>
        <row r="2308">
          <cell r="A2308" t="str">
            <v>Tuberia Acero galvanizada Ø=1/2" gas</v>
          </cell>
          <cell r="B2308" t="str">
            <v>m</v>
          </cell>
          <cell r="C2308">
            <v>7492</v>
          </cell>
        </row>
        <row r="2309">
          <cell r="A2309" t="str">
            <v>Tuberia alcantarillado GRP DN 1800 mm 72" SN 2500</v>
          </cell>
          <cell r="B2309" t="str">
            <v>m</v>
          </cell>
          <cell r="C2309">
            <v>1671040</v>
          </cell>
        </row>
        <row r="2310">
          <cell r="A2310" t="str">
            <v>Tuberia Alcantarillado Polietileno alta d. 10"</v>
          </cell>
          <cell r="B2310" t="str">
            <v>m</v>
          </cell>
          <cell r="C2310">
            <v>65345</v>
          </cell>
        </row>
        <row r="2311">
          <cell r="A2311" t="str">
            <v>Tuberia Alcantarillado Polietileno alta d. 12"</v>
          </cell>
          <cell r="B2311" t="str">
            <v>m</v>
          </cell>
          <cell r="C2311">
            <v>96735</v>
          </cell>
        </row>
        <row r="2312">
          <cell r="A2312" t="str">
            <v>Tuberia Alcantarillado Polietileno alta d. 14"</v>
          </cell>
          <cell r="B2312" t="str">
            <v>m</v>
          </cell>
          <cell r="C2312">
            <v>108808</v>
          </cell>
        </row>
        <row r="2313">
          <cell r="A2313" t="str">
            <v>Tuberia Alcantarillado Polietileno alta d. 15"</v>
          </cell>
          <cell r="B2313" t="str">
            <v>m</v>
          </cell>
          <cell r="C2313">
            <v>154295</v>
          </cell>
        </row>
        <row r="2314">
          <cell r="A2314" t="str">
            <v>Tuberia Alcantarillado Polietileno alta d. 16"</v>
          </cell>
          <cell r="B2314" t="str">
            <v>m</v>
          </cell>
          <cell r="C2314">
            <v>152646</v>
          </cell>
        </row>
        <row r="2315">
          <cell r="A2315" t="str">
            <v>Tuberia Alcantarillado Polietileno alta d. 18"</v>
          </cell>
          <cell r="B2315" t="str">
            <v>m</v>
          </cell>
          <cell r="C2315">
            <v>210389</v>
          </cell>
        </row>
        <row r="2316">
          <cell r="A2316" t="str">
            <v>Tuberia Alcantarillado Polietileno alta d. 20"</v>
          </cell>
          <cell r="B2316" t="str">
            <v>m</v>
          </cell>
          <cell r="C2316">
            <v>253635</v>
          </cell>
        </row>
        <row r="2317">
          <cell r="A2317" t="str">
            <v>Tuberia Alcantarillado Polietileno alta d. 24"</v>
          </cell>
          <cell r="B2317" t="str">
            <v>m</v>
          </cell>
          <cell r="C2317">
            <v>309798</v>
          </cell>
        </row>
        <row r="2318">
          <cell r="A2318" t="str">
            <v>Tuberia Alcantarillado Polietileno alta d. 27"</v>
          </cell>
          <cell r="B2318" t="str">
            <v>m</v>
          </cell>
          <cell r="C2318">
            <v>355070</v>
          </cell>
        </row>
        <row r="2319">
          <cell r="A2319" t="str">
            <v>Tuberia Alcantarillado Polietileno alta d. 30"</v>
          </cell>
          <cell r="B2319" t="str">
            <v>m</v>
          </cell>
          <cell r="C2319">
            <v>554451</v>
          </cell>
        </row>
        <row r="2320">
          <cell r="A2320" t="str">
            <v>Tuberia Alcantarillado Polietileno alta d. 33"</v>
          </cell>
          <cell r="B2320" t="str">
            <v>m</v>
          </cell>
          <cell r="C2320">
            <v>603020</v>
          </cell>
        </row>
        <row r="2321">
          <cell r="A2321" t="str">
            <v>Tuberia Alcantarillado Polietileno alta d. 36"</v>
          </cell>
          <cell r="B2321" t="str">
            <v>m</v>
          </cell>
          <cell r="C2321">
            <v>1041893</v>
          </cell>
        </row>
        <row r="2322">
          <cell r="A2322" t="str">
            <v>Tuberia Alcantarillado Polietileno alta d. 40"</v>
          </cell>
          <cell r="B2322" t="str">
            <v>m</v>
          </cell>
          <cell r="C2322">
            <v>1428583</v>
          </cell>
        </row>
        <row r="2323">
          <cell r="A2323" t="str">
            <v>Tuberia Alcantarillado Polietileno alta d. 42"</v>
          </cell>
          <cell r="B2323" t="str">
            <v>m</v>
          </cell>
          <cell r="C2323">
            <v>1644651</v>
          </cell>
        </row>
        <row r="2324">
          <cell r="A2324" t="str">
            <v>Tuberia Alcantarillado Polietileno alta d. 45"</v>
          </cell>
          <cell r="B2324" t="str">
            <v>m</v>
          </cell>
          <cell r="C2324">
            <v>1482869</v>
          </cell>
        </row>
        <row r="2325">
          <cell r="A2325" t="str">
            <v>Tuberia Alcantarillado Polietileno alta d. 48"</v>
          </cell>
          <cell r="B2325" t="str">
            <v>m</v>
          </cell>
          <cell r="C2325">
            <v>2231637</v>
          </cell>
        </row>
        <row r="2326">
          <cell r="A2326" t="str">
            <v>Tuberia Alcantarillado Polietileno alta d. 51"</v>
          </cell>
          <cell r="B2326" t="str">
            <v>m</v>
          </cell>
          <cell r="C2326">
            <v>1979981</v>
          </cell>
        </row>
        <row r="2327">
          <cell r="A2327" t="str">
            <v>Tuberia Alcantarillado Polietileno alta d. 6"</v>
          </cell>
          <cell r="B2327" t="str">
            <v>m</v>
          </cell>
          <cell r="C2327">
            <v>33186</v>
          </cell>
        </row>
        <row r="2328">
          <cell r="A2328" t="str">
            <v>Tuberia Alcantarillado Polietileno alta d. 60"</v>
          </cell>
          <cell r="B2328" t="str">
            <v>m</v>
          </cell>
          <cell r="C2328">
            <v>3208323</v>
          </cell>
        </row>
        <row r="2329">
          <cell r="A2329" t="str">
            <v>Tuberia Alcantarillado Polietileno alta d. 68"</v>
          </cell>
          <cell r="B2329" t="str">
            <v>m</v>
          </cell>
          <cell r="C2329">
            <v>2911650</v>
          </cell>
        </row>
        <row r="2330">
          <cell r="A2330" t="str">
            <v>Tuberia Alcantarillado Polietileno alta d. 72"</v>
          </cell>
          <cell r="B2330" t="str">
            <v>m</v>
          </cell>
          <cell r="C2330">
            <v>4141607</v>
          </cell>
        </row>
        <row r="2331">
          <cell r="A2331" t="str">
            <v>Tuberia Alcantarillado Polietileno alta d. 8"</v>
          </cell>
          <cell r="B2331" t="str">
            <v>m</v>
          </cell>
          <cell r="C2331">
            <v>44590</v>
          </cell>
        </row>
        <row r="2332">
          <cell r="A2332" t="str">
            <v>Tuberia Alcantarillado Polietileno alta d. 80"</v>
          </cell>
          <cell r="B2332" t="str">
            <v>m</v>
          </cell>
          <cell r="C2332">
            <v>3750098</v>
          </cell>
        </row>
        <row r="2333">
          <cell r="A2333" t="str">
            <v>Tuberia Alcantarillado Polietileno alta d. 84"</v>
          </cell>
          <cell r="B2333" t="str">
            <v>m</v>
          </cell>
          <cell r="C2333">
            <v>4057973</v>
          </cell>
        </row>
        <row r="2334">
          <cell r="A2334" t="str">
            <v>Tuberia Alcantarillado Polietileno alta d. 88"</v>
          </cell>
          <cell r="B2334" t="str">
            <v>m</v>
          </cell>
          <cell r="C2334">
            <v>7406560</v>
          </cell>
        </row>
        <row r="2335">
          <cell r="A2335" t="str">
            <v>Tuberia alcantarillado PVC  4 "</v>
          </cell>
          <cell r="B2335" t="str">
            <v>m</v>
          </cell>
          <cell r="C2335">
            <v>19405</v>
          </cell>
        </row>
        <row r="2336">
          <cell r="A2336" t="str">
            <v>Tuberia alcantarillado PVC  6 "</v>
          </cell>
          <cell r="B2336" t="str">
            <v>m</v>
          </cell>
          <cell r="C2336">
            <v>37902</v>
          </cell>
        </row>
        <row r="2337">
          <cell r="A2337" t="str">
            <v>Tuberia alcantarillado PVC  8 "</v>
          </cell>
          <cell r="B2337" t="str">
            <v>m</v>
          </cell>
          <cell r="C2337">
            <v>51723</v>
          </cell>
        </row>
        <row r="2338">
          <cell r="A2338" t="str">
            <v>Tuberia alcantarillado PVC  9  "</v>
          </cell>
          <cell r="B2338" t="str">
            <v>m</v>
          </cell>
          <cell r="C2338">
            <v>42537</v>
          </cell>
        </row>
        <row r="2339">
          <cell r="A2339" t="str">
            <v>Tuberia alcantarillado PVC 10 "</v>
          </cell>
          <cell r="B2339" t="str">
            <v>m</v>
          </cell>
          <cell r="C2339">
            <v>75600</v>
          </cell>
        </row>
        <row r="2340">
          <cell r="A2340" t="str">
            <v>Tuberia alcantarillado PVC 11 "</v>
          </cell>
          <cell r="B2340" t="str">
            <v>m</v>
          </cell>
          <cell r="C2340">
            <v>61986</v>
          </cell>
        </row>
        <row r="2341">
          <cell r="A2341" t="str">
            <v>Tuberia alcantarillado PVC 12 "</v>
          </cell>
          <cell r="B2341" t="str">
            <v>m</v>
          </cell>
          <cell r="C2341">
            <v>111777</v>
          </cell>
        </row>
        <row r="2342">
          <cell r="A2342" t="str">
            <v>Tuberia alcantarillado PVC 13 "</v>
          </cell>
          <cell r="B2342" t="str">
            <v>m</v>
          </cell>
          <cell r="C2342">
            <v>79707</v>
          </cell>
        </row>
        <row r="2343">
          <cell r="A2343" t="str">
            <v>Tuberia alcantarillado PVC 14 "</v>
          </cell>
          <cell r="B2343" t="str">
            <v>m</v>
          </cell>
          <cell r="C2343">
            <v>130313</v>
          </cell>
        </row>
        <row r="2344">
          <cell r="A2344" t="str">
            <v>Tuberia alcantarillado PVC 15 "</v>
          </cell>
          <cell r="B2344" t="str">
            <v>m</v>
          </cell>
          <cell r="C2344">
            <v>100004</v>
          </cell>
        </row>
        <row r="2345">
          <cell r="A2345" t="str">
            <v>Tuberia alcantarillado PVC 16 "</v>
          </cell>
          <cell r="B2345" t="str">
            <v>m</v>
          </cell>
          <cell r="C2345">
            <v>182841</v>
          </cell>
        </row>
        <row r="2346">
          <cell r="A2346" t="str">
            <v>Tuberia alcantarillado PVC 17 "</v>
          </cell>
          <cell r="B2346" t="str">
            <v>m</v>
          </cell>
          <cell r="C2346">
            <v>117444</v>
          </cell>
        </row>
        <row r="2347">
          <cell r="A2347" t="str">
            <v>Tuberia alcantarillado PVC 18 "</v>
          </cell>
          <cell r="B2347" t="str">
            <v>m</v>
          </cell>
          <cell r="C2347">
            <v>242608</v>
          </cell>
        </row>
        <row r="2348">
          <cell r="A2348" t="str">
            <v>Tuberia alcantarillado PVC 19 "</v>
          </cell>
          <cell r="B2348" t="str">
            <v>m</v>
          </cell>
          <cell r="C2348">
            <v>150507</v>
          </cell>
        </row>
        <row r="2349">
          <cell r="A2349" t="str">
            <v>Tuberia alcantarillado PVC 20 "</v>
          </cell>
          <cell r="B2349" t="str">
            <v>m</v>
          </cell>
          <cell r="C2349">
            <v>303804</v>
          </cell>
        </row>
        <row r="2350">
          <cell r="A2350" t="str">
            <v>Tuberia alcantarillado PVC 21 "</v>
          </cell>
          <cell r="B2350" t="str">
            <v>m</v>
          </cell>
          <cell r="C2350">
            <v>182845</v>
          </cell>
        </row>
        <row r="2351">
          <cell r="A2351" t="str">
            <v>Tuberia alcantarillado PVC 22  "</v>
          </cell>
          <cell r="B2351" t="str">
            <v>m</v>
          </cell>
          <cell r="C2351">
            <v>198302</v>
          </cell>
        </row>
        <row r="2352">
          <cell r="A2352" t="str">
            <v>Tuberia alcantarillado PVC 23 "</v>
          </cell>
          <cell r="B2352" t="str">
            <v>m</v>
          </cell>
          <cell r="C2352">
            <v>213759</v>
          </cell>
        </row>
        <row r="2353">
          <cell r="A2353" t="str">
            <v>Tuberia alcantarillado PVC 24  "</v>
          </cell>
          <cell r="B2353" t="str">
            <v>m</v>
          </cell>
          <cell r="C2353">
            <v>431392</v>
          </cell>
        </row>
        <row r="2354">
          <cell r="A2354" t="str">
            <v>Tuberia alcantarillado PVC 25 "</v>
          </cell>
          <cell r="B2354" t="str">
            <v>m</v>
          </cell>
          <cell r="C2354">
            <v>447816</v>
          </cell>
        </row>
        <row r="2355">
          <cell r="A2355" t="str">
            <v>Tuberia alcantarillado PVC 26 "</v>
          </cell>
          <cell r="B2355" t="str">
            <v>m</v>
          </cell>
          <cell r="C2355">
            <v>451899</v>
          </cell>
        </row>
        <row r="2356">
          <cell r="A2356" t="str">
            <v>Tuberia alcantarillado PVC 27  "</v>
          </cell>
          <cell r="B2356" t="str">
            <v>m</v>
          </cell>
          <cell r="C2356">
            <v>488181</v>
          </cell>
        </row>
        <row r="2357">
          <cell r="A2357" t="str">
            <v>Tuberia alcantarillado PVC 28  "</v>
          </cell>
          <cell r="B2357" t="str">
            <v>m</v>
          </cell>
          <cell r="C2357">
            <v>517764</v>
          </cell>
        </row>
        <row r="2358">
          <cell r="A2358" t="str">
            <v>Tuberia alcantarillado PVC 29  "</v>
          </cell>
          <cell r="B2358" t="str">
            <v>m</v>
          </cell>
          <cell r="C2358">
            <v>552532</v>
          </cell>
        </row>
        <row r="2359">
          <cell r="A2359" t="str">
            <v>Tuberia alcantarillado PVC 30  "</v>
          </cell>
          <cell r="B2359" t="str">
            <v>m</v>
          </cell>
          <cell r="C2359">
            <v>638703</v>
          </cell>
        </row>
        <row r="2360">
          <cell r="A2360" t="str">
            <v>Tuberia alcantarillado PVC 31 "</v>
          </cell>
          <cell r="B2360" t="str">
            <v>m</v>
          </cell>
          <cell r="C2360">
            <v>647187</v>
          </cell>
        </row>
        <row r="2361">
          <cell r="A2361" t="str">
            <v>Tuberia alcantarillado PVC 32 "</v>
          </cell>
          <cell r="B2361" t="str">
            <v>m</v>
          </cell>
          <cell r="C2361">
            <v>696477</v>
          </cell>
        </row>
        <row r="2362">
          <cell r="A2362" t="str">
            <v>Tuberia alcantarillado PVC 33 "</v>
          </cell>
          <cell r="B2362" t="str">
            <v>m</v>
          </cell>
          <cell r="C2362">
            <v>798775</v>
          </cell>
        </row>
        <row r="2363">
          <cell r="A2363" t="str">
            <v>Tuberia alcantarillado PVC 34 "</v>
          </cell>
          <cell r="B2363" t="str">
            <v>m</v>
          </cell>
          <cell r="C2363">
            <v>856963</v>
          </cell>
        </row>
        <row r="2364">
          <cell r="A2364" t="str">
            <v>Tuberia alcantarillado PVC 35 "</v>
          </cell>
          <cell r="B2364" t="str">
            <v>m</v>
          </cell>
          <cell r="C2364">
            <v>947182</v>
          </cell>
        </row>
        <row r="2365">
          <cell r="A2365" t="str">
            <v>Tuberia alcantarillado PVC 36 "</v>
          </cell>
          <cell r="B2365" t="str">
            <v>m</v>
          </cell>
          <cell r="C2365">
            <v>1140851</v>
          </cell>
        </row>
        <row r="2366">
          <cell r="A2366" t="str">
            <v>Tuberia alcantarillado PVC 37 "</v>
          </cell>
          <cell r="B2366" t="str">
            <v>m</v>
          </cell>
          <cell r="C2366">
            <v>1206245</v>
          </cell>
        </row>
        <row r="2367">
          <cell r="A2367" t="str">
            <v>Tuberia alcantarillado PVC 38 "</v>
          </cell>
          <cell r="B2367" t="str">
            <v>m</v>
          </cell>
          <cell r="C2367">
            <v>1355875</v>
          </cell>
        </row>
        <row r="2368">
          <cell r="A2368" t="str">
            <v>Tuberia alcantarillado PVC 39  "</v>
          </cell>
          <cell r="B2368" t="str">
            <v>m</v>
          </cell>
          <cell r="C2368">
            <v>1603283</v>
          </cell>
        </row>
        <row r="2369">
          <cell r="A2369" t="str">
            <v>Tuberia alcantarillado PVC 40  "</v>
          </cell>
          <cell r="B2369" t="str">
            <v>m</v>
          </cell>
          <cell r="C2369">
            <v>1656311</v>
          </cell>
        </row>
        <row r="2370">
          <cell r="A2370" t="str">
            <v>Tuberia alcantarillado PVC 42  "</v>
          </cell>
          <cell r="B2370" t="str">
            <v>m</v>
          </cell>
          <cell r="C2370">
            <v>1807523</v>
          </cell>
        </row>
        <row r="2371">
          <cell r="A2371" t="str">
            <v>Tuberia alcantarillado PVC 48 "</v>
          </cell>
          <cell r="B2371" t="str">
            <v>m</v>
          </cell>
          <cell r="C2371">
            <v>2512188</v>
          </cell>
        </row>
        <row r="2372">
          <cell r="A2372" t="str">
            <v>Tuberia alcantarillado PVC 60 "</v>
          </cell>
          <cell r="B2372" t="str">
            <v>m</v>
          </cell>
          <cell r="C2372">
            <v>3431116</v>
          </cell>
        </row>
        <row r="2373">
          <cell r="A2373" t="str">
            <v>Tuberia Biaxial PVC RDE21 de Ø=4"</v>
          </cell>
          <cell r="B2373" t="str">
            <v>m</v>
          </cell>
          <cell r="C2373">
            <v>41097</v>
          </cell>
        </row>
        <row r="2374">
          <cell r="A2374" t="str">
            <v>Tuberia Biaxial PVC RDE21 de Ø=6"</v>
          </cell>
          <cell r="B2374" t="str">
            <v>m</v>
          </cell>
          <cell r="C2374">
            <v>89735</v>
          </cell>
        </row>
        <row r="2375">
          <cell r="A2375" t="str">
            <v>Tuberia Biaxial PVC RDE21 de Ø=8"</v>
          </cell>
          <cell r="B2375" t="str">
            <v>m</v>
          </cell>
          <cell r="C2375">
            <v>152001</v>
          </cell>
        </row>
        <row r="2376">
          <cell r="A2376" t="str">
            <v>Tuberia Biaxial PVC RDE26 de Ø=4"</v>
          </cell>
          <cell r="B2376" t="str">
            <v>m</v>
          </cell>
          <cell r="C2376">
            <v>34310</v>
          </cell>
        </row>
        <row r="2377">
          <cell r="A2377" t="str">
            <v>Tuberia con rosca PVC RDE 21 Ø 4" de 2 o 4 TPI</v>
          </cell>
          <cell r="B2377" t="str">
            <v>m</v>
          </cell>
          <cell r="C2377">
            <v>41953</v>
          </cell>
        </row>
        <row r="2378">
          <cell r="A2378" t="str">
            <v>Tuberia con rosca PVC RDE 21 Ø 6" de 2 o 4 TPI</v>
          </cell>
          <cell r="B2378" t="str">
            <v>m</v>
          </cell>
          <cell r="C2378">
            <v>90403</v>
          </cell>
        </row>
        <row r="2379">
          <cell r="A2379" t="str">
            <v>Tuberia concreto reforzado clase III Ø 60"</v>
          </cell>
          <cell r="B2379" t="str">
            <v>m</v>
          </cell>
          <cell r="C2379">
            <v>952000</v>
          </cell>
        </row>
        <row r="2380">
          <cell r="A2380" t="str">
            <v>Tuberia Concreto Reforzado, clase I de diámetro 36", (INV.661)</v>
          </cell>
          <cell r="B2380" t="str">
            <v>m</v>
          </cell>
          <cell r="C2380">
            <v>230439.82</v>
          </cell>
        </row>
        <row r="2381">
          <cell r="A2381" t="str">
            <v>Tuberia corrugada con filtro 100 mm</v>
          </cell>
          <cell r="B2381" t="str">
            <v>m</v>
          </cell>
          <cell r="C2381">
            <v>28536</v>
          </cell>
        </row>
        <row r="2382">
          <cell r="A2382" t="str">
            <v>Tuberia de drenaje  PVC 65 mm o 2 1/2" con filtro</v>
          </cell>
          <cell r="B2382" t="str">
            <v>m</v>
          </cell>
          <cell r="C2382">
            <v>15484</v>
          </cell>
        </row>
        <row r="2383">
          <cell r="A2383" t="str">
            <v>Tuberia de drenaje PVC 100 mm o 4" con filtro</v>
          </cell>
          <cell r="B2383" t="str">
            <v>m</v>
          </cell>
          <cell r="C2383">
            <v>32199</v>
          </cell>
        </row>
        <row r="2384">
          <cell r="A2384" t="str">
            <v>Tuberia de drenaje pvc 100 mm o 4" sin filtro</v>
          </cell>
          <cell r="B2384" t="str">
            <v>m</v>
          </cell>
          <cell r="C2384">
            <v>23887</v>
          </cell>
        </row>
        <row r="2385">
          <cell r="A2385" t="str">
            <v>Tuberia de drenaje PVC 160 mm 6" con filtro</v>
          </cell>
          <cell r="B2385" t="str">
            <v>m</v>
          </cell>
          <cell r="C2385">
            <v>63671</v>
          </cell>
        </row>
        <row r="2386">
          <cell r="A2386" t="str">
            <v>Tuberia de Polietileno  PE-80 de 1"</v>
          </cell>
          <cell r="B2386" t="str">
            <v>m</v>
          </cell>
          <cell r="C2386">
            <v>3674</v>
          </cell>
        </row>
        <row r="2387">
          <cell r="A2387" t="str">
            <v>Tuberia de Polietileno PE 100  PN-10 de 110 mm</v>
          </cell>
          <cell r="B2387" t="str">
            <v>m</v>
          </cell>
          <cell r="C2387">
            <v>26508</v>
          </cell>
        </row>
        <row r="2388">
          <cell r="A2388" t="str">
            <v>Tuberia de Polietileno PE 100  PN-10 de 160 mm</v>
          </cell>
          <cell r="B2388" t="str">
            <v>m</v>
          </cell>
          <cell r="C2388">
            <v>55371</v>
          </cell>
        </row>
        <row r="2389">
          <cell r="A2389" t="str">
            <v>Tuberia de Polietileno PE 100  PN-10 de 200 mm</v>
          </cell>
          <cell r="B2389" t="str">
            <v>m</v>
          </cell>
          <cell r="C2389">
            <v>86944</v>
          </cell>
        </row>
        <row r="2390">
          <cell r="A2390" t="str">
            <v>Tuberia de Polietileno PE 100  PN-10 de 250 mm</v>
          </cell>
          <cell r="B2390" t="str">
            <v>m</v>
          </cell>
          <cell r="C2390">
            <v>144410</v>
          </cell>
        </row>
        <row r="2391">
          <cell r="A2391" t="str">
            <v>Tuberia de Polietileno PE 100  PN-10 de 315 mm</v>
          </cell>
          <cell r="B2391" t="str">
            <v>m</v>
          </cell>
          <cell r="C2391">
            <v>234035</v>
          </cell>
        </row>
        <row r="2392">
          <cell r="A2392" t="str">
            <v>Tuberia de Polietileno PE 100  PN-10 de 355 mm</v>
          </cell>
          <cell r="B2392" t="str">
            <v>m</v>
          </cell>
          <cell r="C2392">
            <v>294388</v>
          </cell>
        </row>
        <row r="2393">
          <cell r="A2393" t="str">
            <v>Tuberia de Polietileno PE 100  PN-10 de 400 mm</v>
          </cell>
          <cell r="B2393" t="str">
            <v>m</v>
          </cell>
          <cell r="C2393">
            <v>370923</v>
          </cell>
        </row>
        <row r="2394">
          <cell r="A2394" t="str">
            <v>Tuberia de Polietileno PE 100  PN-10 de 450 mm</v>
          </cell>
          <cell r="B2394" t="str">
            <v>m</v>
          </cell>
          <cell r="C2394">
            <v>505988</v>
          </cell>
        </row>
        <row r="2395">
          <cell r="A2395" t="str">
            <v>Tuberia de Polietileno PE 100  PN-10 de 50 mm</v>
          </cell>
          <cell r="B2395" t="str">
            <v>m</v>
          </cell>
          <cell r="C2395">
            <v>6021</v>
          </cell>
        </row>
        <row r="2396">
          <cell r="A2396" t="str">
            <v>Tuberia de Polietileno PE 100  PN-10 de 63 mm</v>
          </cell>
          <cell r="B2396" t="str">
            <v>m</v>
          </cell>
          <cell r="C2396">
            <v>8714</v>
          </cell>
        </row>
        <row r="2397">
          <cell r="A2397" t="str">
            <v>Tuberia de Polietileno PE 100  PN-10 de 75 mm</v>
          </cell>
          <cell r="B2397" t="str">
            <v>m</v>
          </cell>
          <cell r="C2397">
            <v>12307</v>
          </cell>
        </row>
        <row r="2398">
          <cell r="A2398" t="str">
            <v>Tuberia de Polietileno PE 100  PN-10 de 90 mm</v>
          </cell>
          <cell r="B2398" t="str">
            <v>m</v>
          </cell>
          <cell r="C2398">
            <v>17570</v>
          </cell>
        </row>
        <row r="2399">
          <cell r="A2399" t="str">
            <v>Tuberia de Polietileno PE 100  PN-16 de 110 mm</v>
          </cell>
          <cell r="B2399" t="str">
            <v>m</v>
          </cell>
          <cell r="C2399">
            <v>38913</v>
          </cell>
        </row>
        <row r="2400">
          <cell r="A2400" t="str">
            <v>Tuberia de Polietileno PE 100  PN-16 de 160 mm</v>
          </cell>
          <cell r="B2400" t="str">
            <v>m</v>
          </cell>
          <cell r="C2400">
            <v>82586</v>
          </cell>
        </row>
        <row r="2401">
          <cell r="A2401" t="str">
            <v>Tuberia de Polietileno PE 100  PN-16 de 200 mm</v>
          </cell>
          <cell r="B2401" t="str">
            <v>m</v>
          </cell>
          <cell r="C2401">
            <v>110506</v>
          </cell>
        </row>
        <row r="2402">
          <cell r="A2402" t="str">
            <v>Tuberia de Polietileno PE 100  PN-16 de 250 mm</v>
          </cell>
          <cell r="B2402" t="str">
            <v>m</v>
          </cell>
          <cell r="C2402">
            <v>215545</v>
          </cell>
        </row>
        <row r="2403">
          <cell r="A2403" t="str">
            <v>Tuberia de Polietileno PE 100  PN-16 de 315 mm</v>
          </cell>
          <cell r="B2403" t="str">
            <v>m</v>
          </cell>
          <cell r="C2403">
            <v>333390</v>
          </cell>
        </row>
        <row r="2404">
          <cell r="A2404" t="str">
            <v>Tuberia de Polietileno PE 100  PN-16 de 355 mm</v>
          </cell>
          <cell r="B2404" t="str">
            <v>m</v>
          </cell>
          <cell r="C2404">
            <v>431078</v>
          </cell>
        </row>
        <row r="2405">
          <cell r="A2405" t="str">
            <v>Tuberia de Polietileno PE 100  PN-16 de 40 mm</v>
          </cell>
          <cell r="B2405" t="str">
            <v>m</v>
          </cell>
          <cell r="C2405">
            <v>7937</v>
          </cell>
        </row>
        <row r="2406">
          <cell r="A2406" t="str">
            <v>Tuberia de Polietileno PE 100  PN-16 de 400 mm</v>
          </cell>
          <cell r="B2406" t="str">
            <v>m</v>
          </cell>
          <cell r="C2406">
            <v>544901</v>
          </cell>
        </row>
        <row r="2407">
          <cell r="A2407" t="str">
            <v>Tuberia de Polietileno PE 100  PN-16 de 50 mm</v>
          </cell>
          <cell r="B2407" t="str">
            <v>m</v>
          </cell>
          <cell r="C2407">
            <v>8560</v>
          </cell>
        </row>
        <row r="2408">
          <cell r="A2408" t="str">
            <v>Tuberia de Polietileno PE 100  PN-16 de 63 mm</v>
          </cell>
          <cell r="B2408" t="str">
            <v>m</v>
          </cell>
          <cell r="C2408">
            <v>12828</v>
          </cell>
        </row>
        <row r="2409">
          <cell r="A2409" t="str">
            <v>Tuberia de Polietileno PE 100  PN-16 de 75 mm</v>
          </cell>
          <cell r="B2409" t="str">
            <v>m</v>
          </cell>
          <cell r="C2409">
            <v>19389</v>
          </cell>
        </row>
        <row r="2410">
          <cell r="A2410" t="str">
            <v>Tuberia de Polietileno PE 100  PN-16 de 800 mm</v>
          </cell>
          <cell r="B2410" t="str">
            <v>m</v>
          </cell>
          <cell r="C2410">
            <v>1277596</v>
          </cell>
        </row>
        <row r="2411">
          <cell r="A2411" t="str">
            <v>Tuberia de Polietileno PE 100  PN-16 de 90 mm</v>
          </cell>
          <cell r="B2411" t="str">
            <v>m</v>
          </cell>
          <cell r="C2411">
            <v>26154</v>
          </cell>
        </row>
        <row r="2412">
          <cell r="A2412" t="str">
            <v>Tuberia de Polietileno PE 80  PN-12.5 de 25 mm</v>
          </cell>
          <cell r="B2412" t="str">
            <v>m</v>
          </cell>
          <cell r="C2412">
            <v>2249</v>
          </cell>
        </row>
        <row r="2413">
          <cell r="A2413" t="str">
            <v>Tuberia de Polietileno PE 80  PN-12.5 de 32 mm</v>
          </cell>
          <cell r="B2413" t="str">
            <v>m</v>
          </cell>
          <cell r="C2413">
            <v>4226</v>
          </cell>
        </row>
        <row r="2414">
          <cell r="A2414" t="str">
            <v>Tuberia de Polietileno PE 80  PN-16 de 20 mm</v>
          </cell>
          <cell r="B2414" t="str">
            <v>m</v>
          </cell>
          <cell r="C2414">
            <v>1716</v>
          </cell>
        </row>
        <row r="2415">
          <cell r="A2415" t="str">
            <v>Tuberia de Polietileno PE-80 de 1"  para gas. Suministro e Instal.</v>
          </cell>
          <cell r="B2415" t="str">
            <v>m</v>
          </cell>
          <cell r="C2415">
            <v>4767.42</v>
          </cell>
        </row>
        <row r="2416">
          <cell r="A2416" t="str">
            <v>Tuberia de Polietileno PE-80 de 1/2"</v>
          </cell>
          <cell r="B2416" t="str">
            <v>m</v>
          </cell>
          <cell r="C2416">
            <v>1679</v>
          </cell>
        </row>
        <row r="2417">
          <cell r="A2417" t="str">
            <v>Tuberia en A.C S/C Ø= 2" SCH 40</v>
          </cell>
          <cell r="B2417" t="str">
            <v>m</v>
          </cell>
          <cell r="C2417">
            <v>38134</v>
          </cell>
        </row>
        <row r="2418">
          <cell r="A2418" t="str">
            <v>Tuberia en A.C S/C Ø= 3" SCH 40</v>
          </cell>
          <cell r="B2418" t="str">
            <v>m</v>
          </cell>
          <cell r="C2418">
            <v>71720</v>
          </cell>
        </row>
        <row r="2419">
          <cell r="A2419" t="str">
            <v>Tuberia en A.C S/C Ø= 4" SCH 40</v>
          </cell>
          <cell r="B2419" t="str">
            <v>m</v>
          </cell>
          <cell r="C2419">
            <v>99709</v>
          </cell>
        </row>
        <row r="2420">
          <cell r="A2420" t="str">
            <v>Tuberia en A.C S/C Ø= 6" SCH 40</v>
          </cell>
          <cell r="B2420" t="str">
            <v>m</v>
          </cell>
          <cell r="C2420">
            <v>264800</v>
          </cell>
        </row>
        <row r="2421">
          <cell r="A2421" t="str">
            <v>Tuberia en A.C S/C Ø= 8" SCH 40</v>
          </cell>
          <cell r="B2421" t="str">
            <v>m</v>
          </cell>
          <cell r="C2421">
            <v>271138</v>
          </cell>
        </row>
        <row r="2422">
          <cell r="A2422" t="str">
            <v>Tuberia en A.C S/C Ø= 8" SCH 80</v>
          </cell>
          <cell r="B2422" t="str">
            <v>m</v>
          </cell>
          <cell r="C2422">
            <v>457040</v>
          </cell>
        </row>
        <row r="2423">
          <cell r="A2423" t="str">
            <v>Tuberia en A.C S/C Ø=10" SCH 40</v>
          </cell>
          <cell r="B2423" t="str">
            <v>m</v>
          </cell>
          <cell r="C2423">
            <v>400585</v>
          </cell>
        </row>
        <row r="2424">
          <cell r="A2424" t="str">
            <v>Tuberia en A.C S/C Ø=12" SCH 40</v>
          </cell>
          <cell r="B2424" t="str">
            <v>m</v>
          </cell>
          <cell r="C2424">
            <v>514937</v>
          </cell>
        </row>
        <row r="2425">
          <cell r="A2425" t="str">
            <v>Tuberia en A.C S/C Ø=14" SCH 40</v>
          </cell>
          <cell r="B2425" t="str">
            <v>m</v>
          </cell>
          <cell r="C2425">
            <v>609650</v>
          </cell>
        </row>
        <row r="2426">
          <cell r="A2426" t="str">
            <v>Tuberia en A.C S/C Ø=16" SCH 40</v>
          </cell>
          <cell r="B2426" t="str">
            <v>m</v>
          </cell>
          <cell r="C2426">
            <v>796229</v>
          </cell>
        </row>
        <row r="2427">
          <cell r="A2427" t="str">
            <v>Tuberia en A.C. Ø= 2 3/4" Dril Pipe Usd</v>
          </cell>
          <cell r="B2427" t="str">
            <v>m</v>
          </cell>
          <cell r="C2427">
            <v>38035</v>
          </cell>
        </row>
        <row r="2428">
          <cell r="A2428" t="str">
            <v>Tuberia en A.C. Ø= 2" Dril Pipe Usd</v>
          </cell>
          <cell r="B2428" t="str">
            <v>m</v>
          </cell>
          <cell r="C2428">
            <v>28967</v>
          </cell>
        </row>
        <row r="2429">
          <cell r="A2429" t="str">
            <v>Tuberia en A.C. Ø= 3 1/2" Dril Pipe Usd</v>
          </cell>
          <cell r="B2429" t="str">
            <v>m</v>
          </cell>
          <cell r="C2429">
            <v>42600</v>
          </cell>
        </row>
        <row r="2430">
          <cell r="A2430" t="str">
            <v>Tuberia en A.C. Ø= 3" x 5.75 SCH-40 E.B x CC</v>
          </cell>
          <cell r="B2430" t="str">
            <v>m</v>
          </cell>
          <cell r="C2430">
            <v>580704</v>
          </cell>
        </row>
        <row r="2431">
          <cell r="A2431" t="str">
            <v>Tuberia en A.C. Ø= 4" Dril Pipe Usd</v>
          </cell>
          <cell r="B2431" t="str">
            <v>m</v>
          </cell>
          <cell r="C2431">
            <v>65600</v>
          </cell>
        </row>
        <row r="2432">
          <cell r="A2432" t="str">
            <v>Tuberia en A.C. Ø= 5" Dril Pipe Usd</v>
          </cell>
          <cell r="B2432" t="str">
            <v>m</v>
          </cell>
          <cell r="C2432">
            <v>67500</v>
          </cell>
        </row>
        <row r="2433">
          <cell r="A2433" t="str">
            <v>Tuberia en A.C. Ø= 6 5/8" Dril Pipe Usd</v>
          </cell>
          <cell r="B2433" t="str">
            <v>m</v>
          </cell>
          <cell r="C2433">
            <v>95000</v>
          </cell>
        </row>
        <row r="2434">
          <cell r="A2434" t="str">
            <v>Tuberia en A.C. Ø= 6" x 5.75 SCH-40 E.B x CC.</v>
          </cell>
          <cell r="B2434" t="str">
            <v>m</v>
          </cell>
          <cell r="C2434">
            <v>1096957</v>
          </cell>
        </row>
        <row r="2435">
          <cell r="A2435" t="str">
            <v>Tuberia en A.C. Ø= 7" Dril Pipe Usd</v>
          </cell>
          <cell r="B2435" t="str">
            <v>m</v>
          </cell>
          <cell r="C2435">
            <v>112500</v>
          </cell>
        </row>
        <row r="2436">
          <cell r="A2436" t="str">
            <v>Tuberia en A.C. Ø= 8" Dril Pipe Usd</v>
          </cell>
          <cell r="B2436" t="str">
            <v>m</v>
          </cell>
          <cell r="C2436">
            <v>140000</v>
          </cell>
        </row>
        <row r="2437">
          <cell r="A2437" t="str">
            <v>Tuberia en A.C. Ø= 8" x 5.75 SCH-40 E.B x CC.</v>
          </cell>
          <cell r="B2437" t="str">
            <v>m</v>
          </cell>
          <cell r="C2437">
            <v>1701870</v>
          </cell>
        </row>
        <row r="2438">
          <cell r="A2438" t="str">
            <v>Tuberia en A.C. Ø=10" Dril Pipe Usd</v>
          </cell>
          <cell r="B2438" t="str">
            <v>m</v>
          </cell>
          <cell r="C2438">
            <v>190000</v>
          </cell>
        </row>
        <row r="2439">
          <cell r="A2439" t="str">
            <v>Tuberia en PRFV Ø=10"</v>
          </cell>
          <cell r="B2439" t="str">
            <v>m</v>
          </cell>
          <cell r="C2439">
            <v>298500</v>
          </cell>
        </row>
        <row r="2440">
          <cell r="A2440" t="str">
            <v>Tuberia PF+UAD 1/2"</v>
          </cell>
          <cell r="B2440" t="str">
            <v>m</v>
          </cell>
          <cell r="C2440">
            <v>2254</v>
          </cell>
        </row>
        <row r="2441">
          <cell r="A2441" t="str">
            <v>Tuberia PF+UAD 3/4 "</v>
          </cell>
          <cell r="B2441" t="str">
            <v>m</v>
          </cell>
          <cell r="C2441">
            <v>4431</v>
          </cell>
        </row>
        <row r="2442">
          <cell r="A2442" t="str">
            <v>Tuberias internas para distribucion Pozo Septico</v>
          </cell>
          <cell r="B2442" t="str">
            <v>und</v>
          </cell>
          <cell r="C2442">
            <v>69600</v>
          </cell>
        </row>
        <row r="2443">
          <cell r="A2443" t="str">
            <v>Tubo cerramiento galvanizado 2"x 1.5 mm con brazo portapuas (Cerramientos - incluye pie de amigo esquinas e intermedios)</v>
          </cell>
          <cell r="B2443" t="str">
            <v>m</v>
          </cell>
          <cell r="C2443">
            <v>20323.73</v>
          </cell>
        </row>
        <row r="2444">
          <cell r="A2444" t="str">
            <v>Tubo cerramiento Galvanizado Ø=1 1/2 " e=0.128"</v>
          </cell>
          <cell r="B2444" t="str">
            <v>m</v>
          </cell>
          <cell r="C2444">
            <v>18373</v>
          </cell>
        </row>
        <row r="2445">
          <cell r="A2445" t="str">
            <v>Tubo cerramiento Galvanizado Ø=1 1/2 " e=2.67 mm</v>
          </cell>
          <cell r="B2445" t="str">
            <v>m</v>
          </cell>
          <cell r="C2445">
            <v>14430</v>
          </cell>
        </row>
        <row r="2446">
          <cell r="A2446" t="str">
            <v>Tubo cerramiento Galvanizado Ø=1 1/2"  e=0.075"</v>
          </cell>
          <cell r="B2446" t="str">
            <v>m</v>
          </cell>
          <cell r="C2446">
            <v>11245</v>
          </cell>
        </row>
        <row r="2447">
          <cell r="A2447" t="str">
            <v>Tubo cerramiento Galvanizado Ø=2 1/2"  e=0.075"</v>
          </cell>
          <cell r="B2447" t="str">
            <v>m</v>
          </cell>
          <cell r="C2447">
            <v>18700</v>
          </cell>
        </row>
        <row r="2448">
          <cell r="A2448" t="str">
            <v>Tubo cerramiento Galvanizado Ø=2"  1.5 mm</v>
          </cell>
          <cell r="B2448" t="str">
            <v>m</v>
          </cell>
          <cell r="C2448">
            <v>9150.9</v>
          </cell>
        </row>
        <row r="2449">
          <cell r="A2449" t="str">
            <v>Tubo cerramiento Galvanizado Ø=2" e=2.5 mm</v>
          </cell>
          <cell r="B2449" t="str">
            <v>m</v>
          </cell>
          <cell r="C2449">
            <v>16572</v>
          </cell>
        </row>
        <row r="2450">
          <cell r="A2450" t="str">
            <v>Tubo cerramiento Galvanizado Ø=2" x 0.098"x 6 mts</v>
          </cell>
          <cell r="B2450" t="str">
            <v>und</v>
          </cell>
          <cell r="C2450">
            <v>92300</v>
          </cell>
        </row>
        <row r="2451">
          <cell r="A2451" t="str">
            <v>Tubo cerramiento Galvanizado Ø=3" e=0.128"</v>
          </cell>
          <cell r="B2451" t="str">
            <v>m</v>
          </cell>
          <cell r="C2451">
            <v>33883</v>
          </cell>
        </row>
        <row r="2452">
          <cell r="A2452" t="str">
            <v>Tubo cerramiento Galvanizado Ø=4" e=0.128"</v>
          </cell>
          <cell r="B2452" t="str">
            <v>m</v>
          </cell>
          <cell r="C2452">
            <v>45000</v>
          </cell>
        </row>
        <row r="2453">
          <cell r="A2453" t="str">
            <v>Tubo cerramiento Galvanizado Ø=4" e=2.3 mm</v>
          </cell>
          <cell r="B2453" t="str">
            <v>m</v>
          </cell>
          <cell r="C2453">
            <v>27530</v>
          </cell>
        </row>
        <row r="2454">
          <cell r="A2454" t="str">
            <v>Tubo cerramiento negro cuadrado 3/4" e=1.2 mm</v>
          </cell>
          <cell r="B2454" t="str">
            <v>m</v>
          </cell>
          <cell r="C2454">
            <v>2320</v>
          </cell>
        </row>
        <row r="2455">
          <cell r="A2455" t="str">
            <v>Tubo cerramiento negro Ø=1 1/2" e=2.95 mm</v>
          </cell>
          <cell r="B2455" t="str">
            <v>m</v>
          </cell>
          <cell r="C2455">
            <v>9592</v>
          </cell>
        </row>
        <row r="2456">
          <cell r="A2456" t="str">
            <v>Tubo cerramiento negro Ø=1" e=2.95 mm</v>
          </cell>
          <cell r="B2456" t="str">
            <v>m</v>
          </cell>
          <cell r="C2456">
            <v>7011</v>
          </cell>
        </row>
        <row r="2457">
          <cell r="A2457" t="str">
            <v>Tubo cerramiento negro Ø=2" e=2.95 mm</v>
          </cell>
          <cell r="B2457" t="str">
            <v>m</v>
          </cell>
          <cell r="C2457">
            <v>13122</v>
          </cell>
        </row>
        <row r="2458">
          <cell r="A2458" t="str">
            <v>Tubo cobre 1/2"</v>
          </cell>
          <cell r="B2458" t="str">
            <v>m</v>
          </cell>
          <cell r="C2458">
            <v>12083</v>
          </cell>
        </row>
        <row r="2459">
          <cell r="A2459" t="str">
            <v>Tubo cobre tipo L 1" 20 pies</v>
          </cell>
          <cell r="B2459" t="str">
            <v>m</v>
          </cell>
          <cell r="C2459">
            <v>30596</v>
          </cell>
        </row>
        <row r="2460">
          <cell r="A2460" t="str">
            <v>Tubo cobre tipo L 1/2" 20 pies</v>
          </cell>
          <cell r="B2460" t="str">
            <v>m</v>
          </cell>
          <cell r="C2460">
            <v>8390</v>
          </cell>
        </row>
        <row r="2461">
          <cell r="A2461" t="str">
            <v>Tubo cobre tipo L 3/4" 20 pies</v>
          </cell>
          <cell r="B2461" t="str">
            <v>m</v>
          </cell>
          <cell r="C2461">
            <v>13611</v>
          </cell>
        </row>
        <row r="2462">
          <cell r="A2462" t="str">
            <v>Tubo cold rolled mueble rect. 76x38 c/18</v>
          </cell>
          <cell r="B2462" t="str">
            <v>m</v>
          </cell>
          <cell r="C2462">
            <v>5761</v>
          </cell>
        </row>
        <row r="2463">
          <cell r="A2463" t="str">
            <v>Tubo conduit  PVC 1 1/2"</v>
          </cell>
          <cell r="B2463" t="str">
            <v>m</v>
          </cell>
          <cell r="C2463">
            <v>7498</v>
          </cell>
        </row>
        <row r="2464">
          <cell r="A2464" t="str">
            <v>Tubo conduit  PVC 3/4"</v>
          </cell>
          <cell r="B2464" t="str">
            <v>m</v>
          </cell>
          <cell r="C2464">
            <v>2747</v>
          </cell>
        </row>
        <row r="2465">
          <cell r="A2465" t="str">
            <v>Tubo conduit PVC 1 1/4"</v>
          </cell>
          <cell r="B2465" t="str">
            <v>m</v>
          </cell>
          <cell r="C2465">
            <v>5881</v>
          </cell>
        </row>
        <row r="2466">
          <cell r="A2466" t="str">
            <v>Tubo conduit PVC 1"</v>
          </cell>
          <cell r="B2466" t="str">
            <v>m</v>
          </cell>
          <cell r="C2466">
            <v>3806</v>
          </cell>
        </row>
        <row r="2467">
          <cell r="A2467" t="str">
            <v>Tubo conduit PVC 1/2"</v>
          </cell>
          <cell r="B2467" t="str">
            <v>m</v>
          </cell>
          <cell r="C2467">
            <v>2097</v>
          </cell>
        </row>
        <row r="2468">
          <cell r="A2468" t="str">
            <v>Tubo conduit PVC 2 1/2"</v>
          </cell>
          <cell r="B2468" t="str">
            <v>m</v>
          </cell>
          <cell r="C2468">
            <v>10800</v>
          </cell>
        </row>
        <row r="2469">
          <cell r="A2469" t="str">
            <v>Tubo conduit PVC 3"</v>
          </cell>
          <cell r="B2469" t="str">
            <v>m</v>
          </cell>
          <cell r="C2469">
            <v>14587</v>
          </cell>
        </row>
        <row r="2470">
          <cell r="A2470" t="str">
            <v>Tubo conduit PVC 4"</v>
          </cell>
          <cell r="B2470" t="str">
            <v>m</v>
          </cell>
          <cell r="C2470">
            <v>24629</v>
          </cell>
        </row>
        <row r="2471">
          <cell r="A2471" t="str">
            <v>Tubo CPVC 1/2"</v>
          </cell>
          <cell r="B2471" t="str">
            <v>m</v>
          </cell>
          <cell r="C2471">
            <v>6262</v>
          </cell>
        </row>
        <row r="2472">
          <cell r="A2472" t="str">
            <v>Tubo CPVC 3/4"</v>
          </cell>
          <cell r="B2472" t="str">
            <v>m</v>
          </cell>
          <cell r="C2472">
            <v>10290</v>
          </cell>
        </row>
        <row r="2473">
          <cell r="A2473" t="str">
            <v>Tubo cuadrado de 1 1/2" Cal. 18</v>
          </cell>
          <cell r="B2473" t="str">
            <v>m</v>
          </cell>
          <cell r="C2473">
            <v>4217</v>
          </cell>
        </row>
        <row r="2474">
          <cell r="A2474" t="str">
            <v>Tubo cuadrado de 1" Cal. 18</v>
          </cell>
          <cell r="B2474" t="str">
            <v>m</v>
          </cell>
          <cell r="C2474">
            <v>2428</v>
          </cell>
        </row>
        <row r="2475">
          <cell r="A2475" t="str">
            <v>Tubo de gres 6"</v>
          </cell>
          <cell r="B2475" t="str">
            <v>m</v>
          </cell>
          <cell r="C2475">
            <v>9250</v>
          </cell>
        </row>
        <row r="2476">
          <cell r="A2476" t="str">
            <v>Tubo de gres 8"</v>
          </cell>
          <cell r="B2476" t="str">
            <v>m</v>
          </cell>
          <cell r="C2476">
            <v>14105</v>
          </cell>
        </row>
        <row r="2477">
          <cell r="A2477" t="str">
            <v>Tubo drenaje de gres 4"</v>
          </cell>
          <cell r="B2477" t="str">
            <v>m</v>
          </cell>
          <cell r="C2477">
            <v>10148</v>
          </cell>
        </row>
        <row r="2478">
          <cell r="A2478" t="str">
            <v>Tubo en Concreto Reforzado 24"</v>
          </cell>
          <cell r="B2478" t="str">
            <v>m</v>
          </cell>
          <cell r="C2478">
            <v>111360</v>
          </cell>
        </row>
        <row r="2479">
          <cell r="A2479" t="str">
            <v>Tubo en Concreto Reforzado 36"·</v>
          </cell>
          <cell r="B2479" t="str">
            <v>m</v>
          </cell>
          <cell r="C2479">
            <v>187000</v>
          </cell>
        </row>
        <row r="2480">
          <cell r="A2480" t="str">
            <v>Tubo en HD Ø= 4" DN 100 mm K9</v>
          </cell>
          <cell r="B2480" t="str">
            <v>m</v>
          </cell>
          <cell r="C2480">
            <v>139635</v>
          </cell>
        </row>
        <row r="2481">
          <cell r="A2481" t="str">
            <v>Tubo estructural cuadrado 70*70*2.5 mm</v>
          </cell>
          <cell r="B2481" t="str">
            <v>m</v>
          </cell>
          <cell r="C2481">
            <v>17875</v>
          </cell>
        </row>
        <row r="2482">
          <cell r="A2482" t="str">
            <v>Tubo estructural rectangular 100*40*1.5 mm</v>
          </cell>
          <cell r="B2482" t="str">
            <v>m</v>
          </cell>
          <cell r="C2482">
            <v>11027</v>
          </cell>
        </row>
        <row r="2483">
          <cell r="A2483" t="str">
            <v>Tubo estructural rectangular 100*40*2 mm</v>
          </cell>
          <cell r="B2483" t="str">
            <v>und</v>
          </cell>
          <cell r="C2483">
            <v>86901</v>
          </cell>
        </row>
        <row r="2484">
          <cell r="A2484" t="str">
            <v>Tubo estructural rectangular 120*60*2.0 mm</v>
          </cell>
          <cell r="B2484" t="str">
            <v>und</v>
          </cell>
          <cell r="C2484">
            <v>111081</v>
          </cell>
        </row>
        <row r="2485">
          <cell r="A2485" t="str">
            <v>Tubo estructural rectangular 120*60*2.5 mm</v>
          </cell>
          <cell r="B2485" t="str">
            <v>und</v>
          </cell>
          <cell r="C2485">
            <v>129035</v>
          </cell>
        </row>
        <row r="2486">
          <cell r="A2486" t="str">
            <v>Tubo estructural rectangular 50*30*1.5 mm</v>
          </cell>
          <cell r="B2486" t="str">
            <v>und</v>
          </cell>
          <cell r="C2486">
            <v>33130</v>
          </cell>
        </row>
        <row r="2487">
          <cell r="A2487" t="str">
            <v>Tubo estructural rectangular 60*40*2.5 mm</v>
          </cell>
          <cell r="B2487" t="str">
            <v>und</v>
          </cell>
          <cell r="C2487">
            <v>71386</v>
          </cell>
        </row>
        <row r="2488">
          <cell r="A2488" t="str">
            <v>Tubo estructural rectangular 76*38*1.5 mm</v>
          </cell>
          <cell r="B2488" t="str">
            <v>m</v>
          </cell>
          <cell r="C2488">
            <v>8424</v>
          </cell>
        </row>
        <row r="2489">
          <cell r="A2489" t="str">
            <v>Tubo estructural rectangular 80*40*3 mm</v>
          </cell>
          <cell r="B2489" t="str">
            <v>und</v>
          </cell>
          <cell r="C2489">
            <v>98442</v>
          </cell>
        </row>
        <row r="2490">
          <cell r="A2490" t="str">
            <v>Tubo estructural redondo Ø=1 1/2" e= 2,50 mm</v>
          </cell>
          <cell r="B2490" t="str">
            <v>m</v>
          </cell>
          <cell r="C2490">
            <v>8764</v>
          </cell>
        </row>
        <row r="2491">
          <cell r="A2491" t="str">
            <v>Tubo estructural redondo Ø=1 1/2" e= 3 mm</v>
          </cell>
          <cell r="B2491" t="str">
            <v>m</v>
          </cell>
          <cell r="C2491">
            <v>10269</v>
          </cell>
        </row>
        <row r="2492">
          <cell r="A2492" t="str">
            <v>Tubo estructural redondo Ø=2 1/2" e= 2.5 mm</v>
          </cell>
          <cell r="B2492" t="str">
            <v>m</v>
          </cell>
          <cell r="C2492">
            <v>13791</v>
          </cell>
        </row>
        <row r="2493">
          <cell r="A2493" t="str">
            <v>Tubo estructural redondo Ø=2 1/2" e= 3.0 mm</v>
          </cell>
          <cell r="B2493" t="str">
            <v>m</v>
          </cell>
          <cell r="C2493">
            <v>15937</v>
          </cell>
        </row>
        <row r="2494">
          <cell r="A2494" t="str">
            <v>Tubo estructural redondo Ø=2 1/2" e= 4.0 mm</v>
          </cell>
          <cell r="B2494" t="str">
            <v>m</v>
          </cell>
          <cell r="C2494">
            <v>21688</v>
          </cell>
        </row>
        <row r="2495">
          <cell r="A2495" t="str">
            <v>Tubo estructural redondo Ø=2" e= 2.5 mm</v>
          </cell>
          <cell r="B2495" t="str">
            <v>m</v>
          </cell>
          <cell r="C2495">
            <v>11099</v>
          </cell>
        </row>
        <row r="2496">
          <cell r="A2496" t="str">
            <v>Tubo estructural redondo Ø=2" e= 3.0 mm</v>
          </cell>
          <cell r="B2496" t="str">
            <v>m</v>
          </cell>
          <cell r="C2496">
            <v>13106</v>
          </cell>
        </row>
        <row r="2497">
          <cell r="A2497" t="str">
            <v>Tubo estructural redondo Ø=3" e= 2.5 mm</v>
          </cell>
          <cell r="B2497" t="str">
            <v>m</v>
          </cell>
          <cell r="C2497">
            <v>16620</v>
          </cell>
        </row>
        <row r="2498">
          <cell r="A2498" t="str">
            <v>Tubo estructural redondo Ø=4" e= 3.0 mm</v>
          </cell>
          <cell r="B2498" t="str">
            <v>m</v>
          </cell>
          <cell r="C2498">
            <v>25364</v>
          </cell>
        </row>
        <row r="2499">
          <cell r="A2499" t="str">
            <v>Tubo estructural redondo Ø=4" e= 6.0 mm</v>
          </cell>
          <cell r="B2499" t="str">
            <v>m</v>
          </cell>
          <cell r="C2499">
            <v>53233</v>
          </cell>
        </row>
        <row r="2500">
          <cell r="A2500" t="str">
            <v>Tubo estructural redondo Ø=5" e= 4.0 mm</v>
          </cell>
          <cell r="B2500" t="str">
            <v>m</v>
          </cell>
          <cell r="C2500">
            <v>38473</v>
          </cell>
        </row>
        <row r="2501">
          <cell r="A2501" t="str">
            <v>Tubo estructural redondo Ø=6" e= 4.76 mm</v>
          </cell>
          <cell r="B2501" t="str">
            <v>m</v>
          </cell>
          <cell r="C2501">
            <v>75910</v>
          </cell>
        </row>
        <row r="2502">
          <cell r="A2502" t="str">
            <v>Tubo estructural redondo Ø=6" e= 6.0 mm</v>
          </cell>
          <cell r="B2502" t="str">
            <v>m</v>
          </cell>
          <cell r="C2502">
            <v>80690</v>
          </cell>
        </row>
        <row r="2503">
          <cell r="A2503" t="str">
            <v>Tubo estructural redondo Ø=8" e= 5.0 mm</v>
          </cell>
          <cell r="B2503" t="str">
            <v>m</v>
          </cell>
          <cell r="C2503">
            <v>103400</v>
          </cell>
        </row>
        <row r="2504">
          <cell r="A2504" t="str">
            <v>Tubo galvanizado  1 1/2" x 3 m Conduit EMT</v>
          </cell>
          <cell r="B2504" t="str">
            <v>und</v>
          </cell>
          <cell r="C2504">
            <v>39046</v>
          </cell>
        </row>
        <row r="2505">
          <cell r="A2505" t="str">
            <v>Tubo galvanizado 1/2" x 3 m Conduit IMC</v>
          </cell>
          <cell r="B2505" t="str">
            <v>und</v>
          </cell>
          <cell r="C2505">
            <v>26427</v>
          </cell>
        </row>
        <row r="2506">
          <cell r="A2506" t="str">
            <v>Tubo galvanizado 2" x 3 m  Conduit EMT</v>
          </cell>
          <cell r="B2506" t="str">
            <v>und</v>
          </cell>
          <cell r="C2506">
            <v>49686</v>
          </cell>
        </row>
        <row r="2507">
          <cell r="A2507" t="str">
            <v>Tubo galvanizado 3" x 3 m  Conduit rigido</v>
          </cell>
          <cell r="B2507" t="str">
            <v>und</v>
          </cell>
          <cell r="C2507">
            <v>338420</v>
          </cell>
        </row>
        <row r="2508">
          <cell r="A2508" t="str">
            <v>Tubo galvanizado 3/4" x 3 m Conduit IMC</v>
          </cell>
          <cell r="B2508" t="str">
            <v>und</v>
          </cell>
          <cell r="C2508">
            <v>32517</v>
          </cell>
        </row>
        <row r="2509">
          <cell r="A2509" t="str">
            <v>Tubo H.G para agua Ø=1 1/2"</v>
          </cell>
          <cell r="B2509" t="str">
            <v>m</v>
          </cell>
          <cell r="C2509">
            <v>17352</v>
          </cell>
        </row>
        <row r="2510">
          <cell r="A2510" t="str">
            <v>Tubo H.G para agua Ø=1"</v>
          </cell>
          <cell r="B2510" t="str">
            <v>m</v>
          </cell>
          <cell r="C2510">
            <v>10972</v>
          </cell>
        </row>
        <row r="2511">
          <cell r="A2511" t="str">
            <v>Tubo H.G para agua Ø=2  1/2"</v>
          </cell>
          <cell r="B2511" t="str">
            <v>m</v>
          </cell>
          <cell r="C2511">
            <v>33108</v>
          </cell>
        </row>
        <row r="2512">
          <cell r="A2512" t="str">
            <v>Tubo H.G para agua Ø=2"</v>
          </cell>
          <cell r="B2512" t="str">
            <v>m</v>
          </cell>
          <cell r="C2512">
            <v>23925</v>
          </cell>
        </row>
        <row r="2513">
          <cell r="A2513" t="str">
            <v>Tubo H.G para agua Ø=3"</v>
          </cell>
          <cell r="B2513" t="str">
            <v>m</v>
          </cell>
          <cell r="C2513">
            <v>40697</v>
          </cell>
        </row>
        <row r="2514">
          <cell r="A2514" t="str">
            <v>Tubo H.G para agua Ø=4"</v>
          </cell>
          <cell r="B2514" t="str">
            <v>m</v>
          </cell>
          <cell r="C2514">
            <v>59160</v>
          </cell>
        </row>
        <row r="2515">
          <cell r="A2515" t="str">
            <v>Tubo presion RDE 11 PVC 3/4 "</v>
          </cell>
          <cell r="B2515" t="str">
            <v>m</v>
          </cell>
          <cell r="C2515">
            <v>5693</v>
          </cell>
        </row>
        <row r="2516">
          <cell r="A2516" t="str">
            <v>Tubo presion RDE 13.5 PVC 1 "</v>
          </cell>
          <cell r="B2516" t="str">
            <v>m</v>
          </cell>
          <cell r="C2516">
            <v>7682</v>
          </cell>
        </row>
        <row r="2517">
          <cell r="A2517" t="str">
            <v>Tubo presion RDE 13.5 PVC 1/2 "</v>
          </cell>
          <cell r="B2517" t="str">
            <v>m</v>
          </cell>
          <cell r="C2517">
            <v>3051</v>
          </cell>
        </row>
        <row r="2518">
          <cell r="A2518" t="str">
            <v>Tubo presion RDE 21 PVC 1 "</v>
          </cell>
          <cell r="B2518" t="str">
            <v>m</v>
          </cell>
          <cell r="C2518">
            <v>5303</v>
          </cell>
        </row>
        <row r="2519">
          <cell r="A2519" t="str">
            <v>Tubo presion RDE 21 PVC 1 1/2 "</v>
          </cell>
          <cell r="B2519" t="str">
            <v>m</v>
          </cell>
          <cell r="C2519">
            <v>12475</v>
          </cell>
        </row>
        <row r="2520">
          <cell r="A2520" t="str">
            <v>Tubo presion RDE 21 PVC 1 1/4 "</v>
          </cell>
          <cell r="B2520" t="str">
            <v>m</v>
          </cell>
          <cell r="C2520">
            <v>9554</v>
          </cell>
        </row>
        <row r="2521">
          <cell r="A2521" t="str">
            <v>Tubo presion RDE 21 PVC 2 "</v>
          </cell>
          <cell r="B2521" t="str">
            <v>m</v>
          </cell>
          <cell r="C2521">
            <v>19131</v>
          </cell>
        </row>
        <row r="2522">
          <cell r="A2522" t="str">
            <v>Tubo presion RDE 21 PVC 2 1/2 "</v>
          </cell>
          <cell r="B2522" t="str">
            <v>m</v>
          </cell>
          <cell r="C2522">
            <v>31004</v>
          </cell>
        </row>
        <row r="2523">
          <cell r="A2523" t="str">
            <v>Tubo presion RDE 21 PVC 3 "</v>
          </cell>
          <cell r="B2523" t="str">
            <v>m</v>
          </cell>
          <cell r="C2523">
            <v>41395</v>
          </cell>
        </row>
        <row r="2524">
          <cell r="A2524" t="str">
            <v>Tubo presion RDE 21 PVC 3/4 "</v>
          </cell>
          <cell r="B2524" t="str">
            <v>m</v>
          </cell>
          <cell r="C2524">
            <v>3779</v>
          </cell>
        </row>
        <row r="2525">
          <cell r="A2525" t="str">
            <v>Tubo presion RDE 21 PVC 4 "</v>
          </cell>
          <cell r="B2525" t="str">
            <v>m</v>
          </cell>
          <cell r="C2525">
            <v>70606</v>
          </cell>
        </row>
        <row r="2526">
          <cell r="A2526" t="str">
            <v>Tubo presion RDE 21 PVC 6 "</v>
          </cell>
          <cell r="B2526" t="str">
            <v>m</v>
          </cell>
          <cell r="C2526">
            <v>150256</v>
          </cell>
        </row>
        <row r="2527">
          <cell r="A2527" t="str">
            <v>Tubo presion RDE 26 PVC 1 "</v>
          </cell>
          <cell r="B2527" t="str">
            <v>m</v>
          </cell>
          <cell r="C2527">
            <v>4684</v>
          </cell>
        </row>
        <row r="2528">
          <cell r="A2528" t="str">
            <v>Tubo presion RDE 26 PVC 1 1/2 "</v>
          </cell>
          <cell r="B2528" t="str">
            <v>m</v>
          </cell>
          <cell r="C2528">
            <v>8941</v>
          </cell>
        </row>
        <row r="2529">
          <cell r="A2529" t="str">
            <v>Tubo presion RDE 41 PVC 4 "</v>
          </cell>
          <cell r="B2529" t="str">
            <v>m</v>
          </cell>
          <cell r="C2529">
            <v>38614</v>
          </cell>
        </row>
        <row r="2530">
          <cell r="A2530" t="str">
            <v>Tubo presion RDE 51 PVC 4 "</v>
          </cell>
          <cell r="B2530" t="str">
            <v>m</v>
          </cell>
          <cell r="C2530">
            <v>42401</v>
          </cell>
        </row>
        <row r="2531">
          <cell r="A2531" t="str">
            <v>Tubo presion RDE 9 PVC 1/2 "</v>
          </cell>
          <cell r="B2531" t="str">
            <v>m</v>
          </cell>
          <cell r="C2531">
            <v>4276</v>
          </cell>
        </row>
        <row r="2532">
          <cell r="A2532" t="str">
            <v>Tubo PVC  A. LL.  3"</v>
          </cell>
          <cell r="B2532" t="str">
            <v>m</v>
          </cell>
          <cell r="C2532">
            <v>11627</v>
          </cell>
        </row>
        <row r="2533">
          <cell r="A2533" t="str">
            <v>Tubo PVC  A. LL.  4"</v>
          </cell>
          <cell r="B2533" t="str">
            <v>m</v>
          </cell>
          <cell r="C2533">
            <v>20048</v>
          </cell>
        </row>
        <row r="2534">
          <cell r="A2534" t="str">
            <v>Tubo PVC sanitario de 1 1/2  "</v>
          </cell>
          <cell r="B2534" t="str">
            <v>m</v>
          </cell>
          <cell r="C2534">
            <v>10722</v>
          </cell>
        </row>
        <row r="2535">
          <cell r="A2535" t="str">
            <v>Tubo PVC sanitario de 2"</v>
          </cell>
          <cell r="B2535" t="str">
            <v>m</v>
          </cell>
          <cell r="C2535">
            <v>13293</v>
          </cell>
        </row>
        <row r="2536">
          <cell r="A2536" t="str">
            <v>Tubo PVC sanitario de 3"</v>
          </cell>
          <cell r="B2536" t="str">
            <v>m</v>
          </cell>
          <cell r="C2536">
            <v>19856</v>
          </cell>
        </row>
        <row r="2537">
          <cell r="A2537" t="str">
            <v>Tubo PVC sanitario de 4"</v>
          </cell>
          <cell r="B2537" t="str">
            <v>m</v>
          </cell>
          <cell r="C2537">
            <v>27672</v>
          </cell>
        </row>
        <row r="2538">
          <cell r="A2538" t="str">
            <v>Tubo PVC sanitario de 6"</v>
          </cell>
          <cell r="B2538" t="str">
            <v>m</v>
          </cell>
          <cell r="C2538">
            <v>58599</v>
          </cell>
        </row>
        <row r="2539">
          <cell r="A2539" t="str">
            <v>Tubo PVC ventilación 1 1/2"</v>
          </cell>
          <cell r="B2539" t="str">
            <v>m</v>
          </cell>
          <cell r="C2539">
            <v>6025</v>
          </cell>
        </row>
        <row r="2540">
          <cell r="A2540" t="str">
            <v>Tubo PVC ventilación 2"</v>
          </cell>
          <cell r="B2540" t="str">
            <v>m</v>
          </cell>
          <cell r="C2540">
            <v>8711</v>
          </cell>
        </row>
        <row r="2541">
          <cell r="A2541" t="str">
            <v>Tubo PVC ventilación 3"</v>
          </cell>
          <cell r="B2541" t="str">
            <v>m</v>
          </cell>
          <cell r="C2541">
            <v>11627</v>
          </cell>
        </row>
        <row r="2542">
          <cell r="A2542" t="str">
            <v>Tubo PVC ventilación 4"</v>
          </cell>
          <cell r="B2542" t="str">
            <v>m</v>
          </cell>
          <cell r="C2542">
            <v>20048</v>
          </cell>
        </row>
        <row r="2543">
          <cell r="A2543" t="str">
            <v>Tubo RDE 17 PVC 6 " acampanada</v>
          </cell>
          <cell r="B2543" t="str">
            <v>m</v>
          </cell>
          <cell r="C2543">
            <v>84211</v>
          </cell>
        </row>
        <row r="2544">
          <cell r="A2544" t="str">
            <v>Tubo RDE 21 PVC 4 " acampanada</v>
          </cell>
          <cell r="B2544" t="str">
            <v>m</v>
          </cell>
          <cell r="C2544">
            <v>30269</v>
          </cell>
        </row>
        <row r="2545">
          <cell r="A2545" t="str">
            <v>Tubo slim 48"</v>
          </cell>
          <cell r="B2545" t="str">
            <v>und</v>
          </cell>
          <cell r="C2545">
            <v>4500</v>
          </cell>
        </row>
        <row r="2546">
          <cell r="A2546" t="str">
            <v>Tubo union mecanica RDE 11 PVC 8 "</v>
          </cell>
          <cell r="B2546" t="str">
            <v>m</v>
          </cell>
          <cell r="C2546">
            <v>297182</v>
          </cell>
        </row>
        <row r="2547">
          <cell r="A2547" t="str">
            <v>Tubo union mecanica RDE 13.5 PVC 10 "</v>
          </cell>
          <cell r="B2547" t="str">
            <v>m</v>
          </cell>
          <cell r="C2547">
            <v>452491</v>
          </cell>
        </row>
        <row r="2548">
          <cell r="A2548" t="str">
            <v>Tubo union mecanica RDE 13.5 PVC 2 "</v>
          </cell>
          <cell r="B2548" t="str">
            <v>m</v>
          </cell>
          <cell r="C2548">
            <v>21058</v>
          </cell>
        </row>
        <row r="2549">
          <cell r="A2549" t="str">
            <v>Tubo union mecanica RDE 13.5 PVC 2 1/2 "</v>
          </cell>
          <cell r="B2549" t="str">
            <v>m</v>
          </cell>
          <cell r="C2549">
            <v>19058</v>
          </cell>
        </row>
        <row r="2550">
          <cell r="A2550" t="str">
            <v>Tubo union mecanica RDE 13.5 PVC 3 "</v>
          </cell>
          <cell r="B2550" t="str">
            <v>m</v>
          </cell>
          <cell r="C2550">
            <v>46464</v>
          </cell>
        </row>
        <row r="2551">
          <cell r="A2551" t="str">
            <v>Tubo union mecanica RDE 13.5 PVC 4 "</v>
          </cell>
          <cell r="B2551" t="str">
            <v>m</v>
          </cell>
          <cell r="C2551">
            <v>74369</v>
          </cell>
        </row>
        <row r="2552">
          <cell r="A2552" t="str">
            <v>Tubo union mecanica RDE 13.5 PVC 6 "</v>
          </cell>
          <cell r="B2552" t="str">
            <v>m</v>
          </cell>
          <cell r="C2552">
            <v>180160</v>
          </cell>
        </row>
        <row r="2553">
          <cell r="A2553" t="str">
            <v>Tubo union mecanica RDE 13.5 PVC 8 "</v>
          </cell>
          <cell r="B2553" t="str">
            <v>m</v>
          </cell>
          <cell r="C2553">
            <v>305322</v>
          </cell>
        </row>
        <row r="2554">
          <cell r="A2554" t="str">
            <v>Tubo union mecanica RDE 21 PVC  2 "</v>
          </cell>
          <cell r="B2554" t="str">
            <v>m</v>
          </cell>
          <cell r="C2554">
            <v>11380</v>
          </cell>
        </row>
        <row r="2555">
          <cell r="A2555" t="str">
            <v>Tubo union mecanica RDE 21 PVC 10 "</v>
          </cell>
          <cell r="B2555" t="str">
            <v>m</v>
          </cell>
          <cell r="C2555">
            <v>238280</v>
          </cell>
        </row>
        <row r="2556">
          <cell r="A2556" t="str">
            <v>Tubo union mecanica RDE 21 PVC 12 "</v>
          </cell>
          <cell r="B2556" t="str">
            <v>m</v>
          </cell>
          <cell r="C2556">
            <v>334798</v>
          </cell>
        </row>
        <row r="2557">
          <cell r="A2557" t="str">
            <v>Tubo union mecanica RDE 21 PVC 14 "</v>
          </cell>
          <cell r="B2557" t="str">
            <v>m</v>
          </cell>
          <cell r="C2557">
            <v>415192</v>
          </cell>
        </row>
        <row r="2558">
          <cell r="A2558" t="str">
            <v>Tubo union mecanica RDE 21 PVC 16 "</v>
          </cell>
          <cell r="B2558" t="str">
            <v>m</v>
          </cell>
          <cell r="C2558">
            <v>544946</v>
          </cell>
        </row>
        <row r="2559">
          <cell r="A2559" t="str">
            <v>Tubo union mecanica RDE 21 PVC 18 "</v>
          </cell>
          <cell r="B2559" t="str">
            <v>m</v>
          </cell>
          <cell r="C2559">
            <v>699430</v>
          </cell>
        </row>
        <row r="2560">
          <cell r="A2560" t="str">
            <v>Tubo union mecanica RDE 21 PVC 2 1/2 "</v>
          </cell>
          <cell r="B2560" t="str">
            <v>m</v>
          </cell>
          <cell r="C2560">
            <v>16694</v>
          </cell>
        </row>
        <row r="2561">
          <cell r="A2561" t="str">
            <v>Tubo union mecanica RDE 21 PVC 20 "</v>
          </cell>
          <cell r="B2561" t="str">
            <v>m</v>
          </cell>
          <cell r="C2561">
            <v>871127</v>
          </cell>
        </row>
        <row r="2562">
          <cell r="A2562" t="str">
            <v>Tubo union mecanica RDE 21 PVC 3 "</v>
          </cell>
          <cell r="B2562" t="str">
            <v>m</v>
          </cell>
          <cell r="C2562">
            <v>24907</v>
          </cell>
        </row>
        <row r="2563">
          <cell r="A2563" t="str">
            <v>Tubo union mecanica RDE 21 PVC 4 "</v>
          </cell>
          <cell r="B2563" t="str">
            <v>m</v>
          </cell>
          <cell r="C2563">
            <v>41096</v>
          </cell>
        </row>
        <row r="2564">
          <cell r="A2564" t="str">
            <v>Tubo union mecanica RDE 21 PVC 6 "</v>
          </cell>
          <cell r="B2564" t="str">
            <v>m</v>
          </cell>
          <cell r="C2564">
            <v>89735</v>
          </cell>
        </row>
        <row r="2565">
          <cell r="A2565" t="str">
            <v>Tubo union mecanica RDE 21 PVC 8 "</v>
          </cell>
          <cell r="B2565" t="str">
            <v>m</v>
          </cell>
          <cell r="C2565">
            <v>452001</v>
          </cell>
        </row>
        <row r="2566">
          <cell r="A2566" t="str">
            <v>Tubo union mecanica RDE 26 PVC 10 "</v>
          </cell>
          <cell r="B2566" t="str">
            <v>m</v>
          </cell>
          <cell r="C2566">
            <v>194618</v>
          </cell>
        </row>
        <row r="2567">
          <cell r="A2567" t="str">
            <v>Tubo union mecanica RDE 26 PVC 12 "</v>
          </cell>
          <cell r="B2567" t="str">
            <v>m</v>
          </cell>
          <cell r="C2567">
            <v>274344</v>
          </cell>
        </row>
        <row r="2568">
          <cell r="A2568" t="str">
            <v>Tubo union mecanica RDE 26 PVC 14 "</v>
          </cell>
          <cell r="B2568" t="str">
            <v>m</v>
          </cell>
          <cell r="C2568">
            <v>341354</v>
          </cell>
        </row>
        <row r="2569">
          <cell r="A2569" t="str">
            <v>Tubo union mecanica RDE 26 PVC 16 "</v>
          </cell>
          <cell r="B2569" t="str">
            <v>m</v>
          </cell>
          <cell r="C2569">
            <v>452905</v>
          </cell>
        </row>
        <row r="2570">
          <cell r="A2570" t="str">
            <v>Tubo union mecanica RDE 26 PVC 18 "</v>
          </cell>
          <cell r="B2570" t="str">
            <v>m</v>
          </cell>
          <cell r="C2570">
            <v>580531</v>
          </cell>
        </row>
        <row r="2571">
          <cell r="A2571" t="str">
            <v>Tubo union mecanica RDE 26 PVC 2 "</v>
          </cell>
          <cell r="B2571" t="str">
            <v>m</v>
          </cell>
          <cell r="C2571">
            <v>9442</v>
          </cell>
        </row>
        <row r="2572">
          <cell r="A2572" t="str">
            <v>Tubo union mecanica RDE 26 PVC 2 1/2 "</v>
          </cell>
          <cell r="B2572" t="str">
            <v>m</v>
          </cell>
          <cell r="C2572">
            <v>13942</v>
          </cell>
        </row>
        <row r="2573">
          <cell r="A2573" t="str">
            <v>Tubo union mecanica RDE 26 PVC 20 "</v>
          </cell>
          <cell r="B2573" t="str">
            <v>m</v>
          </cell>
          <cell r="C2573">
            <v>747966</v>
          </cell>
        </row>
        <row r="2574">
          <cell r="A2574" t="str">
            <v>Tubo union mecanica RDE 26 PVC 3 "</v>
          </cell>
          <cell r="B2574" t="str">
            <v>m</v>
          </cell>
          <cell r="C2574">
            <v>20773</v>
          </cell>
        </row>
        <row r="2575">
          <cell r="A2575" t="str">
            <v>Tubo union mecanica RDE 26 PVC 4 "</v>
          </cell>
          <cell r="B2575" t="str">
            <v>m</v>
          </cell>
          <cell r="C2575">
            <v>34309</v>
          </cell>
        </row>
        <row r="2576">
          <cell r="A2576" t="str">
            <v>Tubo union mecanica RDE 26 PVC 6 "</v>
          </cell>
          <cell r="B2576" t="str">
            <v>m</v>
          </cell>
          <cell r="C2576">
            <v>73496</v>
          </cell>
        </row>
        <row r="2577">
          <cell r="A2577" t="str">
            <v>Tubo union mecanica RDE 26 PVC 8 "</v>
          </cell>
          <cell r="B2577" t="str">
            <v>m</v>
          </cell>
          <cell r="C2577">
            <v>125033</v>
          </cell>
        </row>
        <row r="2578">
          <cell r="A2578" t="str">
            <v>Tubo union mecanica RDE 32.5 PVC 10 "</v>
          </cell>
          <cell r="B2578" t="str">
            <v>m</v>
          </cell>
          <cell r="C2578">
            <v>159495</v>
          </cell>
        </row>
        <row r="2579">
          <cell r="A2579" t="str">
            <v>Tubo union mecanica RDE 32.5 PVC 12 "</v>
          </cell>
          <cell r="B2579" t="str">
            <v>m</v>
          </cell>
          <cell r="C2579">
            <v>224686</v>
          </cell>
        </row>
        <row r="2580">
          <cell r="A2580" t="str">
            <v>Tubo union mecanica RDE 32.5 PVC 14 "</v>
          </cell>
          <cell r="B2580" t="str">
            <v>m</v>
          </cell>
          <cell r="C2580">
            <v>278175</v>
          </cell>
        </row>
        <row r="2581">
          <cell r="A2581" t="str">
            <v>Tubo union mecanica RDE 32.5 PVC 16 "</v>
          </cell>
          <cell r="B2581" t="str">
            <v>m</v>
          </cell>
          <cell r="C2581">
            <v>369444</v>
          </cell>
        </row>
        <row r="2582">
          <cell r="A2582" t="str">
            <v>Tubo union mecanica RDE 32.5 PVC 18 "</v>
          </cell>
          <cell r="B2582" t="str">
            <v>m</v>
          </cell>
          <cell r="C2582">
            <v>469054</v>
          </cell>
        </row>
        <row r="2583">
          <cell r="A2583" t="str">
            <v>Tubo union mecanica RDE 32.5 PVC 2 "</v>
          </cell>
          <cell r="B2583" t="str">
            <v>m</v>
          </cell>
          <cell r="C2583">
            <v>7762</v>
          </cell>
        </row>
        <row r="2584">
          <cell r="A2584" t="str">
            <v>Tubo union mecanica RDE 32.5 PVC 2 1/2 "</v>
          </cell>
          <cell r="B2584" t="str">
            <v>m</v>
          </cell>
          <cell r="C2584">
            <v>11634</v>
          </cell>
        </row>
        <row r="2585">
          <cell r="A2585" t="str">
            <v>Tubo union mecanica RDE 32.5 PVC 20 "</v>
          </cell>
          <cell r="B2585" t="str">
            <v>m</v>
          </cell>
          <cell r="C2585">
            <v>616275</v>
          </cell>
        </row>
        <row r="2586">
          <cell r="A2586" t="str">
            <v>Tubo union mecanica RDE 32.5 PVC 3 "</v>
          </cell>
          <cell r="B2586" t="str">
            <v>m</v>
          </cell>
          <cell r="C2586">
            <v>16687</v>
          </cell>
        </row>
        <row r="2587">
          <cell r="A2587" t="str">
            <v>Tubo union mecanica RDE 32.5 PVC 4 "</v>
          </cell>
          <cell r="B2587" t="str">
            <v>m</v>
          </cell>
          <cell r="C2587">
            <v>27557</v>
          </cell>
        </row>
        <row r="2588">
          <cell r="A2588" t="str">
            <v>Tubo union mecanica RDE 32.5 PVC 6 "</v>
          </cell>
          <cell r="B2588" t="str">
            <v>m</v>
          </cell>
          <cell r="C2588">
            <v>59932</v>
          </cell>
        </row>
        <row r="2589">
          <cell r="A2589" t="str">
            <v>Tubo union mecanica RDE 32.5 PVC 8 "</v>
          </cell>
          <cell r="B2589" t="str">
            <v>m</v>
          </cell>
          <cell r="C2589">
            <v>102034</v>
          </cell>
        </row>
        <row r="2590">
          <cell r="A2590" t="str">
            <v>Tubo union mecanica RDE 41 PVC 10 "</v>
          </cell>
          <cell r="B2590" t="str">
            <v>m</v>
          </cell>
          <cell r="C2590">
            <v>127665</v>
          </cell>
        </row>
        <row r="2591">
          <cell r="A2591" t="str">
            <v>Tubo union mecanica RDE 41 PVC 12 "</v>
          </cell>
          <cell r="B2591" t="str">
            <v>m</v>
          </cell>
          <cell r="C2591">
            <v>180806</v>
          </cell>
        </row>
        <row r="2592">
          <cell r="A2592" t="str">
            <v>Tubo union mecanica RDE 41 PVC 14 "</v>
          </cell>
          <cell r="B2592" t="str">
            <v>m</v>
          </cell>
          <cell r="C2592">
            <v>228334</v>
          </cell>
        </row>
        <row r="2593">
          <cell r="A2593" t="str">
            <v>Tubo union mecanica RDE 41 PVC 16 "</v>
          </cell>
          <cell r="B2593" t="str">
            <v>m</v>
          </cell>
          <cell r="C2593">
            <v>307378</v>
          </cell>
        </row>
        <row r="2594">
          <cell r="A2594" t="str">
            <v>Tubo union mecanica RDE 41 PVC 18 "</v>
          </cell>
          <cell r="B2594" t="str">
            <v>m</v>
          </cell>
          <cell r="C2594">
            <v>399891</v>
          </cell>
        </row>
        <row r="2595">
          <cell r="A2595" t="str">
            <v>Tubo union mecanica RDE 41 PVC 18 "</v>
          </cell>
          <cell r="B2595" t="str">
            <v>m</v>
          </cell>
          <cell r="C2595">
            <v>5362</v>
          </cell>
        </row>
        <row r="2596">
          <cell r="A2596" t="str">
            <v>Tubo union mecanica RDE 41 PVC 2 1/2 "</v>
          </cell>
          <cell r="B2596" t="str">
            <v>m</v>
          </cell>
          <cell r="C2596">
            <v>9095</v>
          </cell>
        </row>
        <row r="2597">
          <cell r="A2597" t="str">
            <v>Tubo union mecanica RDE 41 PVC 20 "</v>
          </cell>
          <cell r="B2597" t="str">
            <v>m</v>
          </cell>
          <cell r="C2597">
            <v>507453</v>
          </cell>
        </row>
        <row r="2598">
          <cell r="A2598" t="str">
            <v>Tubo union mecanica RDE 41 PVC 3 "</v>
          </cell>
          <cell r="B2598" t="str">
            <v>m</v>
          </cell>
          <cell r="C2598">
            <v>13618</v>
          </cell>
        </row>
        <row r="2599">
          <cell r="A2599" t="str">
            <v>Tubo union mecanica RDE 41 PVC 4 "</v>
          </cell>
          <cell r="B2599" t="str">
            <v>m</v>
          </cell>
          <cell r="C2599">
            <v>22799</v>
          </cell>
        </row>
        <row r="2600">
          <cell r="A2600" t="str">
            <v>Tubo union mecanica RDE 41 PVC 6 "</v>
          </cell>
          <cell r="B2600" t="str">
            <v>m</v>
          </cell>
          <cell r="C2600">
            <v>48335</v>
          </cell>
        </row>
        <row r="2601">
          <cell r="A2601" t="str">
            <v>Tubo union mecanica RDE 41 PVC 8 "</v>
          </cell>
          <cell r="B2601" t="str">
            <v>m</v>
          </cell>
          <cell r="C2601">
            <v>81640</v>
          </cell>
        </row>
        <row r="2602">
          <cell r="A2602" t="str">
            <v>Tuerca Ø= 1/2" G-8</v>
          </cell>
          <cell r="B2602" t="str">
            <v>und</v>
          </cell>
          <cell r="C2602">
            <v>900</v>
          </cell>
        </row>
        <row r="2603">
          <cell r="A2603" t="str">
            <v>Tuerca Ø= 1/4" G-8</v>
          </cell>
          <cell r="B2603" t="str">
            <v>und</v>
          </cell>
          <cell r="C2603">
            <v>102</v>
          </cell>
        </row>
        <row r="2604">
          <cell r="A2604" t="str">
            <v>Tuerca Ø=1 1/2"  G-8</v>
          </cell>
          <cell r="B2604" t="str">
            <v>und</v>
          </cell>
          <cell r="C2604">
            <v>14000</v>
          </cell>
        </row>
        <row r="2605">
          <cell r="A2605" t="str">
            <v>Tuerca Ø=1 1/4"  G-8</v>
          </cell>
          <cell r="B2605" t="str">
            <v>und</v>
          </cell>
          <cell r="C2605">
            <v>8500</v>
          </cell>
        </row>
        <row r="2606">
          <cell r="A2606" t="str">
            <v>Tuerca Ø=1 1/8"  G-8</v>
          </cell>
          <cell r="B2606" t="str">
            <v>und</v>
          </cell>
          <cell r="C2606">
            <v>7500</v>
          </cell>
        </row>
        <row r="2607">
          <cell r="A2607" t="str">
            <v>Tuerca Ø=1 3/8"  G-8</v>
          </cell>
          <cell r="B2607" t="str">
            <v>und</v>
          </cell>
          <cell r="C2607">
            <v>12000</v>
          </cell>
        </row>
        <row r="2608">
          <cell r="A2608" t="str">
            <v>Tuerca Ø=1"  G-5</v>
          </cell>
          <cell r="B2608" t="str">
            <v>und</v>
          </cell>
          <cell r="C2608">
            <v>1340</v>
          </cell>
        </row>
        <row r="2609">
          <cell r="A2609" t="str">
            <v>Tuerca Ø=1"  G-8</v>
          </cell>
          <cell r="B2609" t="str">
            <v>und</v>
          </cell>
          <cell r="C2609">
            <v>2200</v>
          </cell>
        </row>
        <row r="2610">
          <cell r="A2610" t="str">
            <v>Tuerca Ø=2"  G-8</v>
          </cell>
          <cell r="B2610" t="str">
            <v>und</v>
          </cell>
          <cell r="C2610">
            <v>20000</v>
          </cell>
        </row>
        <row r="2611">
          <cell r="A2611" t="str">
            <v>Tuerca Ø=3"  G-5</v>
          </cell>
          <cell r="B2611" t="str">
            <v>und</v>
          </cell>
          <cell r="C2611">
            <v>30000</v>
          </cell>
        </row>
        <row r="2612">
          <cell r="A2612" t="str">
            <v>Tuerca Ø=3/4"  G-8</v>
          </cell>
          <cell r="B2612" t="str">
            <v>und</v>
          </cell>
          <cell r="C2612">
            <v>980</v>
          </cell>
        </row>
        <row r="2613">
          <cell r="A2613" t="str">
            <v>Tuerca Ø= 3/8" para varilla roscada</v>
          </cell>
          <cell r="B2613" t="str">
            <v>und</v>
          </cell>
          <cell r="C2613">
            <v>800</v>
          </cell>
        </row>
        <row r="2614">
          <cell r="A2614" t="str">
            <v>Tuerca Ø=5/16" G-2 (arandela)</v>
          </cell>
          <cell r="B2614" t="str">
            <v>und</v>
          </cell>
          <cell r="C2614">
            <v>115</v>
          </cell>
        </row>
        <row r="2615">
          <cell r="A2615" t="str">
            <v>Thinner</v>
          </cell>
          <cell r="B2615" t="str">
            <v>gal</v>
          </cell>
          <cell r="C2615">
            <v>17720</v>
          </cell>
        </row>
        <row r="2616">
          <cell r="A2616" t="str">
            <v>U de remate aluminio para lámina policarbonato 2.1</v>
          </cell>
          <cell r="B2616" t="str">
            <v>und</v>
          </cell>
          <cell r="C2616">
            <v>25600</v>
          </cell>
        </row>
        <row r="2617">
          <cell r="A2617" t="str">
            <v>Union a Termofusion a Tope Diametro &lt; 110 mm</v>
          </cell>
          <cell r="B2617" t="str">
            <v>und</v>
          </cell>
          <cell r="C2617">
            <v>20274</v>
          </cell>
        </row>
        <row r="2618">
          <cell r="A2618" t="str">
            <v>Union a Termofusion a Tope Diametro &gt; 110 mm</v>
          </cell>
          <cell r="B2618" t="str">
            <v>und</v>
          </cell>
          <cell r="C2618">
            <v>31633</v>
          </cell>
        </row>
        <row r="2619">
          <cell r="A2619" t="str">
            <v>Union adaptador de 3"</v>
          </cell>
          <cell r="B2619" t="str">
            <v>und</v>
          </cell>
          <cell r="C2619">
            <v>10035</v>
          </cell>
        </row>
        <row r="2620">
          <cell r="A2620" t="str">
            <v>Union alcantarillado PVC 24  "</v>
          </cell>
          <cell r="B2620" t="str">
            <v>und</v>
          </cell>
          <cell r="C2620">
            <v>1</v>
          </cell>
        </row>
        <row r="2621">
          <cell r="A2621" t="str">
            <v>Union alcantarillado PVC 27  "</v>
          </cell>
          <cell r="B2621" t="str">
            <v>und</v>
          </cell>
          <cell r="C2621">
            <v>1</v>
          </cell>
        </row>
        <row r="2622">
          <cell r="A2622" t="str">
            <v>Union alcantarillado PVC 30  "</v>
          </cell>
          <cell r="B2622" t="str">
            <v>und</v>
          </cell>
          <cell r="C2622">
            <v>1</v>
          </cell>
        </row>
        <row r="2623">
          <cell r="A2623" t="str">
            <v>Union alcantarillado PVC 33  "</v>
          </cell>
          <cell r="B2623" t="str">
            <v>und</v>
          </cell>
          <cell r="C2623">
            <v>1</v>
          </cell>
        </row>
        <row r="2624">
          <cell r="A2624" t="str">
            <v>Union alcantarillado PVC 36  "</v>
          </cell>
          <cell r="B2624" t="str">
            <v>und</v>
          </cell>
          <cell r="C2624">
            <v>1</v>
          </cell>
        </row>
        <row r="2625">
          <cell r="A2625" t="str">
            <v>Union alcantarillado PVC 39  "</v>
          </cell>
          <cell r="B2625" t="str">
            <v>und</v>
          </cell>
          <cell r="C2625">
            <v>1</v>
          </cell>
        </row>
        <row r="2626">
          <cell r="A2626" t="str">
            <v>Union alcantarillado PVC 42  "</v>
          </cell>
          <cell r="B2626" t="str">
            <v>und</v>
          </cell>
          <cell r="C2626">
            <v>1</v>
          </cell>
        </row>
        <row r="2627">
          <cell r="A2627" t="str">
            <v>Union alcantarillado PVC 48  "</v>
          </cell>
          <cell r="B2627" t="str">
            <v>und</v>
          </cell>
          <cell r="C2627">
            <v>1</v>
          </cell>
        </row>
        <row r="2628">
          <cell r="A2628" t="str">
            <v>Union alcantarillado PVC 60  "</v>
          </cell>
          <cell r="B2628" t="str">
            <v>und</v>
          </cell>
          <cell r="C2628">
            <v>1</v>
          </cell>
        </row>
        <row r="2629">
          <cell r="A2629" t="str">
            <v>Union canal a bajante amazonas</v>
          </cell>
          <cell r="B2629" t="str">
            <v>und</v>
          </cell>
          <cell r="C2629">
            <v>30199</v>
          </cell>
        </row>
        <row r="2630">
          <cell r="A2630" t="str">
            <v>Union canal amazonas blanca</v>
          </cell>
          <cell r="B2630" t="str">
            <v>und</v>
          </cell>
          <cell r="C2630">
            <v>22390</v>
          </cell>
        </row>
        <row r="2631">
          <cell r="A2631" t="str">
            <v>Union conduit PVC  4"</v>
          </cell>
          <cell r="B2631" t="str">
            <v>und</v>
          </cell>
          <cell r="C2631">
            <v>4536</v>
          </cell>
        </row>
        <row r="2632">
          <cell r="A2632" t="str">
            <v>Union de canal blanca Raingo</v>
          </cell>
          <cell r="B2632" t="str">
            <v>und</v>
          </cell>
          <cell r="C2632">
            <v>10025</v>
          </cell>
        </row>
        <row r="2633">
          <cell r="A2633" t="str">
            <v>Union de Polietileno Ø=63 mm = 2"</v>
          </cell>
          <cell r="B2633" t="str">
            <v>und</v>
          </cell>
          <cell r="C2633">
            <v>22187</v>
          </cell>
        </row>
        <row r="2634">
          <cell r="A2634" t="str">
            <v>Union de Polietileno Ø=90 mm = 3"</v>
          </cell>
          <cell r="B2634" t="str">
            <v>und</v>
          </cell>
          <cell r="C2634">
            <v>45078</v>
          </cell>
        </row>
        <row r="2635">
          <cell r="A2635" t="str">
            <v>Union de reparacion u.m RDE 21 PVC 10 "</v>
          </cell>
          <cell r="B2635" t="str">
            <v>und</v>
          </cell>
          <cell r="C2635">
            <v>559366</v>
          </cell>
        </row>
        <row r="2636">
          <cell r="A2636" t="str">
            <v>Union de reparacion u.m RDE 21 PVC 12 "</v>
          </cell>
          <cell r="B2636" t="str">
            <v>und</v>
          </cell>
          <cell r="C2636">
            <v>1023972</v>
          </cell>
        </row>
        <row r="2637">
          <cell r="A2637" t="str">
            <v>Union de reparacion u.m RDE 21 PVC 2 "</v>
          </cell>
          <cell r="B2637" t="str">
            <v>und</v>
          </cell>
          <cell r="C2637">
            <v>27071</v>
          </cell>
        </row>
        <row r="2638">
          <cell r="A2638" t="str">
            <v>Union de reparacion u.m RDE 21 PVC 2 1/2 "</v>
          </cell>
          <cell r="B2638" t="str">
            <v>und</v>
          </cell>
          <cell r="C2638">
            <v>31519</v>
          </cell>
        </row>
        <row r="2639">
          <cell r="A2639" t="str">
            <v>Union de reparacion u.m RDE 21 PVC 3 "</v>
          </cell>
          <cell r="B2639" t="str">
            <v>und</v>
          </cell>
          <cell r="C2639">
            <v>44852</v>
          </cell>
        </row>
        <row r="2640">
          <cell r="A2640" t="str">
            <v>Union de reparacion u.m RDE 21 PVC 4 "</v>
          </cell>
          <cell r="B2640" t="str">
            <v>und</v>
          </cell>
          <cell r="C2640">
            <v>76918</v>
          </cell>
        </row>
        <row r="2641">
          <cell r="A2641" t="str">
            <v>Union de reparacion u.m RDE 21 PVC 6 "</v>
          </cell>
          <cell r="B2641" t="str">
            <v>und</v>
          </cell>
          <cell r="C2641">
            <v>169431</v>
          </cell>
        </row>
        <row r="2642">
          <cell r="A2642" t="str">
            <v>Union de reparacion u.m RDE 21 PVC 8 "</v>
          </cell>
          <cell r="B2642" t="str">
            <v>und</v>
          </cell>
          <cell r="C2642">
            <v>327499</v>
          </cell>
        </row>
        <row r="2643">
          <cell r="A2643" t="str">
            <v>Union Dresser Ø= 3" en H.D.</v>
          </cell>
          <cell r="B2643" t="str">
            <v>und</v>
          </cell>
          <cell r="C2643">
            <v>143098</v>
          </cell>
        </row>
        <row r="2644">
          <cell r="A2644" t="str">
            <v>Union Dresser Ø=12" en  H.D</v>
          </cell>
          <cell r="B2644" t="str">
            <v>und</v>
          </cell>
          <cell r="C2644">
            <v>509240</v>
          </cell>
        </row>
        <row r="2645">
          <cell r="A2645" t="str">
            <v>Union Dresser Ø=14" en  H.D</v>
          </cell>
          <cell r="B2645" t="str">
            <v>und</v>
          </cell>
          <cell r="C2645">
            <v>533600</v>
          </cell>
        </row>
        <row r="2646">
          <cell r="A2646" t="str">
            <v>Union Dresser Ø=2 1/2" en  H.D</v>
          </cell>
          <cell r="B2646" t="str">
            <v>und</v>
          </cell>
          <cell r="C2646">
            <v>49000</v>
          </cell>
        </row>
        <row r="2647">
          <cell r="A2647" t="str">
            <v>Union Dresser Ø=2" en  H.D</v>
          </cell>
          <cell r="B2647" t="str">
            <v>und</v>
          </cell>
          <cell r="C2647">
            <v>44080</v>
          </cell>
        </row>
        <row r="2648">
          <cell r="A2648" t="str">
            <v>Union Dresser Ø=4" en  H.D</v>
          </cell>
          <cell r="B2648" t="str">
            <v>und</v>
          </cell>
          <cell r="C2648">
            <v>120253</v>
          </cell>
        </row>
        <row r="2649">
          <cell r="A2649" t="str">
            <v>Union Dresser Ø=6" en  H.D</v>
          </cell>
          <cell r="B2649" t="str">
            <v>und</v>
          </cell>
          <cell r="C2649">
            <v>176706</v>
          </cell>
        </row>
        <row r="2650">
          <cell r="A2650" t="str">
            <v>Union Dresser Ø=8" en  H.D</v>
          </cell>
          <cell r="B2650" t="str">
            <v>und</v>
          </cell>
          <cell r="C2650">
            <v>168200</v>
          </cell>
        </row>
        <row r="2651">
          <cell r="A2651" t="str">
            <v>Union espigo flanchado Ø=2"</v>
          </cell>
          <cell r="B2651" t="str">
            <v>und</v>
          </cell>
          <cell r="C2651">
            <v>415280</v>
          </cell>
        </row>
        <row r="2652">
          <cell r="A2652" t="str">
            <v>Union espigo flanchado Ø=3"</v>
          </cell>
          <cell r="B2652" t="str">
            <v>und</v>
          </cell>
          <cell r="C2652">
            <v>600880</v>
          </cell>
        </row>
        <row r="2653">
          <cell r="A2653" t="str">
            <v>Union Galvanizada Ø= 1 1/2"</v>
          </cell>
          <cell r="B2653" t="str">
            <v>und</v>
          </cell>
          <cell r="C2653">
            <v>3631</v>
          </cell>
        </row>
        <row r="2654">
          <cell r="A2654" t="str">
            <v>Union Galvanizada Ø= 1"</v>
          </cell>
          <cell r="B2654" t="str">
            <v>und</v>
          </cell>
          <cell r="C2654">
            <v>2007</v>
          </cell>
        </row>
        <row r="2655">
          <cell r="A2655" t="str">
            <v>Union Galvanizada Ø= 2 1/2"</v>
          </cell>
          <cell r="B2655" t="str">
            <v>und</v>
          </cell>
          <cell r="C2655">
            <v>13572</v>
          </cell>
        </row>
        <row r="2656">
          <cell r="A2656" t="str">
            <v>Union Galvanizada Ø= 2"</v>
          </cell>
          <cell r="B2656" t="str">
            <v>und</v>
          </cell>
          <cell r="C2656">
            <v>6635</v>
          </cell>
        </row>
        <row r="2657">
          <cell r="A2657" t="str">
            <v>Union Galvanizada Ø= 4"</v>
          </cell>
          <cell r="B2657" t="str">
            <v>und</v>
          </cell>
          <cell r="C2657">
            <v>31088</v>
          </cell>
        </row>
        <row r="2658">
          <cell r="A2658" t="str">
            <v>Union Galvanizada Ø=3"</v>
          </cell>
          <cell r="B2658" t="str">
            <v>und</v>
          </cell>
          <cell r="C2658">
            <v>19952</v>
          </cell>
        </row>
        <row r="2659">
          <cell r="A2659" t="str">
            <v>Union mecanica rapida RDE 21 PVC 10 "</v>
          </cell>
          <cell r="B2659" t="str">
            <v>und</v>
          </cell>
          <cell r="C2659">
            <v>515794</v>
          </cell>
        </row>
        <row r="2660">
          <cell r="A2660" t="str">
            <v>Union mecanica rapida RDE 21 PVC 12 "</v>
          </cell>
          <cell r="B2660" t="str">
            <v>und</v>
          </cell>
          <cell r="C2660">
            <v>799369</v>
          </cell>
        </row>
        <row r="2661">
          <cell r="A2661" t="str">
            <v>Union mecanica rapida RDE 21 PVC 2 "</v>
          </cell>
          <cell r="B2661" t="str">
            <v>und</v>
          </cell>
          <cell r="C2661">
            <v>24164</v>
          </cell>
        </row>
        <row r="2662">
          <cell r="A2662" t="str">
            <v>Union mecanica rapida RDE 21 PVC 2 1/2 "</v>
          </cell>
          <cell r="B2662" t="str">
            <v>und</v>
          </cell>
          <cell r="C2662">
            <v>31491</v>
          </cell>
        </row>
        <row r="2663">
          <cell r="A2663" t="str">
            <v>Union mecanica rapida RDE 21 PVC 3 "</v>
          </cell>
          <cell r="B2663" t="str">
            <v>und</v>
          </cell>
          <cell r="C2663">
            <v>41388</v>
          </cell>
        </row>
        <row r="2664">
          <cell r="A2664" t="str">
            <v>Union mecanica rapida RDE 21 PVC 4 "</v>
          </cell>
          <cell r="B2664" t="str">
            <v>und</v>
          </cell>
          <cell r="C2664">
            <v>67297</v>
          </cell>
        </row>
        <row r="2665">
          <cell r="A2665" t="str">
            <v>Union mecanica rapida RDE 21 PVC 6 "</v>
          </cell>
          <cell r="B2665" t="str">
            <v>und</v>
          </cell>
          <cell r="C2665">
            <v>157132</v>
          </cell>
        </row>
        <row r="2666">
          <cell r="A2666" t="str">
            <v>Union mecanica rapida RDE 21 PVC 8 "</v>
          </cell>
          <cell r="B2666" t="str">
            <v>und</v>
          </cell>
          <cell r="C2666">
            <v>288689</v>
          </cell>
        </row>
        <row r="2667">
          <cell r="A2667" t="str">
            <v>Union PF+UAD  1/2 "</v>
          </cell>
          <cell r="B2667" t="str">
            <v>und</v>
          </cell>
          <cell r="C2667">
            <v>3894</v>
          </cell>
        </row>
        <row r="2668">
          <cell r="A2668" t="str">
            <v>Union PF+UAD 3/4"</v>
          </cell>
          <cell r="B2668" t="str">
            <v>und</v>
          </cell>
          <cell r="C2668">
            <v>25161</v>
          </cell>
        </row>
        <row r="2669">
          <cell r="A2669" t="str">
            <v>Union por acople universal en H.D. Ø 16"</v>
          </cell>
          <cell r="B2669" t="str">
            <v>und</v>
          </cell>
          <cell r="C2669">
            <v>1071840</v>
          </cell>
        </row>
        <row r="2670">
          <cell r="A2670" t="str">
            <v>Union por acople universal en H.D. Ø 3"</v>
          </cell>
          <cell r="B2670" t="str">
            <v>und</v>
          </cell>
          <cell r="C2670">
            <v>67280</v>
          </cell>
        </row>
        <row r="2671">
          <cell r="A2671" t="str">
            <v>Union por acople universal en H.D. Ø 6"  R1</v>
          </cell>
          <cell r="B2671" t="str">
            <v>und</v>
          </cell>
          <cell r="C2671">
            <v>133400</v>
          </cell>
        </row>
        <row r="2672">
          <cell r="A2672" t="str">
            <v>Union por acople universal en H.D. Ø 8"  R1</v>
          </cell>
          <cell r="B2672" t="str">
            <v>und</v>
          </cell>
          <cell r="C2672">
            <v>185600</v>
          </cell>
        </row>
        <row r="2673">
          <cell r="A2673" t="str">
            <v>Union presion  CPVC 1/2"</v>
          </cell>
          <cell r="B2673" t="str">
            <v>und</v>
          </cell>
          <cell r="C2673">
            <v>1705</v>
          </cell>
        </row>
        <row r="2674">
          <cell r="A2674" t="str">
            <v>Union presion  PVC 1 1/2"</v>
          </cell>
          <cell r="B2674" t="str">
            <v>und</v>
          </cell>
          <cell r="C2674">
            <v>2871</v>
          </cell>
        </row>
        <row r="2675">
          <cell r="A2675" t="str">
            <v>Union presion  PVC 1 1/4"</v>
          </cell>
          <cell r="B2675" t="str">
            <v>und</v>
          </cell>
          <cell r="C2675">
            <v>2107</v>
          </cell>
        </row>
        <row r="2676">
          <cell r="A2676" t="str">
            <v>Union presion  PVC 1"</v>
          </cell>
          <cell r="B2676" t="str">
            <v>und</v>
          </cell>
          <cell r="C2676">
            <v>1148</v>
          </cell>
        </row>
        <row r="2677">
          <cell r="A2677" t="str">
            <v>Union presion  PVC 1/2"</v>
          </cell>
          <cell r="B2677" t="str">
            <v>und</v>
          </cell>
          <cell r="C2677">
            <v>444</v>
          </cell>
        </row>
        <row r="2678">
          <cell r="A2678" t="str">
            <v>Union presion  PVC 2 1/2"</v>
          </cell>
          <cell r="B2678" t="str">
            <v>und</v>
          </cell>
          <cell r="C2678">
            <v>18623</v>
          </cell>
        </row>
        <row r="2679">
          <cell r="A2679" t="str">
            <v>Union presion  PVC 2"</v>
          </cell>
          <cell r="B2679" t="str">
            <v>und</v>
          </cell>
          <cell r="C2679">
            <v>4706</v>
          </cell>
        </row>
        <row r="2680">
          <cell r="A2680" t="str">
            <v>Union presion  PVC 3"</v>
          </cell>
          <cell r="B2680" t="str">
            <v>und</v>
          </cell>
          <cell r="C2680">
            <v>23066</v>
          </cell>
        </row>
        <row r="2681">
          <cell r="A2681" t="str">
            <v>Union presion  PVC 3/4"</v>
          </cell>
          <cell r="B2681" t="str">
            <v>und</v>
          </cell>
          <cell r="C2681">
            <v>702</v>
          </cell>
        </row>
        <row r="2682">
          <cell r="A2682" t="str">
            <v>Union presion  PVC 4"</v>
          </cell>
          <cell r="B2682" t="str">
            <v>und</v>
          </cell>
          <cell r="C2682">
            <v>50111</v>
          </cell>
        </row>
        <row r="2683">
          <cell r="A2683" t="str">
            <v>Union presion  PVC 6"</v>
          </cell>
          <cell r="B2683" t="str">
            <v>und</v>
          </cell>
          <cell r="C2683">
            <v>116492</v>
          </cell>
        </row>
        <row r="2684">
          <cell r="A2684" t="str">
            <v>Union reducida PE 100  PN-10 de 110 x 90 mm</v>
          </cell>
          <cell r="B2684" t="str">
            <v>und</v>
          </cell>
          <cell r="C2684">
            <v>43518</v>
          </cell>
        </row>
        <row r="2685">
          <cell r="A2685" t="str">
            <v>Union reducida PE 100  PN-10 de 160 x 110 mm</v>
          </cell>
          <cell r="B2685" t="str">
            <v>und</v>
          </cell>
          <cell r="C2685">
            <v>100728</v>
          </cell>
        </row>
        <row r="2686">
          <cell r="A2686" t="str">
            <v>Union reducida PE 100 RDE 11 PN 16  63 mm x 32 mm</v>
          </cell>
          <cell r="B2686" t="str">
            <v>und</v>
          </cell>
          <cell r="C2686">
            <v>14899</v>
          </cell>
        </row>
        <row r="2687">
          <cell r="A2687" t="str">
            <v>Union reducida PE 100 RDE 17 PN 10  90 mm x 63 mm</v>
          </cell>
          <cell r="B2687" t="str">
            <v>und</v>
          </cell>
          <cell r="C2687">
            <v>43518</v>
          </cell>
        </row>
        <row r="2688">
          <cell r="A2688" t="str">
            <v>Union reducida PE 25 mm x 20 mm Socket</v>
          </cell>
          <cell r="B2688" t="str">
            <v>und</v>
          </cell>
          <cell r="C2688">
            <v>5617</v>
          </cell>
        </row>
        <row r="2689">
          <cell r="A2689" t="str">
            <v>Union reducida PE 32 mm x 20 mm Socket</v>
          </cell>
          <cell r="B2689" t="str">
            <v>und</v>
          </cell>
          <cell r="C2689">
            <v>7085</v>
          </cell>
        </row>
        <row r="2690">
          <cell r="A2690" t="str">
            <v>Union reducida PE 32 mm x 25 mm Socket</v>
          </cell>
          <cell r="B2690" t="str">
            <v>und</v>
          </cell>
          <cell r="C2690">
            <v>7617</v>
          </cell>
        </row>
        <row r="2691">
          <cell r="A2691" t="str">
            <v>Union roscada A/C, Ø 2"</v>
          </cell>
          <cell r="B2691" t="str">
            <v>und</v>
          </cell>
          <cell r="C2691">
            <v>7500</v>
          </cell>
        </row>
        <row r="2692">
          <cell r="A2692" t="str">
            <v>Union roscada A/C, Ø 3"</v>
          </cell>
          <cell r="B2692" t="str">
            <v>und</v>
          </cell>
          <cell r="C2692">
            <v>16000</v>
          </cell>
        </row>
        <row r="2693">
          <cell r="A2693" t="str">
            <v>Union sanitaria  Novafort 6" o 160 mm</v>
          </cell>
          <cell r="B2693" t="str">
            <v>und</v>
          </cell>
          <cell r="C2693">
            <v>31956</v>
          </cell>
        </row>
        <row r="2694">
          <cell r="A2694" t="str">
            <v>Union sanitaria  Novafort 8" o 200 mm</v>
          </cell>
          <cell r="B2694" t="str">
            <v>und</v>
          </cell>
          <cell r="C2694">
            <v>53639</v>
          </cell>
        </row>
        <row r="2695">
          <cell r="A2695" t="str">
            <v>Union sanitaria  PVC 2 "</v>
          </cell>
          <cell r="B2695" t="str">
            <v>und</v>
          </cell>
          <cell r="C2695">
            <v>2884</v>
          </cell>
        </row>
        <row r="2696">
          <cell r="A2696" t="str">
            <v>Union sanitaria  PVC 3"</v>
          </cell>
          <cell r="B2696" t="str">
            <v>und</v>
          </cell>
          <cell r="C2696">
            <v>4163</v>
          </cell>
        </row>
        <row r="2697">
          <cell r="A2697" t="str">
            <v>Union sanitaria  PVC 4"</v>
          </cell>
          <cell r="B2697" t="str">
            <v>und</v>
          </cell>
          <cell r="C2697">
            <v>8313</v>
          </cell>
        </row>
        <row r="2698">
          <cell r="A2698" t="str">
            <v>Union sanitaria  PVC 6 "</v>
          </cell>
          <cell r="B2698" t="str">
            <v>und</v>
          </cell>
          <cell r="C2698">
            <v>36455</v>
          </cell>
        </row>
        <row r="2699">
          <cell r="A2699" t="str">
            <v>Union tipo socket para gas 1/2"</v>
          </cell>
          <cell r="B2699" t="str">
            <v>und</v>
          </cell>
          <cell r="C2699">
            <v>3965</v>
          </cell>
        </row>
        <row r="2700">
          <cell r="A2700" t="str">
            <v>Union Universal galvanizada 1 1/2"</v>
          </cell>
          <cell r="B2700" t="str">
            <v>und</v>
          </cell>
          <cell r="C2700">
            <v>16240</v>
          </cell>
        </row>
        <row r="2701">
          <cell r="A2701" t="str">
            <v>Union Universal galvanizada 1/2"</v>
          </cell>
          <cell r="B2701" t="str">
            <v>und</v>
          </cell>
          <cell r="C2701">
            <v>5951</v>
          </cell>
        </row>
        <row r="2702">
          <cell r="A2702" t="str">
            <v>Union Universal galvanizada 2"</v>
          </cell>
          <cell r="B2702" t="str">
            <v>und</v>
          </cell>
          <cell r="C2702">
            <v>31088</v>
          </cell>
        </row>
        <row r="2703">
          <cell r="A2703" t="str">
            <v>Union Universal galvanizada 3"</v>
          </cell>
          <cell r="B2703" t="str">
            <v>und</v>
          </cell>
          <cell r="C2703">
            <v>89204</v>
          </cell>
        </row>
        <row r="2704">
          <cell r="A2704" t="str">
            <v>Union Universal galvanizada 4"</v>
          </cell>
          <cell r="B2704" t="str">
            <v>und</v>
          </cell>
          <cell r="C2704">
            <v>171680</v>
          </cell>
        </row>
        <row r="2705">
          <cell r="A2705" t="str">
            <v>Union Universal galvanizada 6"</v>
          </cell>
          <cell r="B2705" t="str">
            <v>und</v>
          </cell>
          <cell r="C2705">
            <v>400200</v>
          </cell>
        </row>
        <row r="2706">
          <cell r="A2706" t="str">
            <v>Union Universal galvanizada 8"</v>
          </cell>
          <cell r="B2706" t="str">
            <v>und</v>
          </cell>
          <cell r="C2706">
            <v>237800</v>
          </cell>
        </row>
        <row r="2707">
          <cell r="A2707" t="str">
            <v>Uniones de protección p/cable</v>
          </cell>
          <cell r="B2707" t="str">
            <v>und</v>
          </cell>
          <cell r="C2707">
            <v>1000</v>
          </cell>
        </row>
        <row r="2708">
          <cell r="A2708" t="str">
            <v>Universal presión  PVC 1 1/2"</v>
          </cell>
          <cell r="B2708" t="str">
            <v>und</v>
          </cell>
          <cell r="C2708">
            <v>32089</v>
          </cell>
        </row>
        <row r="2709">
          <cell r="A2709" t="str">
            <v>Universal presión  PVC 1"</v>
          </cell>
          <cell r="B2709" t="str">
            <v>und</v>
          </cell>
          <cell r="C2709">
            <v>10357</v>
          </cell>
        </row>
        <row r="2710">
          <cell r="A2710" t="str">
            <v>Universal presión  PVC 1/2"</v>
          </cell>
          <cell r="B2710" t="str">
            <v>und</v>
          </cell>
          <cell r="C2710">
            <v>3864</v>
          </cell>
        </row>
        <row r="2711">
          <cell r="A2711" t="str">
            <v>Universal presión  PVC 2 1/2"</v>
          </cell>
          <cell r="B2711" t="str">
            <v>und</v>
          </cell>
          <cell r="C2711">
            <v>52432</v>
          </cell>
        </row>
        <row r="2712">
          <cell r="A2712" t="str">
            <v>Universal presión  PVC 2"</v>
          </cell>
          <cell r="B2712" t="str">
            <v>und</v>
          </cell>
          <cell r="C2712">
            <v>41023</v>
          </cell>
        </row>
        <row r="2713">
          <cell r="A2713" t="str">
            <v>Universal presión  PVC 3"</v>
          </cell>
          <cell r="B2713" t="str">
            <v>und</v>
          </cell>
          <cell r="C2713">
            <v>80504</v>
          </cell>
        </row>
        <row r="2714">
          <cell r="A2714" t="str">
            <v>Universal presión  PVC 4"</v>
          </cell>
          <cell r="B2714" t="str">
            <v>und</v>
          </cell>
          <cell r="C2714">
            <v>100688</v>
          </cell>
        </row>
        <row r="2715">
          <cell r="A2715" t="str">
            <v>Valla informativa en lámina 6*2 m impresión digital con estructura soporte</v>
          </cell>
          <cell r="B2715" t="str">
            <v>und</v>
          </cell>
          <cell r="C2715">
            <v>1950000</v>
          </cell>
        </row>
        <row r="2716">
          <cell r="A2716" t="str">
            <v>Valla SI 60 x 75 cm cinta vinilo</v>
          </cell>
          <cell r="B2716" t="str">
            <v>und</v>
          </cell>
          <cell r="C2716">
            <v>170000</v>
          </cell>
        </row>
        <row r="2717">
          <cell r="A2717" t="str">
            <v>Valv. comp. elast. vast. n.asc. ext. brida 10"</v>
          </cell>
          <cell r="B2717" t="str">
            <v>und</v>
          </cell>
          <cell r="C2717">
            <v>3062400</v>
          </cell>
        </row>
        <row r="2718">
          <cell r="A2718" t="str">
            <v>Valv. comp. elast. vast. n.asc. ext. brida 12"</v>
          </cell>
          <cell r="B2718" t="str">
            <v>und</v>
          </cell>
          <cell r="C2718">
            <v>3870920</v>
          </cell>
        </row>
        <row r="2719">
          <cell r="A2719" t="str">
            <v>Valv. comp. elast. vast. n.asc. ext. brida 2"</v>
          </cell>
          <cell r="B2719" t="str">
            <v>und</v>
          </cell>
          <cell r="C2719">
            <v>391822</v>
          </cell>
        </row>
        <row r="2720">
          <cell r="A2720" t="str">
            <v>Valv. comp. elast. vast. n.asc. ext. brida 3"</v>
          </cell>
          <cell r="B2720" t="str">
            <v>und</v>
          </cell>
          <cell r="C2720">
            <v>505000</v>
          </cell>
        </row>
        <row r="2721">
          <cell r="A2721" t="str">
            <v>Valv. comp. elast. vast. n.asc. ext. brida 4"</v>
          </cell>
          <cell r="B2721" t="str">
            <v>und</v>
          </cell>
          <cell r="C2721">
            <v>551000</v>
          </cell>
        </row>
        <row r="2722">
          <cell r="A2722" t="str">
            <v>Valv. comp. elast. vast. n.asc. ext. brida 6"</v>
          </cell>
          <cell r="B2722" t="str">
            <v>und</v>
          </cell>
          <cell r="C2722">
            <v>1027760</v>
          </cell>
        </row>
        <row r="2723">
          <cell r="A2723" t="str">
            <v>Valv. comp. elast. vast. n.asc. ext. brida 8"</v>
          </cell>
          <cell r="B2723" t="str">
            <v>und</v>
          </cell>
          <cell r="C2723">
            <v>1474360</v>
          </cell>
        </row>
        <row r="2724">
          <cell r="A2724" t="str">
            <v>Valv. comp. elast. vast. n.asc. ext. el 3"</v>
          </cell>
          <cell r="B2724" t="str">
            <v>und</v>
          </cell>
          <cell r="C2724">
            <v>409480</v>
          </cell>
        </row>
        <row r="2725">
          <cell r="A2725" t="str">
            <v>Valv. comp. elast. vast. n.asc. ext. jh 2"</v>
          </cell>
          <cell r="B2725" t="str">
            <v>und</v>
          </cell>
          <cell r="C2725">
            <v>281880</v>
          </cell>
        </row>
        <row r="2726">
          <cell r="A2726" t="str">
            <v>Valv. comp. elast. vast. n.asc. ext. jh 4"</v>
          </cell>
          <cell r="B2726" t="str">
            <v>und</v>
          </cell>
          <cell r="C2726">
            <v>531280</v>
          </cell>
        </row>
        <row r="2727">
          <cell r="A2727" t="str">
            <v>Valv. comp. elast. vast. n.asc. ext. jh 6"</v>
          </cell>
          <cell r="B2727" t="str">
            <v>und</v>
          </cell>
          <cell r="C2727">
            <v>958160</v>
          </cell>
        </row>
        <row r="2728">
          <cell r="A2728" t="str">
            <v>Valv. comp. elast. vast. n.asc. ext. jh 8"</v>
          </cell>
          <cell r="B2728" t="str">
            <v>und</v>
          </cell>
          <cell r="C2728">
            <v>1417520</v>
          </cell>
        </row>
        <row r="2729">
          <cell r="A2729" t="str">
            <v>Valv. comp. vast. asc. (comp. elast.) e. brida 3"</v>
          </cell>
          <cell r="B2729" t="str">
            <v>und</v>
          </cell>
          <cell r="C2729">
            <v>665840</v>
          </cell>
        </row>
        <row r="2730">
          <cell r="A2730" t="str">
            <v>Valv. comp. vast. asc. (comp. elast.) e. brida 4"</v>
          </cell>
          <cell r="B2730" t="str">
            <v>und</v>
          </cell>
          <cell r="C2730">
            <v>1052120</v>
          </cell>
        </row>
        <row r="2731">
          <cell r="A2731" t="str">
            <v>Valv. comp. vast. asc. (comp. elast.) e. brida 6"</v>
          </cell>
          <cell r="B2731" t="str">
            <v>und</v>
          </cell>
          <cell r="C2731">
            <v>1579920</v>
          </cell>
        </row>
        <row r="2732">
          <cell r="A2732" t="str">
            <v>Valv. comp. vast. n.a (s. bronce) e. brida 18"</v>
          </cell>
          <cell r="B2732" t="str">
            <v>und</v>
          </cell>
          <cell r="C2732">
            <v>25328600</v>
          </cell>
        </row>
        <row r="2733">
          <cell r="A2733" t="str">
            <v>Valv. comp. vast. n.a (s. bronce) e. brida 6"</v>
          </cell>
          <cell r="B2733" t="str">
            <v>und</v>
          </cell>
          <cell r="C2733">
            <v>1809600</v>
          </cell>
        </row>
        <row r="2734">
          <cell r="A2734" t="str">
            <v>Valv. comp. vast. n.a (s. bronce) e. liso o j.h 2"</v>
          </cell>
          <cell r="B2734" t="str">
            <v>und</v>
          </cell>
          <cell r="C2734">
            <v>438480</v>
          </cell>
        </row>
        <row r="2735">
          <cell r="A2735" t="str">
            <v>Valv. comp. vast. n.a (s. bronce) e. liso o j.h 3"</v>
          </cell>
          <cell r="B2735" t="str">
            <v>und</v>
          </cell>
          <cell r="C2735">
            <v>584640</v>
          </cell>
        </row>
        <row r="2736">
          <cell r="A2736" t="str">
            <v>Valv. comp. vast. n.a (s. bronce) e. liso o j.h 4"</v>
          </cell>
          <cell r="B2736" t="str">
            <v>und</v>
          </cell>
          <cell r="C2736">
            <v>774880</v>
          </cell>
        </row>
        <row r="2737">
          <cell r="A2737" t="str">
            <v>Valv. comp. vast. n.a (s. bronce) e. liso o j.h 8"</v>
          </cell>
          <cell r="B2737" t="str">
            <v>und</v>
          </cell>
          <cell r="C2737">
            <v>2192400</v>
          </cell>
        </row>
        <row r="2738">
          <cell r="A2738" t="str">
            <v>Valv. ventosa (cam. doble) acc. multiple 1/2" ros</v>
          </cell>
          <cell r="B2738" t="str">
            <v>und</v>
          </cell>
          <cell r="C2738">
            <v>548680</v>
          </cell>
        </row>
        <row r="2739">
          <cell r="A2739" t="str">
            <v>Valv. ventosa (cam. doble) acc. multiple 2" E.B.</v>
          </cell>
          <cell r="B2739" t="str">
            <v>und</v>
          </cell>
          <cell r="C2739">
            <v>642640</v>
          </cell>
        </row>
        <row r="2740">
          <cell r="A2740" t="str">
            <v>Valv. ventosa (cam. doble) acc. multiple 3" E.B</v>
          </cell>
          <cell r="B2740" t="str">
            <v>und</v>
          </cell>
          <cell r="C2740">
            <v>765660</v>
          </cell>
        </row>
        <row r="2741">
          <cell r="A2741" t="str">
            <v>Valv. ventosa (cam. doble) acc. multiple 4" E.B.</v>
          </cell>
          <cell r="B2741" t="str">
            <v>und</v>
          </cell>
          <cell r="C2741">
            <v>1148400</v>
          </cell>
        </row>
        <row r="2742">
          <cell r="A2742" t="str">
            <v>Valv. ventosa (cam. doble) acc. multiple 6" E.B.</v>
          </cell>
          <cell r="B2742" t="str">
            <v>und</v>
          </cell>
          <cell r="C2742">
            <v>2795600</v>
          </cell>
        </row>
        <row r="2743">
          <cell r="A2743" t="str">
            <v>Valv. ventosa (cam. doble) acc. multiple 8" E.B.</v>
          </cell>
          <cell r="B2743" t="str">
            <v>und</v>
          </cell>
          <cell r="C2743">
            <v>5449680</v>
          </cell>
        </row>
        <row r="2744">
          <cell r="A2744" t="str">
            <v>Valv. ventosa (cam. senc.) doble acc. 1 1/2" rosc</v>
          </cell>
          <cell r="B2744" t="str">
            <v>und</v>
          </cell>
          <cell r="C2744">
            <v>227360</v>
          </cell>
        </row>
        <row r="2745">
          <cell r="A2745" t="str">
            <v>Valv. ventosa (cam. senc.) doble acc. 1" rosca</v>
          </cell>
          <cell r="B2745" t="str">
            <v>und</v>
          </cell>
          <cell r="C2745">
            <v>227360</v>
          </cell>
        </row>
        <row r="2746">
          <cell r="A2746" t="str">
            <v>Valv. ventosa (cam. senc.) doble acc. 1/2" rosc</v>
          </cell>
          <cell r="B2746" t="str">
            <v>und</v>
          </cell>
          <cell r="C2746">
            <v>203000</v>
          </cell>
        </row>
        <row r="2747">
          <cell r="A2747" t="str">
            <v>Valv. ventosa (cam. senc.) doble acc. 2" E.B</v>
          </cell>
          <cell r="B2747" t="str">
            <v>und</v>
          </cell>
          <cell r="C2747">
            <v>295800</v>
          </cell>
        </row>
        <row r="2748">
          <cell r="A2748" t="str">
            <v>Valv. ventosa (cam. senc.) doble acc. 3" E.B</v>
          </cell>
          <cell r="B2748" t="str">
            <v>und</v>
          </cell>
          <cell r="C2748">
            <v>487200</v>
          </cell>
        </row>
        <row r="2749">
          <cell r="A2749" t="str">
            <v>Valv. ventosa (cam. senc.) doble acc. 3/4" rosc</v>
          </cell>
          <cell r="B2749" t="str">
            <v>und</v>
          </cell>
          <cell r="C2749">
            <v>216920</v>
          </cell>
        </row>
        <row r="2750">
          <cell r="A2750" t="str">
            <v>Valvula cheque cortina Ø=1"</v>
          </cell>
          <cell r="B2750" t="str">
            <v>und</v>
          </cell>
          <cell r="C2750">
            <v>62872</v>
          </cell>
        </row>
        <row r="2751">
          <cell r="A2751" t="str">
            <v>Valvula cheque cortina Ø=3"</v>
          </cell>
          <cell r="B2751" t="str">
            <v>und</v>
          </cell>
          <cell r="C2751">
            <v>584988</v>
          </cell>
        </row>
        <row r="2752">
          <cell r="A2752" t="str">
            <v>Valvula cheque cortina Ø=6" E.B.</v>
          </cell>
          <cell r="B2752" t="str">
            <v>und</v>
          </cell>
          <cell r="C2752">
            <v>1438400</v>
          </cell>
        </row>
        <row r="2753">
          <cell r="A2753" t="str">
            <v>Valvula cheque de cortina Ø=2"</v>
          </cell>
          <cell r="B2753" t="str">
            <v>und</v>
          </cell>
          <cell r="C2753">
            <v>272368</v>
          </cell>
        </row>
        <row r="2754">
          <cell r="A2754" t="str">
            <v>Valvula de alivio 2 " x  2"</v>
          </cell>
          <cell r="B2754" t="str">
            <v>und</v>
          </cell>
          <cell r="C2754">
            <v>672578</v>
          </cell>
        </row>
        <row r="2755">
          <cell r="A2755" t="str">
            <v>Valvula de bola  PVC 1/2"</v>
          </cell>
          <cell r="B2755" t="str">
            <v>und</v>
          </cell>
          <cell r="C2755">
            <v>5783</v>
          </cell>
        </row>
        <row r="2756">
          <cell r="A2756" t="str">
            <v>Valvula de bola para agua H.D. 1 1/2" T.P</v>
          </cell>
          <cell r="B2756" t="str">
            <v>und</v>
          </cell>
          <cell r="C2756">
            <v>62350</v>
          </cell>
        </row>
        <row r="2757">
          <cell r="A2757" t="str">
            <v>Valvula de Bola para agua H.D. 1 1/4" T.P</v>
          </cell>
          <cell r="B2757" t="str">
            <v>und</v>
          </cell>
          <cell r="C2757">
            <v>39730</v>
          </cell>
        </row>
        <row r="2758">
          <cell r="A2758" t="str">
            <v>Valvula de Bola para agua H.D. 1" T.P</v>
          </cell>
          <cell r="B2758" t="str">
            <v>und</v>
          </cell>
          <cell r="C2758">
            <v>28710</v>
          </cell>
        </row>
        <row r="2759">
          <cell r="A2759" t="str">
            <v>Valvula de Bola para agua H.D. 1/2" T.P</v>
          </cell>
          <cell r="B2759" t="str">
            <v>und</v>
          </cell>
          <cell r="C2759">
            <v>12180</v>
          </cell>
        </row>
        <row r="2760">
          <cell r="A2760" t="str">
            <v>Valvula de Bola para agua H.D. 2 1/2" T.P</v>
          </cell>
          <cell r="B2760" t="str">
            <v>und</v>
          </cell>
          <cell r="C2760">
            <v>237800</v>
          </cell>
        </row>
        <row r="2761">
          <cell r="A2761" t="str">
            <v>Valvula de bola para agua H.D. 2" T.P</v>
          </cell>
          <cell r="B2761" t="str">
            <v>und</v>
          </cell>
          <cell r="C2761">
            <v>100920</v>
          </cell>
        </row>
        <row r="2762">
          <cell r="A2762" t="str">
            <v>Valvula de Bola para agua H.D. 3/4" T.P</v>
          </cell>
          <cell r="B2762" t="str">
            <v>und</v>
          </cell>
          <cell r="C2762">
            <v>18850</v>
          </cell>
        </row>
        <row r="2763">
          <cell r="A2763" t="str">
            <v>Valvula de bola para agua H.D. 4" T.P</v>
          </cell>
          <cell r="B2763" t="str">
            <v>und</v>
          </cell>
          <cell r="C2763">
            <v>603200</v>
          </cell>
        </row>
        <row r="2764">
          <cell r="A2764" t="str">
            <v>Valvula de bola para gas 1"</v>
          </cell>
          <cell r="B2764" t="str">
            <v>und</v>
          </cell>
          <cell r="C2764">
            <v>21000</v>
          </cell>
        </row>
        <row r="2765">
          <cell r="A2765" t="str">
            <v>Valvula de bola para gas 1/2"</v>
          </cell>
          <cell r="B2765" t="str">
            <v>und</v>
          </cell>
          <cell r="C2765">
            <v>11890</v>
          </cell>
        </row>
        <row r="2766">
          <cell r="A2766" t="str">
            <v>Valvula de bola PVC 1 1/2" rosca</v>
          </cell>
          <cell r="B2766" t="str">
            <v>und</v>
          </cell>
          <cell r="C2766">
            <v>22705</v>
          </cell>
        </row>
        <row r="2767">
          <cell r="A2767" t="str">
            <v>Valvula de bola PVC 1" rosca</v>
          </cell>
          <cell r="B2767" t="str">
            <v>und</v>
          </cell>
          <cell r="C2767">
            <v>120607</v>
          </cell>
        </row>
        <row r="2768">
          <cell r="A2768" t="str">
            <v>Valvula de bola PVC 3"</v>
          </cell>
          <cell r="B2768" t="str">
            <v>und</v>
          </cell>
          <cell r="C2768">
            <v>143144</v>
          </cell>
        </row>
        <row r="2769">
          <cell r="A2769" t="str">
            <v>Valvula de bola PVC 4"</v>
          </cell>
          <cell r="B2769" t="str">
            <v>und</v>
          </cell>
          <cell r="C2769">
            <v>254968</v>
          </cell>
        </row>
        <row r="2770">
          <cell r="A2770" t="str">
            <v>Valvula de bola radial rosca PVC 3"</v>
          </cell>
          <cell r="B2770" t="str">
            <v>und</v>
          </cell>
          <cell r="C2770">
            <v>251140</v>
          </cell>
        </row>
        <row r="2771">
          <cell r="A2771" t="str">
            <v>Valvula de compuerta en bronce  1 1/2"  T.P</v>
          </cell>
          <cell r="B2771" t="str">
            <v>und</v>
          </cell>
          <cell r="C2771">
            <v>114956</v>
          </cell>
        </row>
        <row r="2772">
          <cell r="A2772" t="str">
            <v>Valvula de compuerta en bronce  1" T.P</v>
          </cell>
          <cell r="B2772" t="str">
            <v>und</v>
          </cell>
          <cell r="C2772">
            <v>86884</v>
          </cell>
        </row>
        <row r="2773">
          <cell r="A2773" t="str">
            <v>Valvula de compuerta en bronce 1/2" T.P</v>
          </cell>
          <cell r="B2773" t="str">
            <v>und</v>
          </cell>
          <cell r="C2773">
            <v>35728</v>
          </cell>
        </row>
        <row r="2774">
          <cell r="A2774" t="str">
            <v>Valvula de compuerta en bronce 2" T.P</v>
          </cell>
          <cell r="B2774" t="str">
            <v>und</v>
          </cell>
          <cell r="C2774">
            <v>185600</v>
          </cell>
        </row>
        <row r="2775">
          <cell r="A2775" t="str">
            <v>Valvula de compuerta en bronce 3" T.P</v>
          </cell>
          <cell r="B2775" t="str">
            <v>und</v>
          </cell>
          <cell r="C2775">
            <v>449732</v>
          </cell>
        </row>
        <row r="2776">
          <cell r="A2776" t="str">
            <v>Valvula de compuerta en bronce 3/4" T.P</v>
          </cell>
          <cell r="B2776" t="str">
            <v>und</v>
          </cell>
          <cell r="C2776">
            <v>44892</v>
          </cell>
        </row>
        <row r="2777">
          <cell r="A2777" t="str">
            <v>Valvula de compuerta en bronce 4" T.P</v>
          </cell>
          <cell r="B2777" t="str">
            <v>und</v>
          </cell>
          <cell r="C2777">
            <v>1055484</v>
          </cell>
        </row>
        <row r="2778">
          <cell r="A2778" t="str">
            <v>Valvula de globo 4"  E.B x E.B</v>
          </cell>
          <cell r="B2778" t="str">
            <v>und</v>
          </cell>
          <cell r="C2778">
            <v>1186680</v>
          </cell>
        </row>
        <row r="2779">
          <cell r="A2779" t="str">
            <v>Valvula de mariposa en A.I. Ø= 22"</v>
          </cell>
          <cell r="B2779" t="str">
            <v>und</v>
          </cell>
          <cell r="C2779">
            <v>20968933</v>
          </cell>
        </row>
        <row r="2780">
          <cell r="A2780" t="str">
            <v>Valvula de mariposa Ø=10" E.B.</v>
          </cell>
          <cell r="B2780" t="str">
            <v>und</v>
          </cell>
          <cell r="C2780">
            <v>5426480</v>
          </cell>
        </row>
        <row r="2781">
          <cell r="A2781" t="str">
            <v>Valvula de mariposa Ø=2 1/2" bronce</v>
          </cell>
          <cell r="B2781" t="str">
            <v>und</v>
          </cell>
          <cell r="C2781">
            <v>153120</v>
          </cell>
        </row>
        <row r="2782">
          <cell r="A2782" t="str">
            <v>Valvula de mariposa Ø=2" bronce</v>
          </cell>
          <cell r="B2782" t="str">
            <v>und</v>
          </cell>
          <cell r="C2782">
            <v>74942</v>
          </cell>
        </row>
        <row r="2783">
          <cell r="A2783" t="str">
            <v>Valvula de mariposa Ø=3" bronce</v>
          </cell>
          <cell r="B2783" t="str">
            <v>und</v>
          </cell>
          <cell r="C2783">
            <v>211000</v>
          </cell>
        </row>
        <row r="2784">
          <cell r="A2784" t="str">
            <v>Valvula de mariposa Ø=3" E.B.</v>
          </cell>
          <cell r="B2784" t="str">
            <v>und</v>
          </cell>
          <cell r="C2784">
            <v>1824970</v>
          </cell>
        </row>
        <row r="2785">
          <cell r="A2785" t="str">
            <v>Valvula de mariposa Ø=3" en HF disco en A.I.</v>
          </cell>
          <cell r="B2785" t="str">
            <v>und</v>
          </cell>
          <cell r="C2785">
            <v>370600</v>
          </cell>
        </row>
        <row r="2786">
          <cell r="A2786" t="str">
            <v>Valvula de mariposa Ø=4" bronce</v>
          </cell>
          <cell r="B2786" t="str">
            <v>und</v>
          </cell>
          <cell r="C2786">
            <v>255500</v>
          </cell>
        </row>
        <row r="2787">
          <cell r="A2787" t="str">
            <v>Valvula de mariposa Ø=4" E.B.</v>
          </cell>
          <cell r="B2787" t="str">
            <v>und</v>
          </cell>
          <cell r="C2787">
            <v>2228070</v>
          </cell>
        </row>
        <row r="2788">
          <cell r="A2788" t="str">
            <v>Valvula de mariposa Ø=4" en HF disco en A.I.</v>
          </cell>
          <cell r="B2788" t="str">
            <v>und</v>
          </cell>
          <cell r="C2788">
            <v>191400</v>
          </cell>
        </row>
        <row r="2789">
          <cell r="A2789" t="str">
            <v>Valvula de mariposa Ø=6" bronce</v>
          </cell>
          <cell r="B2789" t="str">
            <v>und</v>
          </cell>
          <cell r="C2789">
            <v>425000</v>
          </cell>
        </row>
        <row r="2790">
          <cell r="A2790" t="str">
            <v>Valvula de mariposa Ø=6" E.B.</v>
          </cell>
          <cell r="B2790" t="str">
            <v>und</v>
          </cell>
          <cell r="C2790">
            <v>4160050</v>
          </cell>
        </row>
        <row r="2791">
          <cell r="A2791" t="str">
            <v>Valvula de mariposa Ø=6" en HF disco en A.I.</v>
          </cell>
          <cell r="B2791" t="str">
            <v>und</v>
          </cell>
          <cell r="C2791">
            <v>334080</v>
          </cell>
        </row>
        <row r="2792">
          <cell r="A2792" t="str">
            <v>Valvula de mariposa Ø=8" bronce</v>
          </cell>
          <cell r="B2792" t="str">
            <v>und</v>
          </cell>
          <cell r="C2792">
            <v>691000</v>
          </cell>
        </row>
        <row r="2793">
          <cell r="A2793" t="str">
            <v>Valvula de mariposa Ø=8" E.B.</v>
          </cell>
          <cell r="B2793" t="str">
            <v>und</v>
          </cell>
          <cell r="C2793">
            <v>4793352</v>
          </cell>
        </row>
        <row r="2794">
          <cell r="A2794" t="str">
            <v>Valvula de Pie bronce  Ø=1 1/4"</v>
          </cell>
          <cell r="B2794" t="str">
            <v>und</v>
          </cell>
          <cell r="C2794">
            <v>75980</v>
          </cell>
        </row>
        <row r="2795">
          <cell r="A2795" t="str">
            <v>Valvula de Pie bronce Integral Ø=2"</v>
          </cell>
          <cell r="B2795" t="str">
            <v>und</v>
          </cell>
          <cell r="C2795">
            <v>191168</v>
          </cell>
        </row>
        <row r="2796">
          <cell r="A2796" t="str">
            <v>Valvula de Pie bronce integral Ø=3"</v>
          </cell>
          <cell r="B2796" t="str">
            <v>und</v>
          </cell>
          <cell r="C2796">
            <v>415280</v>
          </cell>
        </row>
        <row r="2797">
          <cell r="A2797" t="str">
            <v>Valvula de Pie bronce Ø=1 1/2"</v>
          </cell>
          <cell r="B2797" t="str">
            <v>und</v>
          </cell>
          <cell r="C2797">
            <v>97092</v>
          </cell>
        </row>
        <row r="2798">
          <cell r="A2798" t="str">
            <v>Valvula de Pie bronce Ø=2"</v>
          </cell>
          <cell r="B2798" t="str">
            <v>und</v>
          </cell>
          <cell r="C2798">
            <v>111940</v>
          </cell>
        </row>
        <row r="2799">
          <cell r="A2799" t="str">
            <v>Valvula de Pie bronce Ø=4"</v>
          </cell>
          <cell r="B2799" t="str">
            <v>und</v>
          </cell>
          <cell r="C2799">
            <v>597284</v>
          </cell>
        </row>
        <row r="2800">
          <cell r="A2800" t="str">
            <v>Valvula de Pie bronce Ø=8"</v>
          </cell>
          <cell r="B2800" t="str">
            <v>und</v>
          </cell>
          <cell r="C2800">
            <v>1756720</v>
          </cell>
        </row>
        <row r="2801">
          <cell r="A2801" t="str">
            <v>Valvula de Plato Ø=8" con vastago de 1.80 m</v>
          </cell>
          <cell r="B2801" t="str">
            <v>m</v>
          </cell>
          <cell r="C2801">
            <v>4530208</v>
          </cell>
        </row>
        <row r="2802">
          <cell r="A2802" t="str">
            <v>Valvula de Purga 1 1/2"</v>
          </cell>
          <cell r="B2802" t="str">
            <v>und</v>
          </cell>
          <cell r="C2802">
            <v>55200</v>
          </cell>
        </row>
        <row r="2803">
          <cell r="A2803" t="str">
            <v>Valvula de Purga 2"</v>
          </cell>
          <cell r="B2803" t="str">
            <v>und</v>
          </cell>
          <cell r="C2803">
            <v>256360</v>
          </cell>
        </row>
        <row r="2804">
          <cell r="A2804" t="str">
            <v>Valvula de Purga 6" E.B.</v>
          </cell>
          <cell r="B2804" t="str">
            <v>und</v>
          </cell>
          <cell r="C2804">
            <v>1716800</v>
          </cell>
        </row>
        <row r="2805">
          <cell r="A2805" t="str">
            <v>Valvula de Purga 8"</v>
          </cell>
          <cell r="B2805" t="str">
            <v>und</v>
          </cell>
          <cell r="C2805">
            <v>2161950</v>
          </cell>
        </row>
        <row r="2806">
          <cell r="A2806" t="str">
            <v>Valvula de Purga de 3" roscada.</v>
          </cell>
          <cell r="B2806" t="str">
            <v>und</v>
          </cell>
          <cell r="C2806">
            <v>290000</v>
          </cell>
        </row>
        <row r="2807">
          <cell r="A2807" t="str">
            <v>Valvula de retencion (cheque) Ø=2". E.B en HF</v>
          </cell>
          <cell r="B2807" t="str">
            <v>und</v>
          </cell>
          <cell r="C2807">
            <v>461680</v>
          </cell>
        </row>
        <row r="2808">
          <cell r="A2808" t="str">
            <v>Valvula de retencion (cheque) Ø=3". E.B en HF</v>
          </cell>
          <cell r="B2808" t="str">
            <v>und</v>
          </cell>
          <cell r="C2808">
            <v>571880</v>
          </cell>
        </row>
        <row r="2809">
          <cell r="A2809" t="str">
            <v>Valvula de selenoide Ø 1"</v>
          </cell>
          <cell r="B2809" t="str">
            <v>und</v>
          </cell>
          <cell r="C2809">
            <v>92800</v>
          </cell>
        </row>
        <row r="2810">
          <cell r="A2810" t="str">
            <v>Valvula de ventosa triple accion 2" rosca</v>
          </cell>
          <cell r="B2810" t="str">
            <v>und</v>
          </cell>
          <cell r="C2810">
            <v>682080</v>
          </cell>
        </row>
        <row r="2811">
          <cell r="A2811" t="str">
            <v>Valvula flotadora control piloto Ø=2".</v>
          </cell>
          <cell r="B2811" t="str">
            <v>und</v>
          </cell>
          <cell r="C2811">
            <v>1750150</v>
          </cell>
        </row>
        <row r="2812">
          <cell r="A2812" t="str">
            <v>Valvula Reductora de presion HD Ø=2" de 230 Psi.</v>
          </cell>
          <cell r="B2812" t="str">
            <v>und</v>
          </cell>
          <cell r="C2812">
            <v>2807200</v>
          </cell>
        </row>
        <row r="2813">
          <cell r="A2813" t="str">
            <v>Valvula Reductora de presion HD Ø=3" de 230 Psi.</v>
          </cell>
          <cell r="B2813" t="str">
            <v>und</v>
          </cell>
          <cell r="C2813">
            <v>3570480</v>
          </cell>
        </row>
        <row r="2814">
          <cell r="A2814" t="str">
            <v>Valvula Reductora de presion HF Ø=3" de 150 Psi.</v>
          </cell>
          <cell r="B2814" t="str">
            <v>und</v>
          </cell>
          <cell r="C2814">
            <v>1585720</v>
          </cell>
        </row>
        <row r="2815">
          <cell r="A2815" t="str">
            <v>Valvula Ventosa triple accion 2". en H.D. con R.</v>
          </cell>
          <cell r="B2815" t="str">
            <v>und</v>
          </cell>
          <cell r="C2815">
            <v>1482480</v>
          </cell>
        </row>
        <row r="2816">
          <cell r="A2816" t="str">
            <v>Vara de clavo 3M -1</v>
          </cell>
          <cell r="B2816" t="str">
            <v>m</v>
          </cell>
          <cell r="C2816">
            <v>2417</v>
          </cell>
        </row>
        <row r="2817">
          <cell r="A2817" t="str">
            <v>Varilla cuadrada  1/2"  x 6 mts</v>
          </cell>
          <cell r="B2817" t="str">
            <v>und</v>
          </cell>
          <cell r="C2817">
            <v>13864</v>
          </cell>
        </row>
        <row r="2818">
          <cell r="A2818" t="str">
            <v>Varilla cuadrada  9 mm o 3/8"  x 6 mts</v>
          </cell>
          <cell r="B2818" t="str">
            <v>und</v>
          </cell>
          <cell r="C2818">
            <v>9739</v>
          </cell>
        </row>
        <row r="2819">
          <cell r="A2819" t="str">
            <v>Varilla cuadrada 3/4" x 6 mts</v>
          </cell>
          <cell r="B2819" t="str">
            <v>m</v>
          </cell>
          <cell r="C2819">
            <v>6710</v>
          </cell>
        </row>
        <row r="2820">
          <cell r="A2820" t="str">
            <v>Varilla de Cobre de 5/8" x 1.8 mts.</v>
          </cell>
          <cell r="B2820" t="str">
            <v>und</v>
          </cell>
          <cell r="C2820">
            <v>48952</v>
          </cell>
        </row>
        <row r="2821">
          <cell r="A2821" t="str">
            <v>Varilla de cobre de 5/8" x 2.44 mts. 99% Cu</v>
          </cell>
          <cell r="B2821" t="str">
            <v>und</v>
          </cell>
          <cell r="C2821">
            <v>76500</v>
          </cell>
        </row>
        <row r="2822">
          <cell r="A2822" t="str">
            <v>Varilla de cobre puesta a tierra 5/8" x 2.4 mts.</v>
          </cell>
          <cell r="B2822" t="str">
            <v>und</v>
          </cell>
          <cell r="C2822">
            <v>83160</v>
          </cell>
        </row>
        <row r="2823">
          <cell r="A2823" t="str">
            <v>Varilla grafil 4 mm x 6 m</v>
          </cell>
          <cell r="B2823" t="str">
            <v>und</v>
          </cell>
          <cell r="C2823">
            <v>1946</v>
          </cell>
        </row>
        <row r="2824">
          <cell r="A2824" t="str">
            <v>Varilla grafil 5 mm x 6 m</v>
          </cell>
          <cell r="B2824" t="str">
            <v>und</v>
          </cell>
          <cell r="C2824">
            <v>2550</v>
          </cell>
        </row>
        <row r="2825">
          <cell r="A2825" t="str">
            <v>Varilla grafil 6 mm x 6 mts</v>
          </cell>
          <cell r="B2825" t="str">
            <v>und</v>
          </cell>
          <cell r="C2825">
            <v>3280</v>
          </cell>
        </row>
        <row r="2826">
          <cell r="A2826" t="str">
            <v>Varilla Roscada de anclaje de 1 1/2" Acero SAE1045</v>
          </cell>
          <cell r="B2826" t="str">
            <v>m</v>
          </cell>
          <cell r="C2826">
            <v>179929</v>
          </cell>
        </row>
        <row r="2827">
          <cell r="A2827" t="str">
            <v>Varilla Roscada de anclaje de 1 1/4" Acero SAE1045</v>
          </cell>
          <cell r="B2827" t="str">
            <v>m</v>
          </cell>
          <cell r="C2827">
            <v>137417</v>
          </cell>
        </row>
        <row r="2828">
          <cell r="A2828" t="str">
            <v>Varilla Roscada de anclaje de 1 1/8" Acero SAE1045</v>
          </cell>
          <cell r="B2828" t="str">
            <v>m</v>
          </cell>
          <cell r="C2828">
            <v>109504</v>
          </cell>
        </row>
        <row r="2829">
          <cell r="A2829" t="str">
            <v>Varilla Roscada de anclaje de 1 3/8" Acero SAE1045</v>
          </cell>
          <cell r="B2829" t="str">
            <v>m</v>
          </cell>
          <cell r="C2829">
            <v>150918</v>
          </cell>
        </row>
        <row r="2830">
          <cell r="A2830" t="str">
            <v>Varilla Roscada de anclaje de 1" Acero SAE1045</v>
          </cell>
          <cell r="B2830" t="str">
            <v>m</v>
          </cell>
          <cell r="C2830">
            <v>73487</v>
          </cell>
        </row>
        <row r="2831">
          <cell r="A2831" t="str">
            <v>Varilla Roscada de anclaje de 2" Acero SAE1045</v>
          </cell>
          <cell r="B2831" t="str">
            <v>m</v>
          </cell>
          <cell r="C2831">
            <v>195435</v>
          </cell>
        </row>
        <row r="2832">
          <cell r="A2832" t="str">
            <v>Varilla Roscada de anclaje de 3" Acero SAE1045</v>
          </cell>
          <cell r="B2832" t="str">
            <v>m</v>
          </cell>
          <cell r="C2832">
            <v>179500</v>
          </cell>
        </row>
        <row r="2833">
          <cell r="A2833" t="str">
            <v>Varilla Roscada de anclaje de 3/4" Acero SAE1045</v>
          </cell>
          <cell r="B2833" t="str">
            <v>m</v>
          </cell>
          <cell r="C2833">
            <v>47000</v>
          </cell>
        </row>
        <row r="2834">
          <cell r="A2834" t="str">
            <v xml:space="preserve">Varilla roscada de 3/8" </v>
          </cell>
          <cell r="B2834" t="str">
            <v>m</v>
          </cell>
          <cell r="C2834">
            <v>3450</v>
          </cell>
        </row>
        <row r="2835">
          <cell r="A2835" t="str">
            <v>Vasero blanco</v>
          </cell>
          <cell r="B2835" t="str">
            <v>und</v>
          </cell>
          <cell r="C2835">
            <v>8500</v>
          </cell>
        </row>
        <row r="2836">
          <cell r="A2836" t="str">
            <v>Vastago en acero inoxidable de 1.0 m hasta 5.50 m</v>
          </cell>
          <cell r="B2836" t="str">
            <v>und</v>
          </cell>
          <cell r="C2836">
            <v>2008999</v>
          </cell>
        </row>
        <row r="2837">
          <cell r="A2837" t="str">
            <v>Vastago para compuerta Ø &gt; 40"</v>
          </cell>
          <cell r="B2837" t="str">
            <v>m</v>
          </cell>
          <cell r="C2837">
            <v>922200</v>
          </cell>
        </row>
        <row r="2838">
          <cell r="A2838" t="str">
            <v>Vastago para compuerta Ø=10" - 16"</v>
          </cell>
          <cell r="B2838" t="str">
            <v>m</v>
          </cell>
          <cell r="C2838">
            <v>444280</v>
          </cell>
        </row>
        <row r="2839">
          <cell r="A2839" t="str">
            <v>Vastago para compuerta Ø=2" - 4"</v>
          </cell>
          <cell r="B2839" t="str">
            <v>m</v>
          </cell>
          <cell r="C2839">
            <v>307400</v>
          </cell>
        </row>
        <row r="2840">
          <cell r="A2840" t="str">
            <v>Vastago para compuerta Ø=6" - 8"</v>
          </cell>
          <cell r="B2840" t="str">
            <v>m</v>
          </cell>
          <cell r="C2840">
            <v>307400</v>
          </cell>
        </row>
        <row r="2841">
          <cell r="A2841" t="str">
            <v>Ventana Aluminio fija + vidrio templado 4 mm</v>
          </cell>
          <cell r="B2841" t="str">
            <v>m²</v>
          </cell>
          <cell r="C2841">
            <v>253300</v>
          </cell>
        </row>
        <row r="2842">
          <cell r="A2842" t="str">
            <v>Ventana aluminio fija con vidrio 5 mm transparente instalada</v>
          </cell>
          <cell r="B2842" t="str">
            <v>m²</v>
          </cell>
          <cell r="C2842">
            <v>154000</v>
          </cell>
        </row>
        <row r="2843">
          <cell r="A2843" t="str">
            <v>Ventana aluminio fija o tipo persiana con vidrio de 5mm</v>
          </cell>
          <cell r="B2843" t="str">
            <v>m²</v>
          </cell>
          <cell r="C2843">
            <v>164000</v>
          </cell>
        </row>
        <row r="2844">
          <cell r="A2844" t="str">
            <v>Ventana aluminio proyectante a todo costo</v>
          </cell>
          <cell r="B2844" t="str">
            <v>m²</v>
          </cell>
          <cell r="C2844">
            <v>155000</v>
          </cell>
        </row>
        <row r="2845">
          <cell r="A2845" t="str">
            <v>Ventana aluminio tipo persiana fija sin instal</v>
          </cell>
          <cell r="B2845" t="str">
            <v>m²</v>
          </cell>
          <cell r="C2845">
            <v>186667</v>
          </cell>
        </row>
        <row r="2846">
          <cell r="A2846" t="str">
            <v>Ventana corrediza Al, Ti, anoloc, con vidrio 8mm</v>
          </cell>
          <cell r="B2846" t="str">
            <v>m²</v>
          </cell>
          <cell r="C2846">
            <v>480000</v>
          </cell>
        </row>
        <row r="2847">
          <cell r="A2847" t="str">
            <v>Ventana corrediza aluminio anodizado + vidrio 4 mm</v>
          </cell>
          <cell r="B2847" t="str">
            <v>m²</v>
          </cell>
          <cell r="C2847">
            <v>153750</v>
          </cell>
        </row>
        <row r="2848">
          <cell r="A2848" t="str">
            <v>Ventana proyectante  1.5 x 2.0</v>
          </cell>
          <cell r="B2848" t="str">
            <v>m²</v>
          </cell>
          <cell r="C2848">
            <v>100000</v>
          </cell>
        </row>
        <row r="2849">
          <cell r="A2849" t="str">
            <v>Ventana proyectante Al, Ti, anoloc, con vidrio 7mm</v>
          </cell>
          <cell r="B2849" t="str">
            <v>m²</v>
          </cell>
          <cell r="C2849">
            <v>480000</v>
          </cell>
        </row>
        <row r="2850">
          <cell r="A2850" t="str">
            <v>Ventana tipo persiana con hojas de 5 mm instalada</v>
          </cell>
          <cell r="B2850" t="str">
            <v>m²</v>
          </cell>
          <cell r="C2850">
            <v>154000</v>
          </cell>
        </row>
        <row r="2851">
          <cell r="A2851" t="str">
            <v>Vertedero graduale en PRFV h=0.10 m</v>
          </cell>
          <cell r="B2851" t="str">
            <v>und</v>
          </cell>
          <cell r="C2851">
            <v>226200</v>
          </cell>
        </row>
        <row r="2852">
          <cell r="A2852" t="str">
            <v>Vibrador de concretos</v>
          </cell>
          <cell r="B2852" t="str">
            <v xml:space="preserve"> HR </v>
          </cell>
          <cell r="C2852">
            <v>6113</v>
          </cell>
        </row>
        <row r="2853">
          <cell r="A2853" t="str">
            <v>Vibrocompactador 10 Tn</v>
          </cell>
          <cell r="B2853" t="str">
            <v xml:space="preserve"> HR </v>
          </cell>
          <cell r="C2853">
            <v>145000</v>
          </cell>
        </row>
        <row r="2854">
          <cell r="A2854" t="str">
            <v>Vibrocompactador 7 Tn</v>
          </cell>
          <cell r="B2854" t="str">
            <v xml:space="preserve"> HR </v>
          </cell>
          <cell r="C2854">
            <v>108193</v>
          </cell>
        </row>
        <row r="2855">
          <cell r="A2855" t="str">
            <v>Vibrocompactador tipo canguro</v>
          </cell>
          <cell r="B2855" t="str">
            <v xml:space="preserve"> HR </v>
          </cell>
          <cell r="C2855">
            <v>10058</v>
          </cell>
        </row>
        <row r="2856">
          <cell r="A2856" t="str">
            <v>Vibrocompactador tipo rana</v>
          </cell>
          <cell r="B2856" t="str">
            <v xml:space="preserve"> HR </v>
          </cell>
          <cell r="C2856">
            <v>6243</v>
          </cell>
        </row>
        <row r="2857">
          <cell r="A2857" t="str">
            <v>Vidrio bronce 4 mm</v>
          </cell>
          <cell r="B2857" t="str">
            <v>m²</v>
          </cell>
          <cell r="C2857">
            <v>38000</v>
          </cell>
        </row>
        <row r="2858">
          <cell r="A2858" t="str">
            <v>Vidrio bronce 5 mm</v>
          </cell>
          <cell r="B2858" t="str">
            <v>m²</v>
          </cell>
          <cell r="C2858">
            <v>42667</v>
          </cell>
        </row>
        <row r="2859">
          <cell r="A2859" t="str">
            <v>Vidrio bronce 6 mm</v>
          </cell>
          <cell r="B2859" t="str">
            <v>m²</v>
          </cell>
          <cell r="C2859">
            <v>63333</v>
          </cell>
        </row>
        <row r="2860">
          <cell r="A2860" t="str">
            <v>Vidrio de seguridad templado de 10 mm</v>
          </cell>
          <cell r="B2860" t="str">
            <v>m²</v>
          </cell>
          <cell r="C2860">
            <v>150000</v>
          </cell>
        </row>
        <row r="2861">
          <cell r="A2861" t="str">
            <v>Vidrio incoloro 3 mm</v>
          </cell>
          <cell r="B2861" t="str">
            <v>m²</v>
          </cell>
          <cell r="C2861">
            <v>22500</v>
          </cell>
        </row>
        <row r="2862">
          <cell r="A2862" t="str">
            <v>Vidrio incoloro 4 mm</v>
          </cell>
          <cell r="B2862" t="str">
            <v>m²</v>
          </cell>
          <cell r="C2862">
            <v>27053</v>
          </cell>
        </row>
        <row r="2863">
          <cell r="A2863" t="str">
            <v>Vidrio incoloro 5 mm</v>
          </cell>
          <cell r="B2863" t="str">
            <v>m²</v>
          </cell>
          <cell r="C2863">
            <v>43800</v>
          </cell>
        </row>
        <row r="2864">
          <cell r="A2864" t="str">
            <v>Vidrio incoloro 6  mm</v>
          </cell>
          <cell r="B2864" t="str">
            <v>m²</v>
          </cell>
          <cell r="C2864">
            <v>55000</v>
          </cell>
        </row>
        <row r="2865">
          <cell r="A2865" t="str">
            <v>Vidrio Incoloro Templado 10 mm</v>
          </cell>
          <cell r="B2865" t="str">
            <v>m²</v>
          </cell>
          <cell r="C2865">
            <v>200000</v>
          </cell>
        </row>
        <row r="2866">
          <cell r="A2866" t="str">
            <v>Vidrio martillado 4 mm</v>
          </cell>
          <cell r="B2866" t="str">
            <v>m²</v>
          </cell>
          <cell r="C2866">
            <v>28000</v>
          </cell>
        </row>
        <row r="2867">
          <cell r="A2867" t="str">
            <v>Vidrio reflectivo verde 5 mm</v>
          </cell>
          <cell r="B2867" t="str">
            <v>m²</v>
          </cell>
          <cell r="C2867">
            <v>110000</v>
          </cell>
        </row>
        <row r="2868">
          <cell r="A2868" t="str">
            <v>Vidrio templado 5 mm</v>
          </cell>
          <cell r="B2868" t="str">
            <v>m²</v>
          </cell>
          <cell r="C2868">
            <v>125000</v>
          </cell>
        </row>
        <row r="2869">
          <cell r="A2869" t="str">
            <v>Vidrio templado 6 mm</v>
          </cell>
          <cell r="B2869" t="str">
            <v>m²</v>
          </cell>
          <cell r="C2869">
            <v>130000</v>
          </cell>
        </row>
        <row r="2870">
          <cell r="A2870" t="str">
            <v>Vidrio templado reflectivo 6 mm</v>
          </cell>
          <cell r="B2870" t="str">
            <v>m²</v>
          </cell>
          <cell r="C2870">
            <v>350000</v>
          </cell>
        </row>
        <row r="2871">
          <cell r="A2871" t="str">
            <v>Viga IPE 120 x 6 m</v>
          </cell>
          <cell r="B2871" t="str">
            <v>m</v>
          </cell>
          <cell r="C2871">
            <v>32000</v>
          </cell>
        </row>
        <row r="2872">
          <cell r="A2872" t="str">
            <v>Viga IPE 270</v>
          </cell>
          <cell r="B2872" t="str">
            <v>m</v>
          </cell>
          <cell r="C2872">
            <v>117000</v>
          </cell>
        </row>
        <row r="2873">
          <cell r="A2873" t="str">
            <v>Viga o Riel H WF 10" x 33" Lb/Pie 6,0 m</v>
          </cell>
          <cell r="B2873" t="str">
            <v>und</v>
          </cell>
          <cell r="C2873">
            <v>907296</v>
          </cell>
        </row>
        <row r="2874">
          <cell r="A2874" t="str">
            <v>Viga UPN 100</v>
          </cell>
          <cell r="B2874" t="str">
            <v>m</v>
          </cell>
          <cell r="C2874">
            <v>18400</v>
          </cell>
        </row>
        <row r="2875">
          <cell r="A2875" t="str">
            <v>Viga UPN 120</v>
          </cell>
          <cell r="B2875" t="str">
            <v>m</v>
          </cell>
          <cell r="C2875">
            <v>30856</v>
          </cell>
        </row>
        <row r="2876">
          <cell r="A2876" t="str">
            <v>Viga UPN 180</v>
          </cell>
          <cell r="B2876" t="str">
            <v>m</v>
          </cell>
          <cell r="C2876">
            <v>32300</v>
          </cell>
        </row>
        <row r="2877">
          <cell r="A2877" t="str">
            <v>Viga UPN 200</v>
          </cell>
          <cell r="B2877" t="str">
            <v>m</v>
          </cell>
          <cell r="C2877">
            <v>41600</v>
          </cell>
        </row>
        <row r="2878">
          <cell r="A2878" t="str">
            <v>Viga UPN 260</v>
          </cell>
          <cell r="B2878" t="str">
            <v>m</v>
          </cell>
          <cell r="C2878">
            <v>55486</v>
          </cell>
        </row>
        <row r="2879">
          <cell r="A2879" t="str">
            <v>Viga UPN 320</v>
          </cell>
          <cell r="B2879" t="str">
            <v>m</v>
          </cell>
          <cell r="C2879">
            <v>75000</v>
          </cell>
        </row>
        <row r="2880">
          <cell r="A2880" t="str">
            <v>Vigueta I22 5</v>
          </cell>
          <cell r="B2880" t="str">
            <v>und</v>
          </cell>
          <cell r="C2880">
            <v>12600</v>
          </cell>
        </row>
        <row r="2881">
          <cell r="A2881" t="str">
            <v>Vinilo tipo Koraza para exteriores</v>
          </cell>
          <cell r="B2881" t="str">
            <v>gal</v>
          </cell>
          <cell r="C2881">
            <v>66823</v>
          </cell>
        </row>
        <row r="2882">
          <cell r="A2882" t="str">
            <v>Vinilo tipo viniltex o tipo 1 de alta calidad</v>
          </cell>
          <cell r="B2882" t="str">
            <v>gal</v>
          </cell>
          <cell r="C2882">
            <v>53730</v>
          </cell>
        </row>
        <row r="2883">
          <cell r="A2883" t="str">
            <v>Vinisol comercial 2 mm</v>
          </cell>
          <cell r="B2883" t="str">
            <v>m²</v>
          </cell>
          <cell r="C2883">
            <v>15950</v>
          </cell>
        </row>
        <row r="2884">
          <cell r="A2884" t="str">
            <v>Volqueta  (6 m3 )</v>
          </cell>
          <cell r="B2884" t="str">
            <v xml:space="preserve"> HR </v>
          </cell>
          <cell r="C2884">
            <v>81263</v>
          </cell>
        </row>
        <row r="2885">
          <cell r="A2885" t="str">
            <v>Volqueta 6 m³</v>
          </cell>
          <cell r="B2885" t="str">
            <v>m³-km</v>
          </cell>
          <cell r="C2885">
            <v>1857</v>
          </cell>
        </row>
        <row r="2886">
          <cell r="A2886" t="str">
            <v>Volqueta 6 m³</v>
          </cell>
          <cell r="B2886" t="str">
            <v>m³-km</v>
          </cell>
          <cell r="C2886">
            <v>1727</v>
          </cell>
        </row>
        <row r="2887">
          <cell r="A2887" t="str">
            <v>Volqueta 6 m³</v>
          </cell>
          <cell r="B2887" t="str">
            <v>m³-km</v>
          </cell>
          <cell r="C2887">
            <v>1250</v>
          </cell>
        </row>
        <row r="2888">
          <cell r="A2888" t="str">
            <v>Volqueta articulada Dumper</v>
          </cell>
          <cell r="B2888" t="str">
            <v xml:space="preserve"> HR </v>
          </cell>
          <cell r="C2888">
            <v>125000</v>
          </cell>
        </row>
        <row r="2889">
          <cell r="A2889" t="str">
            <v>Wall plate ajuste sencillo</v>
          </cell>
          <cell r="B2889" t="str">
            <v>und</v>
          </cell>
          <cell r="C2889">
            <v>6667</v>
          </cell>
        </row>
        <row r="2890">
          <cell r="A2890" t="str">
            <v>Wash Primer A Pintura 1/4 GL</v>
          </cell>
          <cell r="B2890" t="str">
            <v>und</v>
          </cell>
          <cell r="C2890">
            <v>19400</v>
          </cell>
        </row>
        <row r="2891">
          <cell r="A2891" t="str">
            <v>Wash Primer B Catalizador 1/4 GL</v>
          </cell>
          <cell r="B2891" t="str">
            <v>und</v>
          </cell>
          <cell r="C2891">
            <v>11700</v>
          </cell>
        </row>
        <row r="2892">
          <cell r="A2892" t="str">
            <v>xxxxxxxxxxxxx</v>
          </cell>
          <cell r="B2892" t="str">
            <v>und</v>
          </cell>
          <cell r="C2892">
            <v>1</v>
          </cell>
        </row>
        <row r="2893">
          <cell r="A2893" t="str">
            <v>xxxxxxxxxxxxxxx</v>
          </cell>
          <cell r="B2893" t="str">
            <v>m</v>
          </cell>
          <cell r="C2893">
            <v>1</v>
          </cell>
        </row>
        <row r="2894">
          <cell r="A2894" t="str">
            <v>Yee 12" x 12" en H.D. E.B x E.B</v>
          </cell>
          <cell r="B2894" t="str">
            <v>und</v>
          </cell>
          <cell r="C2894">
            <v>3281640</v>
          </cell>
        </row>
        <row r="2895">
          <cell r="A2895" t="str">
            <v>Yee 4" x 4" en H.D. E.B x E.B</v>
          </cell>
          <cell r="B2895" t="str">
            <v>und</v>
          </cell>
          <cell r="C2895">
            <v>392080</v>
          </cell>
        </row>
        <row r="2896">
          <cell r="A2896" t="str">
            <v>Yee 8" x 8" en  H.D. JH o EL.</v>
          </cell>
          <cell r="B2896" t="str">
            <v>und</v>
          </cell>
          <cell r="C2896">
            <v>1002240</v>
          </cell>
        </row>
        <row r="2897">
          <cell r="A2897" t="str">
            <v>Yee 8" x 8" x 6" en  H.D. J.H.</v>
          </cell>
          <cell r="B2897" t="str">
            <v>und</v>
          </cell>
          <cell r="C2897">
            <v>879280</v>
          </cell>
        </row>
        <row r="2898">
          <cell r="A2898" t="str">
            <v>Yee Sanitaria PVC 2  "</v>
          </cell>
          <cell r="B2898" t="str">
            <v>und</v>
          </cell>
          <cell r="C2898">
            <v>8434</v>
          </cell>
        </row>
        <row r="2899">
          <cell r="A2899" t="str">
            <v>Yee Sanitaria PVC 3  "</v>
          </cell>
          <cell r="B2899" t="str">
            <v>und</v>
          </cell>
          <cell r="C2899">
            <v>16856</v>
          </cell>
        </row>
        <row r="2900">
          <cell r="A2900" t="str">
            <v>Yee Sanitaria PVC 4  "</v>
          </cell>
          <cell r="B2900" t="str">
            <v>und</v>
          </cell>
          <cell r="C2900">
            <v>29052</v>
          </cell>
        </row>
        <row r="2901">
          <cell r="A2901" t="str">
            <v>Yee Sanitaria PVC 4  "</v>
          </cell>
          <cell r="B2901" t="str">
            <v>und</v>
          </cell>
          <cell r="C2901">
            <v>13059</v>
          </cell>
        </row>
        <row r="2902">
          <cell r="A2902" t="str">
            <v>Yee Sanitaria reducida PVC 4 x 2  "</v>
          </cell>
          <cell r="B2902" t="str">
            <v>und</v>
          </cell>
          <cell r="C2902">
            <v>24936</v>
          </cell>
        </row>
        <row r="2903">
          <cell r="A2903" t="str">
            <v>Yee Sanitaria reducida PVC 4 x 3  "</v>
          </cell>
          <cell r="B2903" t="str">
            <v>und</v>
          </cell>
          <cell r="C2903">
            <v>23990</v>
          </cell>
        </row>
        <row r="2904">
          <cell r="A2904" t="str">
            <v>Yee Sanitaria reducida PVC 6 x 4  "</v>
          </cell>
          <cell r="B2904" t="str">
            <v>und</v>
          </cell>
          <cell r="C2904">
            <v>132149</v>
          </cell>
        </row>
        <row r="2905">
          <cell r="A2905" t="str">
            <v>Yeso corriente</v>
          </cell>
          <cell r="B2905" t="str">
            <v>bt</v>
          </cell>
          <cell r="C2905">
            <v>23450</v>
          </cell>
        </row>
        <row r="2906">
          <cell r="A2906" t="str">
            <v>Zaranda en Varilla de 1" seleccion de material</v>
          </cell>
          <cell r="B2906" t="str">
            <v>und</v>
          </cell>
          <cell r="C2906">
            <v>1175570</v>
          </cell>
        </row>
        <row r="2907">
          <cell r="A2907" t="str">
            <v>Zarpa en concreto para puentes de resistencia 3000 Psi</v>
          </cell>
          <cell r="B2907" t="str">
            <v>m³</v>
          </cell>
          <cell r="C2907">
            <v>669484.04</v>
          </cell>
        </row>
        <row r="2908">
          <cell r="A2908" t="str">
            <v>Zocalo 3 x 1/2"</v>
          </cell>
          <cell r="B2908" t="str">
            <v>m</v>
          </cell>
          <cell r="C2908">
            <v>15000</v>
          </cell>
        </row>
        <row r="2909">
          <cell r="A2909" t="str">
            <v>Zocalo aluminio para puerta de vidrio</v>
          </cell>
          <cell r="B2909" t="str">
            <v>m</v>
          </cell>
          <cell r="C2909">
            <v>25000</v>
          </cell>
        </row>
        <row r="2910">
          <cell r="A2910" t="str">
            <v>Zumbador 110 voltios 607</v>
          </cell>
          <cell r="B2910" t="str">
            <v>und</v>
          </cell>
          <cell r="C2910">
            <v>6500</v>
          </cell>
        </row>
        <row r="2911">
          <cell r="A2911" t="str">
            <v>Zuncho c/grapas</v>
          </cell>
          <cell r="B2911" t="str">
            <v>und</v>
          </cell>
          <cell r="C2911">
            <v>1000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F.P."/>
      <sheetName val="AIU"/>
      <sheetName val="APU"/>
      <sheetName val="TRANS"/>
      <sheetName val="BASICO"/>
      <sheetName val="PRESUPUESTO"/>
      <sheetName val="RENDIMIENTOS"/>
    </sheetNames>
    <sheetDataSet>
      <sheetData sheetId="0">
        <row r="5">
          <cell r="A5" t="str">
            <v>A.C.P.M.</v>
          </cell>
          <cell r="B5" t="str">
            <v>gal</v>
          </cell>
          <cell r="C5">
            <v>8521</v>
          </cell>
        </row>
        <row r="6">
          <cell r="A6" t="str">
            <v>Abrazadera Galvanizada en  U de pared 1 1/2"</v>
          </cell>
          <cell r="B6" t="str">
            <v>und</v>
          </cell>
          <cell r="C6">
            <v>1250</v>
          </cell>
        </row>
        <row r="7">
          <cell r="A7" t="str">
            <v>Abrazadera Galvanizada en  U de pared 1"</v>
          </cell>
          <cell r="B7" t="str">
            <v>und</v>
          </cell>
          <cell r="C7">
            <v>1000</v>
          </cell>
        </row>
        <row r="8">
          <cell r="A8" t="str">
            <v>Abrazadera Galvanizada en  U de pared 2 1/2"</v>
          </cell>
          <cell r="B8" t="str">
            <v>und</v>
          </cell>
          <cell r="C8">
            <v>1800</v>
          </cell>
        </row>
        <row r="9">
          <cell r="A9" t="str">
            <v>Abrazadera Galvanizada en  U de pared 2"</v>
          </cell>
          <cell r="B9" t="str">
            <v>und</v>
          </cell>
          <cell r="C9">
            <v>1700</v>
          </cell>
        </row>
        <row r="10">
          <cell r="A10" t="str">
            <v>Abrazadera Galvanizada en  U de pared 3"</v>
          </cell>
          <cell r="B10" t="str">
            <v>und</v>
          </cell>
          <cell r="C10">
            <v>1880</v>
          </cell>
        </row>
        <row r="11">
          <cell r="A11" t="str">
            <v>Abrazadera Galvanizada en  U de pared 4"</v>
          </cell>
          <cell r="B11" t="str">
            <v>und</v>
          </cell>
          <cell r="C11">
            <v>2150</v>
          </cell>
        </row>
        <row r="12">
          <cell r="A12" t="str">
            <v>Abrazadera para tubo 2"</v>
          </cell>
          <cell r="B12" t="str">
            <v>und</v>
          </cell>
          <cell r="C12">
            <v>2000</v>
          </cell>
        </row>
        <row r="13">
          <cell r="A13" t="str">
            <v>Abrazadera plastica 3/4"</v>
          </cell>
          <cell r="B13" t="str">
            <v>und</v>
          </cell>
          <cell r="C13">
            <v>170</v>
          </cell>
        </row>
        <row r="14">
          <cell r="A14" t="str">
            <v>Abrazadera plastica 5/8"</v>
          </cell>
          <cell r="B14" t="str">
            <v>und</v>
          </cell>
          <cell r="C14">
            <v>100</v>
          </cell>
        </row>
        <row r="15">
          <cell r="A15" t="str">
            <v>Accesorios (equipo de pilotaje)</v>
          </cell>
          <cell r="B15" t="str">
            <v xml:space="preserve"> HR </v>
          </cell>
          <cell r="C15">
            <v>9140</v>
          </cell>
        </row>
        <row r="16">
          <cell r="A16" t="str">
            <v>Accesorios electricos, arranq. brek. control,caja</v>
          </cell>
          <cell r="B16" t="str">
            <v>und</v>
          </cell>
          <cell r="C16">
            <v>2659000</v>
          </cell>
        </row>
        <row r="17">
          <cell r="A17" t="str">
            <v>Aceituna h=0.50 m</v>
          </cell>
          <cell r="B17" t="str">
            <v>und</v>
          </cell>
          <cell r="C17">
            <v>6500</v>
          </cell>
        </row>
        <row r="18">
          <cell r="A18" t="str">
            <v>Acero de refuerzo 37000 Psi</v>
          </cell>
          <cell r="B18" t="str">
            <v>kg</v>
          </cell>
          <cell r="C18">
            <v>2409</v>
          </cell>
        </row>
        <row r="19">
          <cell r="A19" t="str">
            <v>Acero ASTM - 36</v>
          </cell>
          <cell r="B19" t="str">
            <v>kg</v>
          </cell>
          <cell r="C19">
            <v>2960</v>
          </cell>
        </row>
        <row r="20">
          <cell r="A20" t="str">
            <v>Acero ASTM - 500 C</v>
          </cell>
          <cell r="B20" t="str">
            <v>kg</v>
          </cell>
          <cell r="C20">
            <v>3520</v>
          </cell>
        </row>
        <row r="21">
          <cell r="A21" t="str">
            <v>Acero ASTM - 992</v>
          </cell>
          <cell r="B21" t="str">
            <v>kg</v>
          </cell>
          <cell r="C21">
            <v>3355</v>
          </cell>
        </row>
        <row r="22">
          <cell r="A22" t="str">
            <v>Acero ASTM A-1011 - G 50</v>
          </cell>
          <cell r="B22" t="str">
            <v>kg</v>
          </cell>
          <cell r="C22">
            <v>3192</v>
          </cell>
        </row>
        <row r="23">
          <cell r="A23" t="str">
            <v>Acero de refuerzo 60000 Psi</v>
          </cell>
          <cell r="B23" t="str">
            <v>kg</v>
          </cell>
          <cell r="C23">
            <v>2331</v>
          </cell>
        </row>
        <row r="24">
          <cell r="A24" t="str">
            <v>Acero de refuerzo 60000 Psi  (liso)</v>
          </cell>
          <cell r="B24" t="str">
            <v>kg</v>
          </cell>
          <cell r="C24">
            <v>2811</v>
          </cell>
        </row>
        <row r="25">
          <cell r="A25" t="str">
            <v>Acero de Refuerzo Grado 37</v>
          </cell>
          <cell r="B25" t="str">
            <v>kg</v>
          </cell>
          <cell r="C25">
            <v>3308</v>
          </cell>
        </row>
        <row r="26">
          <cell r="A26" t="str">
            <v>Acero de Refuerzo Grado 60</v>
          </cell>
          <cell r="B26" t="str">
            <v>kg</v>
          </cell>
          <cell r="C26">
            <v>3250</v>
          </cell>
        </row>
        <row r="27">
          <cell r="A27" t="str">
            <v>Acero de Transferencia liso  de 60000 Psi</v>
          </cell>
          <cell r="B27" t="str">
            <v>kg</v>
          </cell>
          <cell r="C27">
            <v>3541</v>
          </cell>
        </row>
        <row r="28">
          <cell r="A28" t="str">
            <v>Acero SAE 1045 Ø = 2"</v>
          </cell>
          <cell r="B28" t="str">
            <v>kg</v>
          </cell>
          <cell r="C28">
            <v>4546.49</v>
          </cell>
        </row>
        <row r="29">
          <cell r="A29" t="str">
            <v>Acetileno</v>
          </cell>
          <cell r="B29" t="str">
            <v>kg</v>
          </cell>
          <cell r="C29">
            <v>40135</v>
          </cell>
        </row>
        <row r="30">
          <cell r="A30" t="str">
            <v>Acido muriatico</v>
          </cell>
          <cell r="B30" t="str">
            <v>gal</v>
          </cell>
          <cell r="C30">
            <v>9884</v>
          </cell>
        </row>
        <row r="31">
          <cell r="A31" t="str">
            <v>Acondicionador de Superficie</v>
          </cell>
          <cell r="B31" t="str">
            <v>tr</v>
          </cell>
          <cell r="C31">
            <v>83249</v>
          </cell>
        </row>
        <row r="32">
          <cell r="A32" t="str">
            <v>Acople plástico 1/2"x40 cm para lavamanos/lavaplatos</v>
          </cell>
          <cell r="B32" t="str">
            <v>und</v>
          </cell>
          <cell r="C32">
            <v>2823</v>
          </cell>
        </row>
        <row r="33">
          <cell r="A33" t="str">
            <v>Acoples eléctricos</v>
          </cell>
          <cell r="B33" t="str">
            <v>gal</v>
          </cell>
          <cell r="C33">
            <v>200000</v>
          </cell>
        </row>
        <row r="34">
          <cell r="A34" t="str">
            <v>Actuador mecanico compuertas</v>
          </cell>
          <cell r="B34" t="str">
            <v>und</v>
          </cell>
          <cell r="C34">
            <v>3480000</v>
          </cell>
        </row>
        <row r="35">
          <cell r="A35" t="str">
            <v>Adaptador bajante pvc blanca a alcantarillado</v>
          </cell>
          <cell r="B35" t="str">
            <v>und</v>
          </cell>
          <cell r="C35">
            <v>8750</v>
          </cell>
        </row>
        <row r="36">
          <cell r="A36" t="str">
            <v>Adaptador caja conduit 1/2 "</v>
          </cell>
          <cell r="B36" t="str">
            <v>und</v>
          </cell>
          <cell r="C36">
            <v>179</v>
          </cell>
        </row>
        <row r="37">
          <cell r="A37" t="str">
            <v>Adaptador de limpieza sanitario PVC 2"</v>
          </cell>
          <cell r="B37" t="str">
            <v>und</v>
          </cell>
          <cell r="C37">
            <v>7476</v>
          </cell>
        </row>
        <row r="38">
          <cell r="A38" t="str">
            <v>Adaptador de limpieza sanitario PVC 3"</v>
          </cell>
          <cell r="B38" t="str">
            <v>und</v>
          </cell>
          <cell r="C38">
            <v>16084</v>
          </cell>
        </row>
        <row r="39">
          <cell r="A39" t="str">
            <v>Adaptador de limpieza sanitario PVC 4"</v>
          </cell>
          <cell r="B39" t="str">
            <v>und</v>
          </cell>
          <cell r="C39">
            <v>23693</v>
          </cell>
        </row>
        <row r="40">
          <cell r="A40" t="str">
            <v>Adaptador de limpieza sanitario PVC 6"</v>
          </cell>
          <cell r="B40" t="str">
            <v>und</v>
          </cell>
          <cell r="C40">
            <v>62242</v>
          </cell>
        </row>
        <row r="41">
          <cell r="A41" t="str">
            <v>Adaptador hembra presión  PVC 1 1/2"</v>
          </cell>
          <cell r="B41" t="str">
            <v>und</v>
          </cell>
          <cell r="C41">
            <v>6002</v>
          </cell>
        </row>
        <row r="42">
          <cell r="A42" t="str">
            <v>Adaptador hembra presión  PVC 1"</v>
          </cell>
          <cell r="B42" t="str">
            <v>und</v>
          </cell>
          <cell r="C42">
            <v>3551</v>
          </cell>
        </row>
        <row r="43">
          <cell r="A43" t="str">
            <v>Adaptador hembra presión  PVC 1/2"</v>
          </cell>
          <cell r="B43" t="str">
            <v>und</v>
          </cell>
          <cell r="C43">
            <v>539</v>
          </cell>
        </row>
        <row r="44">
          <cell r="A44" t="str">
            <v>Adaptador hembra presión  PVC 2"</v>
          </cell>
          <cell r="B44" t="str">
            <v>und</v>
          </cell>
          <cell r="C44">
            <v>8770</v>
          </cell>
        </row>
        <row r="45">
          <cell r="A45" t="str">
            <v>Adaptador hembra presión  PVC 3"</v>
          </cell>
          <cell r="B45" t="str">
            <v>und</v>
          </cell>
          <cell r="C45">
            <v>31400</v>
          </cell>
        </row>
        <row r="46">
          <cell r="A46" t="str">
            <v>Adaptador hembra presión  PVC 3/4"</v>
          </cell>
          <cell r="B46" t="str">
            <v>und</v>
          </cell>
          <cell r="C46">
            <v>975</v>
          </cell>
        </row>
        <row r="47">
          <cell r="A47" t="str">
            <v>Adaptador hembra presión  PVC 4"</v>
          </cell>
          <cell r="B47" t="str">
            <v>und</v>
          </cell>
          <cell r="C47">
            <v>56712</v>
          </cell>
        </row>
        <row r="48">
          <cell r="A48" t="str">
            <v>Adaptador macho PF+UAD  1/2 "</v>
          </cell>
          <cell r="B48" t="str">
            <v>und</v>
          </cell>
          <cell r="C48">
            <v>2220</v>
          </cell>
        </row>
        <row r="49">
          <cell r="A49" t="str">
            <v>Adaptador macho PF+UAD  3/4 "</v>
          </cell>
          <cell r="B49" t="str">
            <v>und</v>
          </cell>
          <cell r="C49">
            <v>18509</v>
          </cell>
        </row>
        <row r="50">
          <cell r="A50" t="str">
            <v>Adaptador macho presión  PVC 1 1/2"</v>
          </cell>
          <cell r="B50" t="str">
            <v>und</v>
          </cell>
          <cell r="C50">
            <v>4475</v>
          </cell>
        </row>
        <row r="51">
          <cell r="A51" t="str">
            <v>Adaptador macho presión  PVC 1 1/4"</v>
          </cell>
          <cell r="B51" t="str">
            <v>und</v>
          </cell>
          <cell r="C51">
            <v>3819</v>
          </cell>
        </row>
        <row r="52">
          <cell r="A52" t="str">
            <v>Adaptador macho presión  PVC 1"</v>
          </cell>
          <cell r="B52" t="str">
            <v>und</v>
          </cell>
          <cell r="C52">
            <v>1816</v>
          </cell>
        </row>
        <row r="53">
          <cell r="A53" t="str">
            <v>Adaptador macho presión  PVC 1/2"</v>
          </cell>
          <cell r="B53" t="str">
            <v>und</v>
          </cell>
          <cell r="C53">
            <v>480</v>
          </cell>
        </row>
        <row r="54">
          <cell r="A54" t="str">
            <v>Adaptador macho presión  PVC 2 1/2"</v>
          </cell>
          <cell r="B54" t="str">
            <v>und</v>
          </cell>
          <cell r="C54">
            <v>16620</v>
          </cell>
        </row>
        <row r="55">
          <cell r="A55" t="str">
            <v>Adaptador macho presión  PVC 2"</v>
          </cell>
          <cell r="B55" t="str">
            <v>und</v>
          </cell>
          <cell r="C55">
            <v>6392</v>
          </cell>
        </row>
        <row r="56">
          <cell r="A56" t="str">
            <v>Adaptador macho presión  PVC 3"</v>
          </cell>
          <cell r="B56" t="str">
            <v>und</v>
          </cell>
          <cell r="C56">
            <v>25127</v>
          </cell>
        </row>
        <row r="57">
          <cell r="A57" t="str">
            <v>Adaptador macho presión  PVC 3/4"</v>
          </cell>
          <cell r="B57" t="str">
            <v>und</v>
          </cell>
          <cell r="C57">
            <v>868</v>
          </cell>
        </row>
        <row r="58">
          <cell r="A58" t="str">
            <v>Adaptador macho presión  PVC 4"</v>
          </cell>
          <cell r="B58" t="str">
            <v>und</v>
          </cell>
          <cell r="C58">
            <v>46219</v>
          </cell>
        </row>
        <row r="59">
          <cell r="A59" t="str">
            <v>Adaptador terminal conduit  1"</v>
          </cell>
          <cell r="B59" t="str">
            <v>und</v>
          </cell>
          <cell r="C59">
            <v>1000</v>
          </cell>
        </row>
        <row r="60">
          <cell r="A60" t="str">
            <v>Adaptador terminal conduit  3"</v>
          </cell>
          <cell r="B60" t="str">
            <v>und</v>
          </cell>
          <cell r="C60">
            <v>14400</v>
          </cell>
        </row>
        <row r="61">
          <cell r="A61" t="str">
            <v>Adaptador terminal conduit 1/2"</v>
          </cell>
          <cell r="B61" t="str">
            <v>und</v>
          </cell>
          <cell r="C61">
            <v>405</v>
          </cell>
        </row>
        <row r="62">
          <cell r="A62" t="str">
            <v>Adaptador terminal conduit 3/4"</v>
          </cell>
          <cell r="B62" t="str">
            <v>und</v>
          </cell>
          <cell r="C62">
            <v>543</v>
          </cell>
        </row>
        <row r="63">
          <cell r="A63" t="str">
            <v>Adaptador tope Brida 315 mm Ø=12"  para PVC</v>
          </cell>
          <cell r="B63" t="str">
            <v>und</v>
          </cell>
          <cell r="C63">
            <v>1012363</v>
          </cell>
        </row>
        <row r="64">
          <cell r="A64" t="str">
            <v>Adercril - Adherente</v>
          </cell>
          <cell r="B64" t="str">
            <v>kg</v>
          </cell>
          <cell r="C64">
            <v>20013</v>
          </cell>
        </row>
        <row r="65">
          <cell r="A65" t="str">
            <v>Adhesivo Alcantarillado</v>
          </cell>
          <cell r="B65" t="str">
            <v>und</v>
          </cell>
          <cell r="C65">
            <v>51946</v>
          </cell>
        </row>
        <row r="66">
          <cell r="A66" t="str">
            <v>Aditivo retardante</v>
          </cell>
          <cell r="B66" t="str">
            <v>l</v>
          </cell>
          <cell r="C66">
            <v>4850</v>
          </cell>
        </row>
        <row r="67">
          <cell r="A67" t="str">
            <v>Adoquin cuarto 26 (26 x 6 x 6)</v>
          </cell>
          <cell r="B67" t="str">
            <v>und</v>
          </cell>
          <cell r="C67">
            <v>767</v>
          </cell>
        </row>
        <row r="68">
          <cell r="A68" t="str">
            <v>Adoquin de gres peatonal 10*20*5 cm corbatín</v>
          </cell>
          <cell r="B68" t="str">
            <v>m²</v>
          </cell>
          <cell r="C68">
            <v>26500</v>
          </cell>
        </row>
        <row r="69">
          <cell r="A69" t="str">
            <v>Adoquin en concreto  peatonal 20 x 10 x 6</v>
          </cell>
          <cell r="B69" t="str">
            <v>und</v>
          </cell>
          <cell r="C69">
            <v>889.84</v>
          </cell>
        </row>
        <row r="70">
          <cell r="A70" t="str">
            <v>Adoquin en concreto vehicular  20 x 10 x 8</v>
          </cell>
          <cell r="B70" t="str">
            <v>und</v>
          </cell>
          <cell r="C70">
            <v>1344</v>
          </cell>
        </row>
        <row r="71">
          <cell r="A71" t="str">
            <v>Adoquin gres 10 x 20 x 2.5</v>
          </cell>
          <cell r="B71" t="str">
            <v>m²</v>
          </cell>
          <cell r="C71">
            <v>38666</v>
          </cell>
        </row>
        <row r="72">
          <cell r="A72" t="str">
            <v>Adoquin tipo Corbatin</v>
          </cell>
          <cell r="B72" t="str">
            <v>und</v>
          </cell>
          <cell r="C72">
            <v>1400</v>
          </cell>
        </row>
        <row r="73">
          <cell r="A73" t="str">
            <v>Adoquin tipo ladrillo 10*20*5 cm</v>
          </cell>
          <cell r="B73" t="str">
            <v>und</v>
          </cell>
          <cell r="C73">
            <v>736</v>
          </cell>
        </row>
        <row r="74">
          <cell r="A74" t="str">
            <v>Agua para obra</v>
          </cell>
          <cell r="B74" t="str">
            <v>l</v>
          </cell>
          <cell r="C74">
            <v>100</v>
          </cell>
        </row>
        <row r="75">
          <cell r="A75" t="str">
            <v>Aire acondicion. Split 18000 btu control filtro</v>
          </cell>
          <cell r="B75" t="str">
            <v>und</v>
          </cell>
          <cell r="C75">
            <v>2900000</v>
          </cell>
        </row>
        <row r="76">
          <cell r="A76" t="str">
            <v>Aislante tubería 5/8"</v>
          </cell>
          <cell r="B76" t="str">
            <v>m</v>
          </cell>
          <cell r="C76">
            <v>2800</v>
          </cell>
        </row>
        <row r="77">
          <cell r="A77" t="str">
            <v>Ajustador para dilución de pintura</v>
          </cell>
          <cell r="B77" t="str">
            <v>gal</v>
          </cell>
          <cell r="C77">
            <v>32500</v>
          </cell>
        </row>
        <row r="78">
          <cell r="A78" t="str">
            <v>Alambre de cobre desnudo  AWG 12</v>
          </cell>
          <cell r="B78" t="str">
            <v>m</v>
          </cell>
          <cell r="C78">
            <v>1361</v>
          </cell>
        </row>
        <row r="79">
          <cell r="A79" t="str">
            <v>Alambre de cobre desnudo  AWG 14</v>
          </cell>
          <cell r="B79" t="str">
            <v>m</v>
          </cell>
          <cell r="C79">
            <v>1281</v>
          </cell>
        </row>
        <row r="80">
          <cell r="A80" t="str">
            <v>Alambre de cobre desnudo THW  # 8 AWG</v>
          </cell>
          <cell r="B80" t="str">
            <v>m</v>
          </cell>
          <cell r="C80">
            <v>2220</v>
          </cell>
        </row>
        <row r="81">
          <cell r="A81" t="str">
            <v>Alambre de cobre THW  8 AWG THHN/NN</v>
          </cell>
          <cell r="B81" t="str">
            <v>m</v>
          </cell>
          <cell r="C81">
            <v>4144</v>
          </cell>
        </row>
        <row r="82">
          <cell r="A82" t="str">
            <v>Alambre de cobre THW 10 AWG</v>
          </cell>
          <cell r="B82" t="str">
            <v>m</v>
          </cell>
          <cell r="C82">
            <v>2073</v>
          </cell>
        </row>
        <row r="83">
          <cell r="A83" t="str">
            <v>Alambre de cobre THW 10 AWG THHN/NN</v>
          </cell>
          <cell r="B83" t="str">
            <v>m</v>
          </cell>
          <cell r="C83">
            <v>2854</v>
          </cell>
        </row>
        <row r="84">
          <cell r="A84" t="str">
            <v>Alambre de cobre THW 12 AWG</v>
          </cell>
          <cell r="B84" t="str">
            <v>m</v>
          </cell>
          <cell r="C84">
            <v>1228</v>
          </cell>
        </row>
        <row r="85">
          <cell r="A85" t="str">
            <v>Alambre de cobre THW 12 AWG THHN/NN</v>
          </cell>
          <cell r="B85" t="str">
            <v>m</v>
          </cell>
          <cell r="C85">
            <v>2422</v>
          </cell>
        </row>
        <row r="86">
          <cell r="A86" t="str">
            <v>Alambre de cobre THW 14 AWG</v>
          </cell>
          <cell r="B86" t="str">
            <v>m</v>
          </cell>
          <cell r="C86">
            <v>720</v>
          </cell>
        </row>
        <row r="87">
          <cell r="A87" t="str">
            <v>Alambre de cobre THW 14 AWG THHN/NN</v>
          </cell>
          <cell r="B87" t="str">
            <v>m</v>
          </cell>
          <cell r="C87">
            <v>1033</v>
          </cell>
        </row>
        <row r="88">
          <cell r="A88" t="str">
            <v>Alambre de cobre THW No. 8</v>
          </cell>
          <cell r="B88" t="str">
            <v>m</v>
          </cell>
          <cell r="C88">
            <v>2255</v>
          </cell>
        </row>
        <row r="89">
          <cell r="A89" t="str">
            <v>Alambre de puas galvanizado Cal. 12</v>
          </cell>
          <cell r="B89" t="str">
            <v>m</v>
          </cell>
          <cell r="C89">
            <v>510</v>
          </cell>
        </row>
        <row r="90">
          <cell r="A90" t="str">
            <v>Alambre de puas galvanizado Cal. 14</v>
          </cell>
          <cell r="B90" t="str">
            <v>m</v>
          </cell>
          <cell r="C90">
            <v>387</v>
          </cell>
        </row>
        <row r="91">
          <cell r="A91" t="str">
            <v>Alambre Galvanizado No. 12</v>
          </cell>
          <cell r="B91" t="str">
            <v>kg</v>
          </cell>
          <cell r="C91">
            <v>4244</v>
          </cell>
        </row>
        <row r="92">
          <cell r="A92" t="str">
            <v>Alambre Galvanizado No. 13 Recubierto PVC</v>
          </cell>
          <cell r="B92" t="str">
            <v>kg</v>
          </cell>
          <cell r="C92">
            <v>5440</v>
          </cell>
        </row>
        <row r="93">
          <cell r="A93" t="str">
            <v>Alambre Galvanizado No. 14</v>
          </cell>
          <cell r="B93" t="str">
            <v>kg</v>
          </cell>
          <cell r="C93">
            <v>4726</v>
          </cell>
        </row>
        <row r="94">
          <cell r="A94" t="str">
            <v>Alambre Negro  No 18</v>
          </cell>
          <cell r="B94" t="str">
            <v>kg</v>
          </cell>
          <cell r="C94">
            <v>3290</v>
          </cell>
        </row>
        <row r="95">
          <cell r="A95" t="str">
            <v>Alambre telefónico 2 x 22 trenzado</v>
          </cell>
          <cell r="B95" t="str">
            <v>m</v>
          </cell>
          <cell r="C95">
            <v>800</v>
          </cell>
        </row>
        <row r="96">
          <cell r="A96" t="str">
            <v>Alambre telefónico N 22 estaño</v>
          </cell>
          <cell r="B96" t="str">
            <v>m</v>
          </cell>
          <cell r="C96">
            <v>744</v>
          </cell>
        </row>
        <row r="97">
          <cell r="A97" t="str">
            <v>Aletas de aireacion extendida Airlift</v>
          </cell>
          <cell r="B97" t="str">
            <v>und</v>
          </cell>
          <cell r="C97">
            <v>117000</v>
          </cell>
        </row>
        <row r="98">
          <cell r="A98" t="str">
            <v xml:space="preserve">Alistado esmaltado impermeabilizado muros y placas e=3 mm    </v>
          </cell>
          <cell r="B98" t="str">
            <v>m²</v>
          </cell>
          <cell r="C98">
            <v>12478</v>
          </cell>
        </row>
        <row r="99">
          <cell r="A99" t="str">
            <v>Alumol, recubrimiento de aluminio</v>
          </cell>
          <cell r="B99" t="str">
            <v>kg</v>
          </cell>
          <cell r="C99">
            <v>23324</v>
          </cell>
        </row>
        <row r="100">
          <cell r="A100" t="str">
            <v>Amarre largo para teja 30 cms</v>
          </cell>
          <cell r="B100" t="str">
            <v>und</v>
          </cell>
          <cell r="C100">
            <v>125</v>
          </cell>
        </row>
        <row r="101">
          <cell r="A101" t="str">
            <v>Amarre plástico</v>
          </cell>
          <cell r="B101" t="str">
            <v>und</v>
          </cell>
          <cell r="C101">
            <v>100</v>
          </cell>
        </row>
        <row r="102">
          <cell r="A102" t="str">
            <v>Amarre plastico para mantos</v>
          </cell>
          <cell r="B102" t="str">
            <v>und</v>
          </cell>
          <cell r="C102">
            <v>1200</v>
          </cell>
        </row>
        <row r="103">
          <cell r="A103" t="str">
            <v>Amortiguador metalico de 0.36 m (0.06 x 0.14)</v>
          </cell>
          <cell r="B103" t="str">
            <v>und</v>
          </cell>
          <cell r="C103">
            <v>35390</v>
          </cell>
        </row>
        <row r="104">
          <cell r="A104" t="str">
            <v>Analisis físico-químico</v>
          </cell>
          <cell r="B104" t="str">
            <v>und</v>
          </cell>
          <cell r="C104">
            <v>327800</v>
          </cell>
        </row>
        <row r="105">
          <cell r="A105" t="str">
            <v>Anclaje autoperforante 1/2"</v>
          </cell>
          <cell r="B105" t="str">
            <v>und</v>
          </cell>
          <cell r="C105">
            <v>5200</v>
          </cell>
        </row>
        <row r="106">
          <cell r="A106" t="str">
            <v>Anclaje chazo expansivo 1/2" x 2"</v>
          </cell>
          <cell r="B106" t="str">
            <v>und</v>
          </cell>
          <cell r="C106">
            <v>5600</v>
          </cell>
        </row>
        <row r="107">
          <cell r="A107" t="str">
            <v>andamios</v>
          </cell>
          <cell r="B107" t="str">
            <v>gl</v>
          </cell>
          <cell r="C107">
            <v>500</v>
          </cell>
        </row>
        <row r="108">
          <cell r="A108" t="str">
            <v>Andamio tubular día alquiler</v>
          </cell>
          <cell r="B108" t="str">
            <v>d</v>
          </cell>
          <cell r="C108">
            <v>1152</v>
          </cell>
        </row>
        <row r="109">
          <cell r="A109" t="str">
            <v>Andamio tubular estandar con tijeras</v>
          </cell>
          <cell r="B109" t="str">
            <v>mes</v>
          </cell>
          <cell r="C109">
            <v>23480</v>
          </cell>
        </row>
        <row r="110">
          <cell r="A110" t="str">
            <v>Andamio tubular stand. (inc. tijeras)</v>
          </cell>
          <cell r="B110" t="str">
            <v xml:space="preserve"> HR </v>
          </cell>
          <cell r="C110">
            <v>147</v>
          </cell>
        </row>
        <row r="111">
          <cell r="A111" t="str">
            <v>Anden en concreto escobillado 2500 psi e=0.08 m con dilatación en ladrillo c/2m, incluye relleno y excavación</v>
          </cell>
          <cell r="B111" t="str">
            <v>m²</v>
          </cell>
          <cell r="C111">
            <v>68003</v>
          </cell>
        </row>
        <row r="112">
          <cell r="A112" t="str">
            <v>Andenes en concreto de resistencia 2500 psi, espesor 8 cm</v>
          </cell>
          <cell r="B112" t="str">
            <v>m²</v>
          </cell>
          <cell r="C112">
            <v>37695</v>
          </cell>
        </row>
        <row r="113">
          <cell r="A113" t="str">
            <v>Angulo 2" x 2" x 1/4". Suministro e Instal.</v>
          </cell>
          <cell r="B113" t="str">
            <v>m</v>
          </cell>
          <cell r="C113">
            <v>23116</v>
          </cell>
        </row>
        <row r="114">
          <cell r="A114" t="str">
            <v>Angulo 25 x 25 mm Cal 26 de 2.44 m</v>
          </cell>
          <cell r="B114" t="str">
            <v>und</v>
          </cell>
          <cell r="C114">
            <v>1648</v>
          </cell>
        </row>
        <row r="115">
          <cell r="A115" t="str">
            <v>Angulo cielo falso aluminio</v>
          </cell>
          <cell r="B115" t="str">
            <v>m</v>
          </cell>
          <cell r="C115">
            <v>2000</v>
          </cell>
        </row>
        <row r="116">
          <cell r="A116" t="str">
            <v>Angulo o perfil   4" x 4 " x 3/8"</v>
          </cell>
          <cell r="B116" t="str">
            <v>m</v>
          </cell>
          <cell r="C116">
            <v>44272</v>
          </cell>
        </row>
        <row r="117">
          <cell r="A117" t="str">
            <v>Angulo o perfil  1 1/4" x 1 1/4" x 1/8"</v>
          </cell>
          <cell r="B117" t="str">
            <v>m</v>
          </cell>
          <cell r="C117">
            <v>3751</v>
          </cell>
        </row>
        <row r="118">
          <cell r="A118" t="str">
            <v>Angulo o perfil  1" x 1" x  1/8"</v>
          </cell>
          <cell r="B118" t="str">
            <v>m</v>
          </cell>
          <cell r="C118">
            <v>3247</v>
          </cell>
        </row>
        <row r="119">
          <cell r="A119" t="str">
            <v>Angulo o perfil  1" x 1" x 3/16"</v>
          </cell>
          <cell r="B119" t="str">
            <v>m</v>
          </cell>
          <cell r="C119">
            <v>4979</v>
          </cell>
        </row>
        <row r="120">
          <cell r="A120" t="str">
            <v>Angulo o perfil  2 1/2" x 2 1/2" x 1/4"</v>
          </cell>
          <cell r="B120" t="str">
            <v>m</v>
          </cell>
          <cell r="C120">
            <v>18803</v>
          </cell>
        </row>
        <row r="121">
          <cell r="A121" t="str">
            <v>Angulo o perfil  2 1/2" x 2 1/2" x 3/16"</v>
          </cell>
          <cell r="B121" t="str">
            <v>m</v>
          </cell>
          <cell r="C121">
            <v>14067</v>
          </cell>
        </row>
        <row r="122">
          <cell r="A122" t="str">
            <v>Angulo o perfil  2" x 2" x 1/4"</v>
          </cell>
          <cell r="B122" t="str">
            <v>m</v>
          </cell>
          <cell r="C122">
            <v>13694</v>
          </cell>
        </row>
        <row r="123">
          <cell r="A123" t="str">
            <v>Angulo o perfil  2" x 2" x 1/8"</v>
          </cell>
          <cell r="B123" t="str">
            <v>m</v>
          </cell>
          <cell r="C123">
            <v>6097</v>
          </cell>
        </row>
        <row r="124">
          <cell r="A124" t="str">
            <v>Angulo o perfil  3" x 3" x 1/4"</v>
          </cell>
          <cell r="B124" t="str">
            <v>m</v>
          </cell>
          <cell r="C124">
            <v>22176</v>
          </cell>
        </row>
        <row r="125">
          <cell r="A125" t="str">
            <v>Angulo o perfil  3" x 3" x 3/16"</v>
          </cell>
          <cell r="B125" t="str">
            <v>m</v>
          </cell>
          <cell r="C125">
            <v>13993</v>
          </cell>
        </row>
        <row r="126">
          <cell r="A126" t="str">
            <v>Angulo o perfil  3" x 3" x 5/16"</v>
          </cell>
          <cell r="B126" t="str">
            <v>m</v>
          </cell>
          <cell r="C126">
            <v>23281</v>
          </cell>
        </row>
        <row r="127">
          <cell r="A127" t="str">
            <v>Angulo o perfil  3/4" x 3/4" x 1/8"</v>
          </cell>
          <cell r="B127" t="str">
            <v>m</v>
          </cell>
          <cell r="C127">
            <v>2306</v>
          </cell>
        </row>
        <row r="128">
          <cell r="A128" t="str">
            <v>Angulo o perfil  5" x 5" x 3/8"</v>
          </cell>
          <cell r="B128" t="str">
            <v>m</v>
          </cell>
          <cell r="C128">
            <v>46921</v>
          </cell>
        </row>
        <row r="129">
          <cell r="A129" t="str">
            <v>Angulo o perfil 1 1/2" x  1 1/2" x 1/8"</v>
          </cell>
          <cell r="B129" t="str">
            <v>m</v>
          </cell>
          <cell r="C129">
            <v>5096</v>
          </cell>
        </row>
        <row r="130">
          <cell r="A130" t="str">
            <v>Angulo o perfil 1 1/2" x  1 1/2" x 3/16"</v>
          </cell>
          <cell r="B130" t="str">
            <v>m</v>
          </cell>
          <cell r="C130">
            <v>7620</v>
          </cell>
        </row>
        <row r="131">
          <cell r="A131" t="str">
            <v>Angulo o perfil 1 1/2" x 1 1/2" x 1/4"</v>
          </cell>
          <cell r="B131" t="str">
            <v>m</v>
          </cell>
          <cell r="C131">
            <v>9730</v>
          </cell>
        </row>
        <row r="132">
          <cell r="A132" t="str">
            <v>Angulo o perfil 2" x 2 "x 3/16"</v>
          </cell>
          <cell r="B132" t="str">
            <v>m</v>
          </cell>
          <cell r="C132">
            <v>10497</v>
          </cell>
        </row>
        <row r="133">
          <cell r="A133" t="str">
            <v>Anticorrosivo Epóxico</v>
          </cell>
          <cell r="B133" t="str">
            <v>gal</v>
          </cell>
          <cell r="C133">
            <v>68100</v>
          </cell>
        </row>
        <row r="134">
          <cell r="A134" t="str">
            <v>Anticorrosivo gris o rojo</v>
          </cell>
          <cell r="B134" t="str">
            <v>gal</v>
          </cell>
          <cell r="C134">
            <v>35722</v>
          </cell>
        </row>
        <row r="135">
          <cell r="A135" t="str">
            <v>antisol blanco</v>
          </cell>
          <cell r="B135" t="str">
            <v>kg</v>
          </cell>
          <cell r="C135">
            <v>5117</v>
          </cell>
        </row>
        <row r="136">
          <cell r="A136" t="str">
            <v>Apoyo cercha tipo con pasador SAE 1045 1 1/4"</v>
          </cell>
          <cell r="B136" t="str">
            <v>und</v>
          </cell>
          <cell r="C136">
            <v>312500</v>
          </cell>
        </row>
        <row r="137">
          <cell r="A137" t="str">
            <v>Arandela de presión de 1/2"</v>
          </cell>
          <cell r="B137" t="str">
            <v>und</v>
          </cell>
          <cell r="C137">
            <v>171</v>
          </cell>
        </row>
        <row r="138">
          <cell r="A138" t="str">
            <v>Arandela de presion de 5/8"</v>
          </cell>
          <cell r="B138" t="str">
            <v>und</v>
          </cell>
          <cell r="C138">
            <v>226</v>
          </cell>
        </row>
        <row r="139">
          <cell r="A139" t="str">
            <v>Arandela galvanizada  de 1/2"</v>
          </cell>
          <cell r="B139" t="str">
            <v>und</v>
          </cell>
          <cell r="C139">
            <v>114</v>
          </cell>
        </row>
        <row r="140">
          <cell r="A140" t="str">
            <v>Arandela Ø=2"</v>
          </cell>
          <cell r="B140" t="str">
            <v>und</v>
          </cell>
          <cell r="C140">
            <v>2750</v>
          </cell>
        </row>
        <row r="141">
          <cell r="A141" t="str">
            <v>Arandela redonda de 1/2"</v>
          </cell>
          <cell r="B141" t="str">
            <v>und</v>
          </cell>
          <cell r="C141">
            <v>253</v>
          </cell>
        </row>
        <row r="142">
          <cell r="A142" t="str">
            <v>Arandela redonda de 5/8"</v>
          </cell>
          <cell r="B142" t="str">
            <v>und</v>
          </cell>
          <cell r="C142">
            <v>605</v>
          </cell>
        </row>
        <row r="143">
          <cell r="A143" t="str">
            <v>Arandela redonda de Ø 1 1/8"</v>
          </cell>
          <cell r="B143" t="str">
            <v>und</v>
          </cell>
          <cell r="C143">
            <v>250</v>
          </cell>
        </row>
        <row r="144">
          <cell r="A144" t="str">
            <v>Arbol Floramarillo h=1.50 m</v>
          </cell>
          <cell r="B144" t="str">
            <v>und</v>
          </cell>
          <cell r="C144">
            <v>30000</v>
          </cell>
        </row>
        <row r="145">
          <cell r="A145" t="str">
            <v>arcilla</v>
          </cell>
          <cell r="B145" t="str">
            <v>m³</v>
          </cell>
          <cell r="C145">
            <v>18750</v>
          </cell>
        </row>
        <row r="146">
          <cell r="A146" t="str">
            <v>Arena de 1/4"</v>
          </cell>
          <cell r="B146" t="str">
            <v>m³</v>
          </cell>
          <cell r="C146">
            <v>47000</v>
          </cell>
        </row>
        <row r="147">
          <cell r="A147" t="str">
            <v>Arena de rio (sucia)</v>
          </cell>
          <cell r="B147" t="str">
            <v>m³</v>
          </cell>
          <cell r="C147">
            <v>10710</v>
          </cell>
        </row>
        <row r="148">
          <cell r="A148" t="str">
            <v>Arena de trituracion (en planta)</v>
          </cell>
          <cell r="B148" t="str">
            <v>m³</v>
          </cell>
          <cell r="C148">
            <v>35837</v>
          </cell>
        </row>
        <row r="149">
          <cell r="A149" t="str">
            <v>Arena lavada de rio</v>
          </cell>
          <cell r="B149" t="str">
            <v>m³</v>
          </cell>
          <cell r="C149">
            <v>21420</v>
          </cell>
        </row>
        <row r="150">
          <cell r="A150" t="str">
            <v>Arena para San Blasting (G12 - 60)</v>
          </cell>
          <cell r="B150" t="str">
            <v>m³</v>
          </cell>
          <cell r="C150">
            <v>354728</v>
          </cell>
        </row>
        <row r="151">
          <cell r="A151" t="str">
            <v>Arena silicice Cu 2 -3, malla 20 - 40</v>
          </cell>
          <cell r="B151" t="str">
            <v>bt</v>
          </cell>
          <cell r="C151">
            <v>16430</v>
          </cell>
        </row>
        <row r="152">
          <cell r="A152" t="str">
            <v>Aro baloncesto</v>
          </cell>
          <cell r="B152" t="str">
            <v>und</v>
          </cell>
          <cell r="C152">
            <v>55000</v>
          </cell>
        </row>
        <row r="153">
          <cell r="A153" t="str">
            <v>Aro y Contra aro en HF para pozos de Insp.</v>
          </cell>
          <cell r="B153" t="str">
            <v>und</v>
          </cell>
          <cell r="C153">
            <v>267571</v>
          </cell>
        </row>
        <row r="154">
          <cell r="A154" t="str">
            <v>Aro-Tapa pozo en HF  D/0.60</v>
          </cell>
          <cell r="B154" t="str">
            <v>und</v>
          </cell>
          <cell r="C154">
            <v>139000</v>
          </cell>
        </row>
        <row r="155">
          <cell r="A155" t="str">
            <v>Asfalto  tipo 190/220 200 KG</v>
          </cell>
          <cell r="B155" t="str">
            <v>kg</v>
          </cell>
          <cell r="C155">
            <v>3188</v>
          </cell>
        </row>
        <row r="156">
          <cell r="A156" t="str">
            <v>Asiento para sanitario acuacer</v>
          </cell>
          <cell r="B156" t="str">
            <v>und</v>
          </cell>
          <cell r="C156">
            <v>30900</v>
          </cell>
        </row>
        <row r="157">
          <cell r="A157" t="str">
            <v>Ayudante (A)</v>
          </cell>
          <cell r="B157" t="str">
            <v>h</v>
          </cell>
          <cell r="C157">
            <v>6317</v>
          </cell>
        </row>
        <row r="158">
          <cell r="A158" t="str">
            <v>Ayudante (Electrico)</v>
          </cell>
          <cell r="B158" t="str">
            <v>h</v>
          </cell>
          <cell r="C158">
            <v>7894</v>
          </cell>
        </row>
        <row r="159">
          <cell r="A159" t="str">
            <v>Ayudante de construccion</v>
          </cell>
          <cell r="B159" t="str">
            <v>h</v>
          </cell>
          <cell r="C159">
            <v>6723</v>
          </cell>
        </row>
        <row r="160">
          <cell r="A160" t="str">
            <v>Ayudante de maquinaria</v>
          </cell>
          <cell r="B160" t="str">
            <v>h</v>
          </cell>
          <cell r="C160">
            <v>5417</v>
          </cell>
        </row>
        <row r="161">
          <cell r="A161" t="str">
            <v>Ayudantes (Ac-2)</v>
          </cell>
          <cell r="B161" t="str">
            <v>h</v>
          </cell>
          <cell r="C161">
            <v>14802</v>
          </cell>
        </row>
        <row r="162">
          <cell r="A162" t="str">
            <v>Bafles en PRFV de 0.60 x 1.80 m</v>
          </cell>
          <cell r="B162" t="str">
            <v>und</v>
          </cell>
          <cell r="C162">
            <v>413888</v>
          </cell>
        </row>
        <row r="163">
          <cell r="A163" t="str">
            <v>Bafles en PRFV de 0.80 x 0.90</v>
          </cell>
          <cell r="B163" t="str">
            <v>und</v>
          </cell>
          <cell r="C163">
            <v>349425</v>
          </cell>
        </row>
        <row r="164">
          <cell r="A164" t="str">
            <v>Bajante amazonas blanca</v>
          </cell>
          <cell r="B164" t="str">
            <v>m</v>
          </cell>
          <cell r="C164">
            <v>30980</v>
          </cell>
        </row>
        <row r="165">
          <cell r="A165" t="str">
            <v>Bajante blanca PVC para canales. Suministro e Instal.</v>
          </cell>
          <cell r="B165" t="str">
            <v>m</v>
          </cell>
          <cell r="C165">
            <v>47426</v>
          </cell>
        </row>
        <row r="166">
          <cell r="A166" t="str">
            <v>Bala fluorescente  D= 17.5 CM</v>
          </cell>
          <cell r="B166" t="str">
            <v>und</v>
          </cell>
          <cell r="C166">
            <v>67000</v>
          </cell>
        </row>
        <row r="167">
          <cell r="A167" t="str">
            <v>Bala incadescente 150 W</v>
          </cell>
          <cell r="B167" t="str">
            <v>und</v>
          </cell>
          <cell r="C167">
            <v>13500</v>
          </cell>
        </row>
        <row r="168">
          <cell r="A168" t="str">
            <v>Bala incadescente 9 cm especular prismática</v>
          </cell>
          <cell r="B168" t="str">
            <v>und</v>
          </cell>
          <cell r="C168">
            <v>17900</v>
          </cell>
        </row>
        <row r="169">
          <cell r="A169" t="str">
            <v>Balancín metálico 4 puestos</v>
          </cell>
          <cell r="B169" t="str">
            <v>und</v>
          </cell>
          <cell r="C169">
            <v>1438000</v>
          </cell>
        </row>
        <row r="170">
          <cell r="A170" t="str">
            <v>Baldes (equipo de pilotaje)</v>
          </cell>
          <cell r="B170" t="str">
            <v xml:space="preserve"> HR </v>
          </cell>
          <cell r="C170">
            <v>30995</v>
          </cell>
        </row>
        <row r="171">
          <cell r="A171" t="str">
            <v>Baldosa granitex ext. Mediterráneo</v>
          </cell>
          <cell r="B171" t="str">
            <v>m²</v>
          </cell>
          <cell r="C171">
            <v>24372</v>
          </cell>
        </row>
        <row r="172">
          <cell r="A172" t="str">
            <v>Baldosa grano de mármol 30*30 perlato claro o blan</v>
          </cell>
          <cell r="B172" t="str">
            <v>m²</v>
          </cell>
          <cell r="C172">
            <v>59385</v>
          </cell>
        </row>
        <row r="173">
          <cell r="A173" t="str">
            <v>Baldosa grano de marmol 33x33 perlato o blanco hui</v>
          </cell>
          <cell r="B173" t="str">
            <v>m²</v>
          </cell>
          <cell r="C173">
            <v>53934</v>
          </cell>
        </row>
        <row r="174">
          <cell r="A174" t="str">
            <v>Baldosa grano de mármol matiz negro san gil 30x30</v>
          </cell>
          <cell r="B174" t="str">
            <v>m²</v>
          </cell>
          <cell r="C174">
            <v>49028.56</v>
          </cell>
        </row>
        <row r="175">
          <cell r="A175" t="str">
            <v>Banca en concreto modular tipo IDU  M-40</v>
          </cell>
          <cell r="B175" t="str">
            <v>und</v>
          </cell>
          <cell r="C175">
            <v>67280</v>
          </cell>
        </row>
        <row r="176">
          <cell r="A176" t="str">
            <v>Banca en concreto reforzado con espaldar en acero</v>
          </cell>
          <cell r="B176" t="str">
            <v>und</v>
          </cell>
          <cell r="C176">
            <v>1079862</v>
          </cell>
        </row>
        <row r="177">
          <cell r="A177" t="str">
            <v>Banca en concreto tipo IDU  M-30 con espaldar</v>
          </cell>
          <cell r="B177" t="str">
            <v>und</v>
          </cell>
          <cell r="C177">
            <v>422876</v>
          </cell>
        </row>
        <row r="178">
          <cell r="A178" t="str">
            <v>Banca en concreto tipo IDU  M-31 sin espladar</v>
          </cell>
          <cell r="B178" t="str">
            <v>und</v>
          </cell>
          <cell r="C178">
            <v>308212</v>
          </cell>
        </row>
        <row r="179">
          <cell r="A179" t="str">
            <v>Banca en madera tipo IDU  M-50</v>
          </cell>
          <cell r="B179" t="str">
            <v>und</v>
          </cell>
          <cell r="C179">
            <v>292900</v>
          </cell>
        </row>
        <row r="180">
          <cell r="A180" t="str">
            <v>Banda de neopreno a= 0.15 m</v>
          </cell>
          <cell r="B180" t="str">
            <v>m</v>
          </cell>
          <cell r="C180">
            <v>12000</v>
          </cell>
        </row>
        <row r="181">
          <cell r="A181" t="str">
            <v>Bandeja  Rack C/16 toma ele</v>
          </cell>
          <cell r="B181" t="str">
            <v>und</v>
          </cell>
          <cell r="C181">
            <v>113600</v>
          </cell>
        </row>
        <row r="182">
          <cell r="A182" t="str">
            <v>Baranda  aluminio anodizado</v>
          </cell>
          <cell r="B182" t="str">
            <v>m²</v>
          </cell>
          <cell r="C182">
            <v>65000</v>
          </cell>
        </row>
        <row r="183">
          <cell r="A183" t="str">
            <v>Baranda en A.I. cal 18 1 hilo 2" + 1 hilo 1"+ soportes H=0.30-0.50m</v>
          </cell>
          <cell r="B183" t="str">
            <v>m</v>
          </cell>
          <cell r="C183">
            <v>288333</v>
          </cell>
        </row>
        <row r="184">
          <cell r="A184" t="str">
            <v>Baranda en A.I.cal 18 1 hilo 2" + 2 hilos 1"+soportes H=0.70-0.90 m</v>
          </cell>
          <cell r="B184" t="str">
            <v>m</v>
          </cell>
          <cell r="C184">
            <v>386667</v>
          </cell>
        </row>
        <row r="185">
          <cell r="A185" t="str">
            <v>Baranda en perfil WF 8" x 18" (dos Tubos HG Ø=3") y (Un Tubo HG Ø=2"), Hu=0.90 m</v>
          </cell>
          <cell r="B185" t="str">
            <v>m</v>
          </cell>
          <cell r="C185">
            <v>268441.21000000002</v>
          </cell>
        </row>
        <row r="186">
          <cell r="A186" t="str">
            <v>Barniz brillante exterior</v>
          </cell>
          <cell r="B186" t="str">
            <v>gal</v>
          </cell>
          <cell r="C186">
            <v>47102</v>
          </cell>
        </row>
        <row r="187">
          <cell r="A187" t="str">
            <v>Barniz brillante exterior (muebles)</v>
          </cell>
          <cell r="B187" t="str">
            <v>gal</v>
          </cell>
          <cell r="C187">
            <v>18200</v>
          </cell>
        </row>
        <row r="188">
          <cell r="A188" t="str">
            <v>Barniz madera interiores y exteriores Barnex</v>
          </cell>
          <cell r="B188" t="str">
            <v>gal</v>
          </cell>
          <cell r="C188">
            <v>51633</v>
          </cell>
        </row>
        <row r="189">
          <cell r="A189" t="str">
            <v>Barra antipanico horizontal para puerta 1 hoja</v>
          </cell>
          <cell r="B189" t="str">
            <v>und</v>
          </cell>
          <cell r="C189">
            <v>344000</v>
          </cell>
        </row>
        <row r="190">
          <cell r="A190" t="str">
            <v>Barra Kelly</v>
          </cell>
          <cell r="B190" t="str">
            <v xml:space="preserve"> HR </v>
          </cell>
          <cell r="C190">
            <v>83018</v>
          </cell>
        </row>
        <row r="191">
          <cell r="A191" t="str">
            <v>Barredora mecanica de cepillo</v>
          </cell>
          <cell r="B191" t="str">
            <v xml:space="preserve"> HR </v>
          </cell>
          <cell r="C191">
            <v>45000</v>
          </cell>
        </row>
        <row r="192">
          <cell r="A192" t="str">
            <v>Barricada desmontable  2 x 1 x 0.55 con relfectivo</v>
          </cell>
          <cell r="B192" t="str">
            <v>und</v>
          </cell>
          <cell r="C192">
            <v>283000</v>
          </cell>
        </row>
        <row r="193">
          <cell r="A193" t="str">
            <v>Base  metálica para Unidad condensadora</v>
          </cell>
          <cell r="B193" t="str">
            <v>und</v>
          </cell>
          <cell r="C193">
            <v>100000</v>
          </cell>
        </row>
        <row r="194">
          <cell r="A194" t="str">
            <v>Base Triturada T.max 1 1/2"</v>
          </cell>
          <cell r="B194" t="str">
            <v>m³</v>
          </cell>
          <cell r="C194">
            <v>35654</v>
          </cell>
        </row>
        <row r="195">
          <cell r="A195" t="str">
            <v>Bentonita x 50 Kg</v>
          </cell>
          <cell r="B195" t="str">
            <v>kg</v>
          </cell>
          <cell r="C195">
            <v>1028</v>
          </cell>
        </row>
        <row r="196">
          <cell r="A196" t="str">
            <v>Biotecnologia para arranque</v>
          </cell>
          <cell r="B196" t="str">
            <v>und</v>
          </cell>
          <cell r="C196">
            <v>29000</v>
          </cell>
        </row>
        <row r="197">
          <cell r="A197" t="str">
            <v>Bisagra alum.  ext.  3"</v>
          </cell>
          <cell r="B197" t="str">
            <v>und</v>
          </cell>
          <cell r="C197">
            <v>1534.33</v>
          </cell>
        </row>
        <row r="198">
          <cell r="A198" t="str">
            <v>Bisagra alum. exter.  2"</v>
          </cell>
          <cell r="B198" t="str">
            <v>und</v>
          </cell>
          <cell r="C198">
            <v>1700</v>
          </cell>
        </row>
        <row r="199">
          <cell r="A199" t="str">
            <v>Bisagra común 3"</v>
          </cell>
          <cell r="B199" t="str">
            <v>und</v>
          </cell>
          <cell r="C199">
            <v>1400.11</v>
          </cell>
        </row>
        <row r="200">
          <cell r="A200" t="str">
            <v>Bisagra redonda 3/8"</v>
          </cell>
          <cell r="B200" t="str">
            <v>und</v>
          </cell>
          <cell r="C200">
            <v>900</v>
          </cell>
        </row>
        <row r="201">
          <cell r="A201" t="str">
            <v>BISAGRA VAIVÉN 90º</v>
          </cell>
          <cell r="B201" t="str">
            <v>und</v>
          </cell>
          <cell r="C201">
            <v>26792</v>
          </cell>
        </row>
        <row r="202">
          <cell r="A202" t="str">
            <v>Bloque Concreto abusardado 15 x 20 x 40</v>
          </cell>
          <cell r="B202" t="str">
            <v>und</v>
          </cell>
          <cell r="C202">
            <v>2500</v>
          </cell>
        </row>
        <row r="203">
          <cell r="A203" t="str">
            <v>Bloque de cemento tipo ventilación</v>
          </cell>
          <cell r="B203" t="str">
            <v>und</v>
          </cell>
          <cell r="C203">
            <v>3013</v>
          </cell>
        </row>
        <row r="204">
          <cell r="A204" t="str">
            <v>Bloque de Concreto 12 x 20 x 40</v>
          </cell>
          <cell r="B204" t="str">
            <v>und</v>
          </cell>
          <cell r="C204">
            <v>2662</v>
          </cell>
        </row>
        <row r="205">
          <cell r="A205" t="str">
            <v>Bloque de Concreto 20 x 20 x 40</v>
          </cell>
          <cell r="B205" t="str">
            <v>und</v>
          </cell>
          <cell r="C205">
            <v>4229</v>
          </cell>
        </row>
        <row r="206">
          <cell r="A206" t="str">
            <v>Bloque de Concreto 20 x 20 x 40</v>
          </cell>
          <cell r="B206" t="str">
            <v>und</v>
          </cell>
          <cell r="C206">
            <v>2300</v>
          </cell>
        </row>
        <row r="207">
          <cell r="A207" t="str">
            <v>Bloque de concreto abuzardado tipo split colores 20*20*40 cm</v>
          </cell>
          <cell r="B207" t="str">
            <v>und</v>
          </cell>
          <cell r="C207">
            <v>5331.45</v>
          </cell>
        </row>
        <row r="208">
          <cell r="A208" t="str">
            <v>Bloque No 5 Perforacion Vertical</v>
          </cell>
          <cell r="B208" t="str">
            <v>und</v>
          </cell>
          <cell r="C208">
            <v>1147</v>
          </cell>
        </row>
        <row r="209">
          <cell r="A209" t="str">
            <v>Bloque No. 4</v>
          </cell>
          <cell r="B209" t="str">
            <v>und</v>
          </cell>
          <cell r="C209">
            <v>910</v>
          </cell>
        </row>
        <row r="210">
          <cell r="A210" t="str">
            <v>Bloque No. 5</v>
          </cell>
          <cell r="B210" t="str">
            <v>und</v>
          </cell>
          <cell r="C210">
            <v>1048</v>
          </cell>
        </row>
        <row r="211">
          <cell r="A211" t="str">
            <v>Bloquelon 80 x 23 x 8</v>
          </cell>
          <cell r="B211" t="str">
            <v>und</v>
          </cell>
          <cell r="C211">
            <v>4725</v>
          </cell>
        </row>
        <row r="212">
          <cell r="A212" t="str">
            <v>Bocel porcelana remate</v>
          </cell>
          <cell r="B212" t="str">
            <v>und</v>
          </cell>
          <cell r="C212">
            <v>2000</v>
          </cell>
        </row>
        <row r="213">
          <cell r="A213" t="str">
            <v>Bocel win plástico</v>
          </cell>
          <cell r="B213" t="str">
            <v>m</v>
          </cell>
          <cell r="C213">
            <v>1104</v>
          </cell>
        </row>
        <row r="214">
          <cell r="A214" t="str">
            <v>Bolsacreto 1101 de 1.20 x 2.40 (1 m3)</v>
          </cell>
          <cell r="B214" t="str">
            <v>und</v>
          </cell>
          <cell r="C214">
            <v>19604</v>
          </cell>
        </row>
        <row r="215">
          <cell r="A215" t="str">
            <v>Bomba autocebante 4.5 HP Db SM 230 V</v>
          </cell>
          <cell r="B215" t="str">
            <v>und</v>
          </cell>
          <cell r="C215">
            <v>4959000</v>
          </cell>
        </row>
        <row r="216">
          <cell r="A216" t="str">
            <v>Bomba autocebante de 2 HP con descarga 3"</v>
          </cell>
          <cell r="B216" t="str">
            <v>und</v>
          </cell>
          <cell r="C216">
            <v>2045080</v>
          </cell>
        </row>
        <row r="217">
          <cell r="A217" t="str">
            <v>Bomba de concreto L= 66 m  (horizontal-vertical)</v>
          </cell>
          <cell r="B217" t="str">
            <v>m³</v>
          </cell>
          <cell r="C217">
            <v>40600</v>
          </cell>
        </row>
        <row r="218">
          <cell r="A218" t="str">
            <v>Bomba de inyeccion de lechada</v>
          </cell>
          <cell r="B218" t="str">
            <v xml:space="preserve"> HR </v>
          </cell>
          <cell r="C218">
            <v>12500</v>
          </cell>
        </row>
        <row r="219">
          <cell r="A219" t="str">
            <v>Bomba inyectora de Nitrogeno</v>
          </cell>
          <cell r="B219" t="str">
            <v xml:space="preserve"> HR </v>
          </cell>
          <cell r="C219">
            <v>80000</v>
          </cell>
        </row>
        <row r="220">
          <cell r="A220" t="str">
            <v>Bomba para concreto</v>
          </cell>
          <cell r="B220" t="str">
            <v xml:space="preserve"> HR </v>
          </cell>
          <cell r="C220">
            <v>30870</v>
          </cell>
        </row>
        <row r="221">
          <cell r="A221" t="str">
            <v>Bomba para gato tensionamiento</v>
          </cell>
          <cell r="B221" t="str">
            <v xml:space="preserve"> HR </v>
          </cell>
          <cell r="C221">
            <v>36400</v>
          </cell>
        </row>
        <row r="222">
          <cell r="A222" t="str">
            <v>Bomba Suflin</v>
          </cell>
          <cell r="B222" t="str">
            <v xml:space="preserve"> HR </v>
          </cell>
          <cell r="C222">
            <v>97500</v>
          </cell>
        </row>
        <row r="223">
          <cell r="A223" t="str">
            <v>Bombillo de 100 w/220v</v>
          </cell>
          <cell r="B223" t="str">
            <v>und</v>
          </cell>
          <cell r="C223">
            <v>1000</v>
          </cell>
        </row>
        <row r="224">
          <cell r="A224" t="str">
            <v>Bombillo de 250W/220v  tubular clara</v>
          </cell>
          <cell r="B224" t="str">
            <v>und</v>
          </cell>
          <cell r="C224">
            <v>37806</v>
          </cell>
        </row>
        <row r="225">
          <cell r="A225" t="str">
            <v>Boquilla lista</v>
          </cell>
          <cell r="B225" t="str">
            <v>kg</v>
          </cell>
          <cell r="C225">
            <v>4406</v>
          </cell>
        </row>
        <row r="226">
          <cell r="A226" t="str">
            <v>Boquillera a presion en bronce entre 0 - 15°</v>
          </cell>
          <cell r="B226" t="str">
            <v>und</v>
          </cell>
          <cell r="C226">
            <v>477920</v>
          </cell>
        </row>
        <row r="227">
          <cell r="A227" t="str">
            <v>Bordillo 0.20 m x 0.80 m x 0.10 m</v>
          </cell>
          <cell r="B227" t="str">
            <v>und</v>
          </cell>
          <cell r="C227">
            <v>15000</v>
          </cell>
        </row>
        <row r="228">
          <cell r="A228" t="str">
            <v>Bordillo 0.30 m x 1.00 m x 0.10</v>
          </cell>
          <cell r="B228" t="str">
            <v>und</v>
          </cell>
          <cell r="C228">
            <v>20735</v>
          </cell>
        </row>
        <row r="229">
          <cell r="A229" t="str">
            <v>Bordillo prefabricado  A-80</v>
          </cell>
          <cell r="B229" t="str">
            <v>und</v>
          </cell>
          <cell r="C229">
            <v>31737</v>
          </cell>
        </row>
        <row r="230">
          <cell r="A230" t="str">
            <v>Bordillo prefabricado 0.10 x 0.25 x 0.80</v>
          </cell>
          <cell r="B230" t="str">
            <v>und</v>
          </cell>
          <cell r="C230">
            <v>16500</v>
          </cell>
        </row>
        <row r="231">
          <cell r="A231" t="str">
            <v>Bóveda traslapable 2.6*1.1 acrílico humo 4mm</v>
          </cell>
          <cell r="B231" t="str">
            <v>und</v>
          </cell>
          <cell r="C231">
            <v>628488</v>
          </cell>
        </row>
        <row r="232">
          <cell r="A232" t="str">
            <v>Breaker 2000 tripolar HQP 50 A</v>
          </cell>
          <cell r="B232" t="str">
            <v>und</v>
          </cell>
          <cell r="C232">
            <v>50000</v>
          </cell>
        </row>
        <row r="233">
          <cell r="A233" t="str">
            <v>Brida Acople Universal HD Ø 10"</v>
          </cell>
          <cell r="B233" t="str">
            <v>und</v>
          </cell>
          <cell r="C233">
            <v>382800</v>
          </cell>
        </row>
        <row r="234">
          <cell r="A234" t="str">
            <v>Brida Acople Universal HD Ø 12"</v>
          </cell>
          <cell r="B234" t="str">
            <v>und</v>
          </cell>
          <cell r="C234">
            <v>493000</v>
          </cell>
        </row>
        <row r="235">
          <cell r="A235" t="str">
            <v>Brida Acople Universal HD Ø 2"</v>
          </cell>
          <cell r="B235" t="str">
            <v>und</v>
          </cell>
          <cell r="C235">
            <v>95700</v>
          </cell>
        </row>
        <row r="236">
          <cell r="A236" t="str">
            <v>Brida Acople Universal HD Ø 3"</v>
          </cell>
          <cell r="B236" t="str">
            <v>und</v>
          </cell>
          <cell r="C236">
            <v>99567</v>
          </cell>
        </row>
        <row r="237">
          <cell r="A237" t="str">
            <v>Brida Acople Universal HD Ø 4"</v>
          </cell>
          <cell r="B237" t="str">
            <v>und</v>
          </cell>
          <cell r="C237">
            <v>92800</v>
          </cell>
        </row>
        <row r="238">
          <cell r="A238" t="str">
            <v>Brida Acople Universal HD Ø 6"</v>
          </cell>
          <cell r="B238" t="str">
            <v>und</v>
          </cell>
          <cell r="C238">
            <v>116000</v>
          </cell>
        </row>
        <row r="239">
          <cell r="A239" t="str">
            <v>Brida Acople Universal HD Ø 8"</v>
          </cell>
          <cell r="B239" t="str">
            <v>und</v>
          </cell>
          <cell r="C239">
            <v>187920</v>
          </cell>
        </row>
        <row r="240">
          <cell r="A240" t="str">
            <v>Brida en H.D. 110 mm Ø=4"</v>
          </cell>
          <cell r="B240" t="str">
            <v>und</v>
          </cell>
          <cell r="C240">
            <v>81200</v>
          </cell>
        </row>
        <row r="241">
          <cell r="A241" t="str">
            <v>Brida en H.D. 315 mm Ø=12"</v>
          </cell>
          <cell r="B241" t="str">
            <v>und</v>
          </cell>
          <cell r="C241">
            <v>446600</v>
          </cell>
        </row>
        <row r="242">
          <cell r="A242" t="str">
            <v>Brida en PVC Ø=2"</v>
          </cell>
          <cell r="B242" t="str">
            <v>und</v>
          </cell>
          <cell r="C242">
            <v>16588</v>
          </cell>
        </row>
        <row r="243">
          <cell r="A243" t="str">
            <v>Brida en PVC Ø=3"</v>
          </cell>
          <cell r="B243" t="str">
            <v>und</v>
          </cell>
          <cell r="C243">
            <v>42121</v>
          </cell>
        </row>
        <row r="244">
          <cell r="A244" t="str">
            <v>Brida en PVC Ø=6"</v>
          </cell>
          <cell r="B244" t="str">
            <v>und</v>
          </cell>
          <cell r="C244">
            <v>82954</v>
          </cell>
        </row>
        <row r="245">
          <cell r="A245" t="str">
            <v>Brida Slip On Ø=10" en A.C. 150 Psi</v>
          </cell>
          <cell r="B245" t="str">
            <v>und</v>
          </cell>
          <cell r="C245">
            <v>386280</v>
          </cell>
        </row>
        <row r="246">
          <cell r="A246" t="str">
            <v>Brida Slip On Ø=16" en A.C. 150 Psi</v>
          </cell>
          <cell r="B246" t="str">
            <v>und</v>
          </cell>
          <cell r="C246">
            <v>648440</v>
          </cell>
        </row>
        <row r="247">
          <cell r="A247" t="str">
            <v>Brida Slip On Ø=22" en A.C. 150 Psi</v>
          </cell>
          <cell r="B247" t="str">
            <v>und</v>
          </cell>
          <cell r="C247">
            <v>1198668</v>
          </cell>
        </row>
        <row r="248">
          <cell r="A248" t="str">
            <v>Brida Slip On Ø=3" en A.C. 150 Psi</v>
          </cell>
          <cell r="B248" t="str">
            <v>und</v>
          </cell>
          <cell r="C248">
            <v>32825</v>
          </cell>
        </row>
        <row r="249">
          <cell r="A249" t="str">
            <v>Brida Slip On Ø=4" en A.C. 150 Psi</v>
          </cell>
          <cell r="B249" t="str">
            <v>und</v>
          </cell>
          <cell r="C249">
            <v>48720</v>
          </cell>
        </row>
        <row r="250">
          <cell r="A250" t="str">
            <v>Brida Slip On Ø=6" en A.C. 150 Psi</v>
          </cell>
          <cell r="B250" t="str">
            <v>und</v>
          </cell>
          <cell r="C250">
            <v>226200</v>
          </cell>
        </row>
        <row r="251">
          <cell r="A251" t="str">
            <v>Brida Slip On Ø=8" en A.C. 150 Psi</v>
          </cell>
          <cell r="B251" t="str">
            <v>und</v>
          </cell>
          <cell r="C251">
            <v>272600</v>
          </cell>
        </row>
        <row r="252">
          <cell r="A252" t="str">
            <v>Broca de 5/8" para concreto WELLDONE</v>
          </cell>
          <cell r="B252" t="str">
            <v>und</v>
          </cell>
          <cell r="C252">
            <v>18500</v>
          </cell>
        </row>
        <row r="253">
          <cell r="A253" t="str">
            <v>Broca tugsteno Ø 12 ½ ``</v>
          </cell>
          <cell r="B253" t="str">
            <v>und</v>
          </cell>
          <cell r="C253">
            <v>1800000</v>
          </cell>
        </row>
        <row r="254">
          <cell r="A254" t="str">
            <v>Broca tugsteno Ø 36"</v>
          </cell>
          <cell r="B254" t="str">
            <v>und</v>
          </cell>
          <cell r="C254">
            <v>3800000</v>
          </cell>
        </row>
        <row r="255">
          <cell r="A255" t="str">
            <v>Broca tugsteno Ø 8 ½ ``</v>
          </cell>
          <cell r="B255" t="str">
            <v>und</v>
          </cell>
          <cell r="C255">
            <v>1580000</v>
          </cell>
        </row>
        <row r="256">
          <cell r="A256" t="str">
            <v>Brocha de Cerda 4"</v>
          </cell>
          <cell r="B256" t="str">
            <v>und</v>
          </cell>
          <cell r="C256">
            <v>9000</v>
          </cell>
        </row>
        <row r="257">
          <cell r="A257" t="str">
            <v>Buje soldado presion  PVC 1 x 1/2</v>
          </cell>
          <cell r="B257" t="str">
            <v>und</v>
          </cell>
          <cell r="C257">
            <v>1273</v>
          </cell>
        </row>
        <row r="258">
          <cell r="A258" t="str">
            <v>Buje soldado presion  PVC 1 x 3/4</v>
          </cell>
          <cell r="B258" t="str">
            <v>und</v>
          </cell>
          <cell r="C258">
            <v>1273</v>
          </cell>
        </row>
        <row r="259">
          <cell r="A259" t="str">
            <v>Buje soldado presion  PVC 1.1/2 x 1</v>
          </cell>
          <cell r="B259" t="str">
            <v>und</v>
          </cell>
          <cell r="C259">
            <v>3972</v>
          </cell>
        </row>
        <row r="260">
          <cell r="A260" t="str">
            <v>Buje soldado presion  PVC 1.1/2 x 1.1/4</v>
          </cell>
          <cell r="B260" t="str">
            <v>und</v>
          </cell>
          <cell r="C260">
            <v>3972</v>
          </cell>
        </row>
        <row r="261">
          <cell r="A261" t="str">
            <v>Buje soldado presion  PVC 1.1/2 x 1/2</v>
          </cell>
          <cell r="B261" t="str">
            <v>und</v>
          </cell>
          <cell r="C261">
            <v>3972</v>
          </cell>
        </row>
        <row r="262">
          <cell r="A262" t="str">
            <v>Buje soldado presion  PVC 1.1/2 x 3/4</v>
          </cell>
          <cell r="B262" t="str">
            <v>und</v>
          </cell>
          <cell r="C262">
            <v>3972</v>
          </cell>
        </row>
        <row r="263">
          <cell r="A263" t="str">
            <v>Buje soldado presion  PVC 2 x 1</v>
          </cell>
          <cell r="B263" t="str">
            <v>und</v>
          </cell>
          <cell r="C263">
            <v>6077</v>
          </cell>
        </row>
        <row r="264">
          <cell r="A264" t="str">
            <v>Buje soldado presion  PVC 2 x 1.1/2</v>
          </cell>
          <cell r="B264" t="str">
            <v>und</v>
          </cell>
          <cell r="C264">
            <v>6077</v>
          </cell>
        </row>
        <row r="265">
          <cell r="A265" t="str">
            <v>Buje soldado presion  PVC 2 x 1.1/4</v>
          </cell>
          <cell r="B265" t="str">
            <v>und</v>
          </cell>
          <cell r="C265">
            <v>6077</v>
          </cell>
        </row>
        <row r="266">
          <cell r="A266" t="str">
            <v>Buje soldado presion  PVC 2 x 1/2</v>
          </cell>
          <cell r="B266" t="str">
            <v>und</v>
          </cell>
          <cell r="C266">
            <v>6077</v>
          </cell>
        </row>
        <row r="267">
          <cell r="A267" t="str">
            <v>Buje soldado presion  PVC 2 x 3/4</v>
          </cell>
          <cell r="B267" t="str">
            <v>und</v>
          </cell>
          <cell r="C267">
            <v>6077</v>
          </cell>
        </row>
        <row r="268">
          <cell r="A268" t="str">
            <v>Buje soldado presion  PVC 2.1/2 x 1.1/2</v>
          </cell>
          <cell r="B268" t="str">
            <v>und</v>
          </cell>
          <cell r="C268">
            <v>15246</v>
          </cell>
        </row>
        <row r="269">
          <cell r="A269" t="str">
            <v>Buje soldado presion  PVC 2.1/2 x 2</v>
          </cell>
          <cell r="B269" t="str">
            <v>und</v>
          </cell>
          <cell r="C269">
            <v>14334</v>
          </cell>
        </row>
        <row r="270">
          <cell r="A270" t="str">
            <v>Buje soldado presion  PVC 3 x 2</v>
          </cell>
          <cell r="B270" t="str">
            <v>und</v>
          </cell>
          <cell r="C270">
            <v>21881</v>
          </cell>
        </row>
        <row r="271">
          <cell r="A271" t="str">
            <v>Buje soldado presion  PVC 3/4 x 1/2</v>
          </cell>
          <cell r="B271" t="str">
            <v>und</v>
          </cell>
          <cell r="C271">
            <v>672</v>
          </cell>
        </row>
        <row r="272">
          <cell r="A272" t="str">
            <v>Buje soldado presion  PVC 4 x 2</v>
          </cell>
          <cell r="B272" t="str">
            <v>und</v>
          </cell>
          <cell r="C272">
            <v>34517</v>
          </cell>
        </row>
        <row r="273">
          <cell r="A273" t="str">
            <v>Buje soldado presion  PVC 4 x 2.1/2</v>
          </cell>
          <cell r="B273" t="str">
            <v>und</v>
          </cell>
          <cell r="C273">
            <v>28318</v>
          </cell>
        </row>
        <row r="274">
          <cell r="A274" t="str">
            <v>Buje soldado presion  PVC 4 x 3</v>
          </cell>
          <cell r="B274" t="str">
            <v>und</v>
          </cell>
          <cell r="C274">
            <v>34517</v>
          </cell>
        </row>
        <row r="275">
          <cell r="A275" t="str">
            <v>Buje soldado sanitario  PVC 2 x 1 1/2</v>
          </cell>
          <cell r="B275" t="str">
            <v>und</v>
          </cell>
          <cell r="C275">
            <v>2799</v>
          </cell>
        </row>
        <row r="276">
          <cell r="A276" t="str">
            <v>Buje soldado sanitario  PVC 4 x 3</v>
          </cell>
          <cell r="B276" t="str">
            <v>und</v>
          </cell>
          <cell r="C276">
            <v>10605</v>
          </cell>
        </row>
        <row r="277">
          <cell r="A277" t="str">
            <v>Buje soldado sanitario  PVC 6 x 4</v>
          </cell>
          <cell r="B277" t="str">
            <v>und</v>
          </cell>
          <cell r="C277">
            <v>40243</v>
          </cell>
        </row>
        <row r="278">
          <cell r="A278" t="str">
            <v>Bulldozer  Cat D6D o D6H</v>
          </cell>
          <cell r="B278" t="str">
            <v xml:space="preserve"> HR </v>
          </cell>
          <cell r="C278">
            <v>168333</v>
          </cell>
        </row>
        <row r="279">
          <cell r="A279" t="str">
            <v>Bulto de Favigel. Suelo artificial</v>
          </cell>
          <cell r="B279" t="str">
            <v>und</v>
          </cell>
          <cell r="C279">
            <v>196427</v>
          </cell>
        </row>
        <row r="280">
          <cell r="A280" t="str">
            <v>Bushing en H.G. Ø 1 1/2 x 1"</v>
          </cell>
          <cell r="B280" t="str">
            <v>und</v>
          </cell>
          <cell r="C280">
            <v>3260</v>
          </cell>
        </row>
        <row r="281">
          <cell r="A281" t="str">
            <v>Bushing en H.G. Ø 1 1/4 x 1/2"</v>
          </cell>
          <cell r="B281" t="str">
            <v>und</v>
          </cell>
          <cell r="C281">
            <v>2877</v>
          </cell>
        </row>
        <row r="282">
          <cell r="A282" t="str">
            <v>Caballete articulado española de fibrocemento</v>
          </cell>
          <cell r="B282" t="str">
            <v>und</v>
          </cell>
          <cell r="C282">
            <v>16400</v>
          </cell>
        </row>
        <row r="283">
          <cell r="A283" t="str">
            <v>Caballete canaleta 90 - 24 lamina galvanizada</v>
          </cell>
          <cell r="B283" t="str">
            <v>m</v>
          </cell>
          <cell r="C283">
            <v>22927</v>
          </cell>
        </row>
        <row r="284">
          <cell r="A284" t="str">
            <v>Caballete fijo teja ondulada asbesto 15, 20, 25</v>
          </cell>
          <cell r="B284" t="str">
            <v>und</v>
          </cell>
          <cell r="C284">
            <v>23895</v>
          </cell>
        </row>
        <row r="285">
          <cell r="A285" t="str">
            <v>Caballete galvanizado universal cal. 28</v>
          </cell>
          <cell r="B285" t="str">
            <v>und</v>
          </cell>
          <cell r="C285">
            <v>19800</v>
          </cell>
        </row>
        <row r="286">
          <cell r="A286" t="str">
            <v>Caballete supertermoacustico 0.70 x 2</v>
          </cell>
          <cell r="B286" t="str">
            <v>m</v>
          </cell>
          <cell r="C286">
            <v>31395</v>
          </cell>
        </row>
        <row r="287">
          <cell r="A287" t="str">
            <v>Caballete termoacústico * 2m</v>
          </cell>
          <cell r="B287" t="str">
            <v>und</v>
          </cell>
          <cell r="C287">
            <v>74775</v>
          </cell>
        </row>
        <row r="288">
          <cell r="A288" t="str">
            <v>Cable al. aisl. pvc 1/0 awg</v>
          </cell>
          <cell r="B288" t="str">
            <v>m</v>
          </cell>
          <cell r="C288">
            <v>8294</v>
          </cell>
        </row>
        <row r="289">
          <cell r="A289" t="str">
            <v>Cable al. aisl. pvc 4/0 awg</v>
          </cell>
          <cell r="B289" t="str">
            <v>m</v>
          </cell>
          <cell r="C289">
            <v>6395</v>
          </cell>
        </row>
        <row r="290">
          <cell r="A290" t="str">
            <v>Cable alma de acero (guaya)  1``</v>
          </cell>
          <cell r="B290" t="str">
            <v>m</v>
          </cell>
          <cell r="C290">
            <v>25800</v>
          </cell>
        </row>
        <row r="291">
          <cell r="A291" t="str">
            <v>Cable alma de acero (guaya)  5/8``</v>
          </cell>
          <cell r="B291" t="str">
            <v>m</v>
          </cell>
          <cell r="C291">
            <v>10000</v>
          </cell>
        </row>
        <row r="292">
          <cell r="A292" t="str">
            <v>Cable alma de acero (guaya)  7/8`` 6x26</v>
          </cell>
          <cell r="B292" t="str">
            <v>m</v>
          </cell>
          <cell r="C292">
            <v>14616</v>
          </cell>
        </row>
        <row r="293">
          <cell r="A293" t="str">
            <v>Cable coaxial RG-6</v>
          </cell>
          <cell r="B293" t="str">
            <v>m</v>
          </cell>
          <cell r="C293">
            <v>700</v>
          </cell>
        </row>
        <row r="294">
          <cell r="A294" t="str">
            <v>Cable de cobre desnudo Nº 1/0, 7H</v>
          </cell>
          <cell r="B294" t="str">
            <v>m</v>
          </cell>
          <cell r="C294">
            <v>13100</v>
          </cell>
        </row>
        <row r="295">
          <cell r="A295" t="str">
            <v>Cable de cobre desnudo Nº 2</v>
          </cell>
          <cell r="B295" t="str">
            <v>m</v>
          </cell>
          <cell r="C295">
            <v>13813</v>
          </cell>
        </row>
        <row r="296">
          <cell r="A296" t="str">
            <v>Cable de cobre desnudo Nº 2/0 AWG</v>
          </cell>
          <cell r="B296" t="str">
            <v>m</v>
          </cell>
          <cell r="C296">
            <v>11500</v>
          </cell>
        </row>
        <row r="297">
          <cell r="A297" t="str">
            <v>Cable de cobre THW Nº 1/0  AWG</v>
          </cell>
          <cell r="B297" t="str">
            <v>m</v>
          </cell>
          <cell r="C297">
            <v>10000</v>
          </cell>
        </row>
        <row r="298">
          <cell r="A298" t="str">
            <v>Cable de cobre THW Nº 16 AWG</v>
          </cell>
          <cell r="B298" t="str">
            <v>m</v>
          </cell>
          <cell r="C298">
            <v>696</v>
          </cell>
        </row>
        <row r="299">
          <cell r="A299" t="str">
            <v>Cable de cobre THW Nº 2</v>
          </cell>
          <cell r="B299" t="str">
            <v>m</v>
          </cell>
          <cell r="C299">
            <v>14011</v>
          </cell>
        </row>
        <row r="300">
          <cell r="A300" t="str">
            <v>Cable de cobre THW Nº 4</v>
          </cell>
          <cell r="B300" t="str">
            <v>m</v>
          </cell>
          <cell r="C300">
            <v>9100</v>
          </cell>
        </row>
        <row r="301">
          <cell r="A301" t="str">
            <v>Cable de cobre THW Nº 6</v>
          </cell>
          <cell r="B301" t="str">
            <v>m</v>
          </cell>
          <cell r="C301">
            <v>6011</v>
          </cell>
        </row>
        <row r="302">
          <cell r="A302" t="str">
            <v>Cable duplex 2x12</v>
          </cell>
          <cell r="B302" t="str">
            <v>m</v>
          </cell>
          <cell r="C302">
            <v>2030</v>
          </cell>
        </row>
        <row r="303">
          <cell r="A303" t="str">
            <v>Cable encauchetado 3 x 10 - 4 x 16</v>
          </cell>
          <cell r="B303" t="str">
            <v>m</v>
          </cell>
          <cell r="C303">
            <v>6000</v>
          </cell>
        </row>
        <row r="304">
          <cell r="A304" t="str">
            <v>Cable Encauchetado 3 x 12</v>
          </cell>
          <cell r="B304" t="str">
            <v>m</v>
          </cell>
          <cell r="C304">
            <v>5925</v>
          </cell>
        </row>
        <row r="305">
          <cell r="A305" t="str">
            <v>Cable encauchetado 3 x 8 AWG</v>
          </cell>
          <cell r="B305" t="str">
            <v>m</v>
          </cell>
          <cell r="C305">
            <v>8978</v>
          </cell>
        </row>
        <row r="306">
          <cell r="A306" t="str">
            <v>Cable Encauchetado 4 x 8 AWG</v>
          </cell>
          <cell r="B306" t="str">
            <v>m</v>
          </cell>
          <cell r="C306">
            <v>19500</v>
          </cell>
        </row>
        <row r="307">
          <cell r="A307" t="str">
            <v>Cable IPS-IWRC 6 x 19  AA Ø= 1"</v>
          </cell>
          <cell r="B307" t="str">
            <v>m</v>
          </cell>
          <cell r="C307">
            <v>23119</v>
          </cell>
        </row>
        <row r="308">
          <cell r="A308" t="str">
            <v>Cable IPS-IWRC 6 x 19  AA Ø= 1/2"</v>
          </cell>
          <cell r="B308" t="str">
            <v>m</v>
          </cell>
          <cell r="C308">
            <v>6948</v>
          </cell>
        </row>
        <row r="309">
          <cell r="A309" t="str">
            <v>Cable IPS-IWRC 6 x 19 AA  Ø= 2 1/4"</v>
          </cell>
          <cell r="B309" t="str">
            <v>m</v>
          </cell>
          <cell r="C309">
            <v>133516</v>
          </cell>
        </row>
        <row r="310">
          <cell r="A310" t="str">
            <v>Cable IPS-IWRC 6 x 19 AA  Ø= 3/4"</v>
          </cell>
          <cell r="B310" t="str">
            <v>m</v>
          </cell>
          <cell r="C310">
            <v>13108</v>
          </cell>
        </row>
        <row r="311">
          <cell r="A311" t="str">
            <v>Cable IPS-IWRC 6 x 19 AA Ø= 1 1/2"</v>
          </cell>
          <cell r="B311" t="str">
            <v>m</v>
          </cell>
          <cell r="C311">
            <v>55982</v>
          </cell>
        </row>
        <row r="312">
          <cell r="A312" t="str">
            <v>Cable IPS-IWRC 6 x 19 AA Ø= 1 1/4"</v>
          </cell>
          <cell r="B312" t="str">
            <v>m</v>
          </cell>
          <cell r="C312">
            <v>36147</v>
          </cell>
        </row>
        <row r="313">
          <cell r="A313" t="str">
            <v>Cable IPS-IWRC 6 x 19 AA Ø= 1 1/8"</v>
          </cell>
          <cell r="B313" t="str">
            <v>m</v>
          </cell>
          <cell r="C313">
            <v>29302</v>
          </cell>
        </row>
        <row r="314">
          <cell r="A314" t="str">
            <v>Cable IPS-IWRC 6 x 19 AA Ø= 1 3/4"</v>
          </cell>
          <cell r="B314" t="str">
            <v>m</v>
          </cell>
          <cell r="C314">
            <v>76456</v>
          </cell>
        </row>
        <row r="315">
          <cell r="A315" t="str">
            <v>Cable IPS-IWRC 6 x 19 AA Ø= 1 3/8"</v>
          </cell>
          <cell r="B315" t="str">
            <v>m</v>
          </cell>
          <cell r="C315">
            <v>47038</v>
          </cell>
        </row>
        <row r="316">
          <cell r="A316" t="str">
            <v>Cable IPS-IWRC 6 x 19 AA Ø= 1 5/8"</v>
          </cell>
          <cell r="B316" t="str">
            <v>m</v>
          </cell>
          <cell r="C316">
            <v>65830</v>
          </cell>
        </row>
        <row r="317">
          <cell r="A317" t="str">
            <v>Cable IPS-IWRC 6 x 19 AA Ø= 1 7/8"</v>
          </cell>
          <cell r="B317" t="str">
            <v>m</v>
          </cell>
          <cell r="C317">
            <v>87592</v>
          </cell>
        </row>
        <row r="318">
          <cell r="A318" t="str">
            <v>Cable IPS-IWRC 6 x 19 AA Ø= 1/4"</v>
          </cell>
          <cell r="B318" t="str">
            <v>m</v>
          </cell>
          <cell r="C318">
            <v>2714</v>
          </cell>
        </row>
        <row r="319">
          <cell r="A319" t="str">
            <v>Cable IPS-IWRC 6 x 19 AA Ø= 2 1/8"</v>
          </cell>
          <cell r="B319" t="str">
            <v>m</v>
          </cell>
          <cell r="C319">
            <v>119944</v>
          </cell>
        </row>
        <row r="320">
          <cell r="A320" t="str">
            <v>Cable IPS-IWRC 6 x 19 AA Ø= 2"</v>
          </cell>
          <cell r="B320" t="str">
            <v>m</v>
          </cell>
          <cell r="C320">
            <v>99308</v>
          </cell>
        </row>
        <row r="321">
          <cell r="A321" t="str">
            <v>Cable IPS-IWRC 6 x 19 AA Ø= 3/16"</v>
          </cell>
          <cell r="B321" t="str">
            <v>m</v>
          </cell>
          <cell r="C321">
            <v>2239</v>
          </cell>
        </row>
        <row r="322">
          <cell r="A322" t="str">
            <v>Cable IPS-IWRC 6 x 19 AA Ø= 3/8"</v>
          </cell>
          <cell r="B322" t="str">
            <v>m</v>
          </cell>
          <cell r="C322">
            <v>4617</v>
          </cell>
        </row>
        <row r="323">
          <cell r="A323" t="str">
            <v>Cable IPS-IWRC 6 x 19 AA Ø= 5/16"</v>
          </cell>
          <cell r="B323" t="str">
            <v>m</v>
          </cell>
          <cell r="C323">
            <v>3805</v>
          </cell>
        </row>
        <row r="324">
          <cell r="A324" t="str">
            <v>Cable IPS-IWRC 6 x 19 AA Ø= 5/8"</v>
          </cell>
          <cell r="B324" t="str">
            <v>m</v>
          </cell>
          <cell r="C324">
            <v>9118</v>
          </cell>
        </row>
        <row r="325">
          <cell r="A325" t="str">
            <v>Cable IPS-IWRC 6 x 19 AA Ø= 7/16"</v>
          </cell>
          <cell r="B325" t="str">
            <v>m</v>
          </cell>
          <cell r="C325">
            <v>5649</v>
          </cell>
        </row>
        <row r="326">
          <cell r="A326" t="str">
            <v>Cable IPS-IWRC 6 x 19 AA Ø= 7/8"</v>
          </cell>
          <cell r="B326" t="str">
            <v>m</v>
          </cell>
          <cell r="C326">
            <v>17725</v>
          </cell>
        </row>
        <row r="327">
          <cell r="A327" t="str">
            <v>Cable IPS-IWRC 6 x 19 AA Ø= 9/16"</v>
          </cell>
          <cell r="B327" t="str">
            <v>m</v>
          </cell>
          <cell r="C327">
            <v>7691</v>
          </cell>
        </row>
        <row r="328">
          <cell r="A328" t="str">
            <v>Cable IPS-IWRC 6 x 19 Galvanizado Ø= 1 5/8"</v>
          </cell>
          <cell r="B328" t="str">
            <v>m</v>
          </cell>
          <cell r="C328">
            <v>84207</v>
          </cell>
        </row>
        <row r="329">
          <cell r="A329" t="str">
            <v>Cable teléfonos 10 pares</v>
          </cell>
          <cell r="B329" t="str">
            <v>m</v>
          </cell>
          <cell r="C329">
            <v>3840</v>
          </cell>
        </row>
        <row r="330">
          <cell r="A330" t="str">
            <v>Cable teléfonos 2 pares</v>
          </cell>
          <cell r="B330" t="str">
            <v>m</v>
          </cell>
          <cell r="C330">
            <v>1079</v>
          </cell>
        </row>
        <row r="331">
          <cell r="A331" t="str">
            <v>Cadenero</v>
          </cell>
          <cell r="B331" t="str">
            <v>h</v>
          </cell>
          <cell r="C331">
            <v>9652</v>
          </cell>
        </row>
        <row r="332">
          <cell r="A332" t="str">
            <v>Caja  4 x 4 met. AK 2V</v>
          </cell>
          <cell r="B332" t="str">
            <v>und</v>
          </cell>
          <cell r="C332">
            <v>5600</v>
          </cell>
        </row>
        <row r="333">
          <cell r="A333" t="str">
            <v>Caja  40 x 45 x 12 cm</v>
          </cell>
          <cell r="B333" t="str">
            <v>und</v>
          </cell>
          <cell r="C333">
            <v>35000</v>
          </cell>
        </row>
        <row r="334">
          <cell r="A334" t="str">
            <v>Caja 30 x 30 x 10 cm</v>
          </cell>
          <cell r="B334" t="str">
            <v>und</v>
          </cell>
          <cell r="C334">
            <v>27000</v>
          </cell>
        </row>
        <row r="335">
          <cell r="A335" t="str">
            <v>Caja 60 x 60 x 12 cm</v>
          </cell>
          <cell r="B335" t="str">
            <v>und</v>
          </cell>
          <cell r="C335">
            <v>60000</v>
          </cell>
        </row>
        <row r="336">
          <cell r="A336" t="str">
            <v>Caja contador acueducto 77*28*14</v>
          </cell>
          <cell r="B336" t="str">
            <v>und</v>
          </cell>
          <cell r="C336">
            <v>67560</v>
          </cell>
        </row>
        <row r="337">
          <cell r="A337" t="str">
            <v>Caja de inspección fibrit profunda  70 x 70 x 97</v>
          </cell>
          <cell r="B337" t="str">
            <v>und</v>
          </cell>
          <cell r="C337">
            <v>69440</v>
          </cell>
        </row>
        <row r="338">
          <cell r="A338" t="str">
            <v>Caja de Inspeccion y distribucion gran.</v>
          </cell>
          <cell r="B338" t="str">
            <v>und</v>
          </cell>
          <cell r="C338">
            <v>104284</v>
          </cell>
        </row>
        <row r="339">
          <cell r="A339" t="str">
            <v>Caja de Inspeccion y distribucion peq.</v>
          </cell>
          <cell r="B339" t="str">
            <v>und</v>
          </cell>
          <cell r="C339">
            <v>54752</v>
          </cell>
        </row>
        <row r="340">
          <cell r="A340" t="str">
            <v>Caja de paso metálica 40 x 40 x 20</v>
          </cell>
          <cell r="B340" t="str">
            <v>und</v>
          </cell>
          <cell r="C340">
            <v>83500</v>
          </cell>
        </row>
        <row r="341">
          <cell r="A341" t="str">
            <v>Caja de paso metálica 60 x 80</v>
          </cell>
          <cell r="B341" t="str">
            <v>und</v>
          </cell>
          <cell r="C341">
            <v>1200000</v>
          </cell>
        </row>
        <row r="342">
          <cell r="A342" t="str">
            <v>Caja de paso plastica conduit</v>
          </cell>
          <cell r="B342" t="str">
            <v>und</v>
          </cell>
          <cell r="C342">
            <v>2504</v>
          </cell>
        </row>
        <row r="343">
          <cell r="A343" t="str">
            <v>Caja doble conduit</v>
          </cell>
          <cell r="B343" t="str">
            <v>und</v>
          </cell>
          <cell r="C343">
            <v>2769</v>
          </cell>
        </row>
        <row r="344">
          <cell r="A344" t="str">
            <v>Caja en concreto con tapa para micromedidor agua</v>
          </cell>
          <cell r="B344" t="str">
            <v>und</v>
          </cell>
          <cell r="C344">
            <v>103266</v>
          </cell>
        </row>
        <row r="345">
          <cell r="A345" t="str">
            <v>Caja galvanizada  2400</v>
          </cell>
          <cell r="B345" t="str">
            <v>und</v>
          </cell>
          <cell r="C345">
            <v>2089</v>
          </cell>
        </row>
        <row r="346">
          <cell r="A346" t="str">
            <v>Caja galvanizada  doble fondo</v>
          </cell>
          <cell r="B346" t="str">
            <v>und</v>
          </cell>
          <cell r="C346">
            <v>1300</v>
          </cell>
        </row>
        <row r="347">
          <cell r="A347" t="str">
            <v>Caja galvanizada  octogonal</v>
          </cell>
          <cell r="B347" t="str">
            <v>und</v>
          </cell>
          <cell r="C347">
            <v>682</v>
          </cell>
        </row>
        <row r="348">
          <cell r="A348" t="str">
            <v>Caja octogonal conduit</v>
          </cell>
          <cell r="B348" t="str">
            <v>und</v>
          </cell>
          <cell r="C348">
            <v>2099</v>
          </cell>
        </row>
        <row r="349">
          <cell r="A349" t="str">
            <v>Caja prefabricada 35 x 51 con tapa HD de seguridad</v>
          </cell>
          <cell r="B349" t="str">
            <v>und</v>
          </cell>
          <cell r="C349">
            <v>127600</v>
          </cell>
        </row>
        <row r="350">
          <cell r="A350" t="str">
            <v>Caja rectangular conduit</v>
          </cell>
          <cell r="B350" t="str">
            <v>und</v>
          </cell>
          <cell r="C350">
            <v>1848</v>
          </cell>
        </row>
        <row r="351">
          <cell r="A351" t="str">
            <v>Cal viva o Dolomita</v>
          </cell>
          <cell r="B351" t="str">
            <v>kg</v>
          </cell>
          <cell r="C351">
            <v>452</v>
          </cell>
        </row>
        <row r="352">
          <cell r="A352" t="str">
            <v>Camabaja</v>
          </cell>
          <cell r="B352" t="str">
            <v xml:space="preserve"> HR </v>
          </cell>
          <cell r="C352">
            <v>180000</v>
          </cell>
        </row>
        <row r="353">
          <cell r="A353" t="str">
            <v>Camara de aireacion profunda</v>
          </cell>
          <cell r="B353" t="str">
            <v>und</v>
          </cell>
          <cell r="C353">
            <v>600000</v>
          </cell>
        </row>
        <row r="354">
          <cell r="A354" t="str">
            <v>Camara de cloracion PRFV 1 x 1 x 8.0 m</v>
          </cell>
          <cell r="B354" t="str">
            <v>und</v>
          </cell>
          <cell r="C354">
            <v>7100000</v>
          </cell>
        </row>
        <row r="355">
          <cell r="A355" t="str">
            <v>Camilla 0.7x1.4 con parales, cerchas y cruzetas</v>
          </cell>
          <cell r="B355" t="str">
            <v>mes</v>
          </cell>
          <cell r="C355">
            <v>5782</v>
          </cell>
        </row>
        <row r="356">
          <cell r="A356" t="str">
            <v>Camion 350</v>
          </cell>
          <cell r="B356" t="str">
            <v xml:space="preserve"> HR </v>
          </cell>
          <cell r="C356">
            <v>40424</v>
          </cell>
        </row>
        <row r="357">
          <cell r="A357" t="str">
            <v>Camion de vacio (Vacum)</v>
          </cell>
          <cell r="B357" t="str">
            <v xml:space="preserve"> HR </v>
          </cell>
          <cell r="C357">
            <v>195000</v>
          </cell>
        </row>
        <row r="358">
          <cell r="A358" t="str">
            <v>Camion Irrigador asfalto</v>
          </cell>
          <cell r="B358" t="str">
            <v xml:space="preserve"> HR </v>
          </cell>
          <cell r="C358">
            <v>83878</v>
          </cell>
        </row>
        <row r="359">
          <cell r="A359" t="str">
            <v>Camion vactor</v>
          </cell>
          <cell r="B359" t="str">
            <v xml:space="preserve"> HR </v>
          </cell>
          <cell r="C359">
            <v>497000</v>
          </cell>
        </row>
        <row r="360">
          <cell r="A360" t="str">
            <v>Camisa metalica para pilotes H=10.50 M , DE=1.30 M (para 17 usos)</v>
          </cell>
          <cell r="B360" t="str">
            <v>und</v>
          </cell>
          <cell r="C360">
            <v>8185793</v>
          </cell>
        </row>
        <row r="361">
          <cell r="A361" t="str">
            <v>Campana en PRFV para recoleccion de gases y acces.</v>
          </cell>
          <cell r="B361" t="str">
            <v>m</v>
          </cell>
          <cell r="C361">
            <v>1800000</v>
          </cell>
        </row>
        <row r="362">
          <cell r="A362" t="str">
            <v>Campana extractora industrial cocina 200*80*50mm</v>
          </cell>
          <cell r="B362" t="str">
            <v>und</v>
          </cell>
          <cell r="C362">
            <v>1102000</v>
          </cell>
        </row>
        <row r="363">
          <cell r="A363" t="str">
            <v>Campero 2000 cc-3000 cc</v>
          </cell>
          <cell r="B363" t="str">
            <v xml:space="preserve"> HR </v>
          </cell>
          <cell r="C363">
            <v>31379</v>
          </cell>
        </row>
        <row r="364">
          <cell r="A364" t="str">
            <v>Campero 3001 cc en adelante</v>
          </cell>
          <cell r="B364" t="str">
            <v xml:space="preserve"> HR </v>
          </cell>
          <cell r="C364">
            <v>33869</v>
          </cell>
        </row>
        <row r="365">
          <cell r="A365" t="str">
            <v>Canal amazonas blanca</v>
          </cell>
          <cell r="B365" t="str">
            <v>m</v>
          </cell>
          <cell r="C365">
            <v>38296</v>
          </cell>
        </row>
        <row r="366">
          <cell r="A366" t="str">
            <v>Canal o vigueta 38 x 20 cal. 16 de 2.44 m</v>
          </cell>
          <cell r="B366" t="str">
            <v>und</v>
          </cell>
          <cell r="C366">
            <v>2600</v>
          </cell>
        </row>
        <row r="367">
          <cell r="A367" t="str">
            <v>Canal Raingo L= 3.00 m</v>
          </cell>
          <cell r="B367" t="str">
            <v>m</v>
          </cell>
          <cell r="C367">
            <v>21826</v>
          </cell>
        </row>
        <row r="368">
          <cell r="A368" t="str">
            <v>Canaleta  43 asbesto cemento x 400</v>
          </cell>
          <cell r="B368" t="str">
            <v>und</v>
          </cell>
          <cell r="C368">
            <v>116900</v>
          </cell>
        </row>
        <row r="369">
          <cell r="A369" t="str">
            <v>Canaleta  43 asbesto cemento x 500</v>
          </cell>
          <cell r="B369" t="str">
            <v>und</v>
          </cell>
          <cell r="C369">
            <v>146050</v>
          </cell>
        </row>
        <row r="370">
          <cell r="A370" t="str">
            <v>Canaleta  43 asbesto cemento x 550</v>
          </cell>
          <cell r="B370" t="str">
            <v>und</v>
          </cell>
          <cell r="C370">
            <v>160700</v>
          </cell>
        </row>
        <row r="371">
          <cell r="A371" t="str">
            <v>Canaleta  43 asbesto cemento x 600</v>
          </cell>
          <cell r="B371" t="str">
            <v>und</v>
          </cell>
          <cell r="C371">
            <v>175300</v>
          </cell>
        </row>
        <row r="372">
          <cell r="A372" t="str">
            <v>Canaleta  90 asbesto cemento x 375</v>
          </cell>
          <cell r="B372" t="str">
            <v>und</v>
          </cell>
          <cell r="C372">
            <v>129800</v>
          </cell>
        </row>
        <row r="373">
          <cell r="A373" t="str">
            <v>Canaleta  90 asbesto cemento x 450</v>
          </cell>
          <cell r="B373" t="str">
            <v>und</v>
          </cell>
          <cell r="C373">
            <v>155800</v>
          </cell>
        </row>
        <row r="374">
          <cell r="A374" t="str">
            <v>Canaleta  90 asbesto cemento x 600</v>
          </cell>
          <cell r="B374" t="str">
            <v>und</v>
          </cell>
          <cell r="C374">
            <v>207700</v>
          </cell>
        </row>
        <row r="375">
          <cell r="A375" t="str">
            <v>Canaleta  90 asbesto cemento x 900</v>
          </cell>
          <cell r="B375" t="str">
            <v>und</v>
          </cell>
          <cell r="C375">
            <v>342000</v>
          </cell>
        </row>
        <row r="376">
          <cell r="A376" t="str">
            <v>Canaleta 90 x 5.0 - 24 (0.60 mm)</v>
          </cell>
          <cell r="B376" t="str">
            <v>und</v>
          </cell>
          <cell r="C376">
            <v>118615</v>
          </cell>
        </row>
        <row r="377">
          <cell r="A377" t="str">
            <v>Canaleta de 0.25 x 0.25 m en PRFV y con soporteria</v>
          </cell>
          <cell r="B377" t="str">
            <v>m</v>
          </cell>
          <cell r="C377">
            <v>304000</v>
          </cell>
        </row>
        <row r="378">
          <cell r="A378" t="str">
            <v>Canaleta matalica con division  10 x 4</v>
          </cell>
          <cell r="B378" t="str">
            <v>und</v>
          </cell>
          <cell r="C378">
            <v>15133</v>
          </cell>
        </row>
        <row r="379">
          <cell r="A379" t="str">
            <v>Canaleta parshall prfv w:6 "</v>
          </cell>
          <cell r="B379" t="str">
            <v>und</v>
          </cell>
          <cell r="C379">
            <v>1566600</v>
          </cell>
        </row>
        <row r="380">
          <cell r="A380" t="str">
            <v>Canaleta Parshall w:2"</v>
          </cell>
          <cell r="B380" t="str">
            <v>und</v>
          </cell>
          <cell r="C380">
            <v>1000000</v>
          </cell>
        </row>
        <row r="381">
          <cell r="A381" t="str">
            <v>Canaleta Parshall w:24". en PRFV.</v>
          </cell>
          <cell r="B381" t="str">
            <v>und</v>
          </cell>
          <cell r="C381">
            <v>13150000</v>
          </cell>
        </row>
        <row r="382">
          <cell r="A382" t="str">
            <v>Canaleta Parshall w:3". en A.C revestida en PRFV.</v>
          </cell>
          <cell r="B382" t="str">
            <v>und</v>
          </cell>
          <cell r="C382">
            <v>4274368</v>
          </cell>
        </row>
        <row r="383">
          <cell r="A383" t="str">
            <v>Cancha multifuncional tubo de 3" y 2" pintada</v>
          </cell>
          <cell r="B383" t="str">
            <v>und</v>
          </cell>
          <cell r="C383">
            <v>3450000</v>
          </cell>
        </row>
        <row r="384">
          <cell r="A384" t="str">
            <v>Candado Ital. 25 mm</v>
          </cell>
          <cell r="B384" t="str">
            <v>und</v>
          </cell>
          <cell r="C384">
            <v>6400</v>
          </cell>
        </row>
        <row r="385">
          <cell r="A385" t="str">
            <v>Caneca basura basculante con pasador en A.I.</v>
          </cell>
          <cell r="B385" t="str">
            <v>und</v>
          </cell>
          <cell r="C385">
            <v>672200</v>
          </cell>
        </row>
        <row r="386">
          <cell r="A386" t="str">
            <v>Canoa</v>
          </cell>
          <cell r="B386" t="str">
            <v xml:space="preserve"> HR </v>
          </cell>
          <cell r="C386">
            <v>3750</v>
          </cell>
        </row>
        <row r="387">
          <cell r="A387" t="str">
            <v>Cañahuatico h=2.00 m</v>
          </cell>
          <cell r="B387" t="str">
            <v>und</v>
          </cell>
          <cell r="C387">
            <v>15000</v>
          </cell>
        </row>
        <row r="388">
          <cell r="A388" t="str">
            <v>Cañuela Prefabricada A-120</v>
          </cell>
          <cell r="B388" t="str">
            <v>und</v>
          </cell>
          <cell r="C388">
            <v>34794</v>
          </cell>
        </row>
        <row r="389">
          <cell r="A389" t="str">
            <v>Cañuela Prefabricada A-125</v>
          </cell>
          <cell r="B389" t="str">
            <v>und</v>
          </cell>
          <cell r="C389">
            <v>24000</v>
          </cell>
        </row>
        <row r="390">
          <cell r="A390" t="str">
            <v>Caolin</v>
          </cell>
          <cell r="B390" t="str">
            <v>bt</v>
          </cell>
          <cell r="C390">
            <v>11800</v>
          </cell>
        </row>
        <row r="391">
          <cell r="A391" t="str">
            <v>Capacete de 1" galvanizado</v>
          </cell>
          <cell r="B391" t="str">
            <v>und</v>
          </cell>
          <cell r="C391">
            <v>2320</v>
          </cell>
        </row>
        <row r="392">
          <cell r="A392" t="str">
            <v>Capacete de 2" galvanizado</v>
          </cell>
          <cell r="B392" t="str">
            <v>und</v>
          </cell>
          <cell r="C392">
            <v>14500</v>
          </cell>
        </row>
        <row r="393">
          <cell r="A393" t="str">
            <v>Capacete de 3" galvanizado</v>
          </cell>
          <cell r="B393" t="str">
            <v>und</v>
          </cell>
          <cell r="C393">
            <v>28640</v>
          </cell>
        </row>
        <row r="394">
          <cell r="A394" t="str">
            <v>Capacete de 3/4" galvanizado</v>
          </cell>
          <cell r="B394" t="str">
            <v>und</v>
          </cell>
          <cell r="C394">
            <v>2030</v>
          </cell>
        </row>
        <row r="395">
          <cell r="A395" t="str">
            <v>Captafaro DVC</v>
          </cell>
          <cell r="B395" t="str">
            <v>und</v>
          </cell>
          <cell r="C395">
            <v>5916</v>
          </cell>
        </row>
        <row r="396">
          <cell r="A396" t="str">
            <v>Carcaza en PRFV espesador de lodos Ø=2.5 m, H=1.1</v>
          </cell>
          <cell r="B396" t="str">
            <v>und</v>
          </cell>
          <cell r="C396">
            <v>5235000</v>
          </cell>
        </row>
        <row r="397">
          <cell r="A397" t="str">
            <v>Carcaza tipo Tas en PRFV para filtro percolador</v>
          </cell>
          <cell r="B397" t="str">
            <v>und</v>
          </cell>
          <cell r="C397">
            <v>34325000</v>
          </cell>
        </row>
        <row r="398">
          <cell r="A398" t="str">
            <v>CARGA FULM.FUERTE 330</v>
          </cell>
          <cell r="B398" t="str">
            <v>und</v>
          </cell>
          <cell r="C398">
            <v>750</v>
          </cell>
        </row>
        <row r="399">
          <cell r="A399" t="str">
            <v>Carga fulminante fuerte 330</v>
          </cell>
          <cell r="B399" t="str">
            <v>und</v>
          </cell>
          <cell r="C399">
            <v>260</v>
          </cell>
        </row>
        <row r="400">
          <cell r="A400" t="str">
            <v>Cargador sobre llantas</v>
          </cell>
          <cell r="B400" t="str">
            <v xml:space="preserve"> HR </v>
          </cell>
          <cell r="C400">
            <v>180682</v>
          </cell>
        </row>
        <row r="401">
          <cell r="A401" t="str">
            <v>Cargue manual y retiro de material hasta 6 Km</v>
          </cell>
          <cell r="B401" t="str">
            <v>m³</v>
          </cell>
          <cell r="C401">
            <v>20315</v>
          </cell>
        </row>
        <row r="402">
          <cell r="A402" t="str">
            <v>Carrotanque de Agua</v>
          </cell>
          <cell r="B402" t="str">
            <v xml:space="preserve"> HR </v>
          </cell>
          <cell r="C402">
            <v>83333</v>
          </cell>
        </row>
        <row r="403">
          <cell r="A403" t="str">
            <v>Cascarilla</v>
          </cell>
          <cell r="B403" t="str">
            <v>bt</v>
          </cell>
          <cell r="C403">
            <v>5000</v>
          </cell>
        </row>
        <row r="404">
          <cell r="A404" t="str">
            <v>Caseton de guadua 0.80 x 0.90</v>
          </cell>
          <cell r="B404" t="str">
            <v>m²</v>
          </cell>
          <cell r="C404">
            <v>54717.08</v>
          </cell>
        </row>
        <row r="405">
          <cell r="A405" t="str">
            <v>Caseton de lona 0.50 x 0.20</v>
          </cell>
          <cell r="B405" t="str">
            <v>m</v>
          </cell>
          <cell r="C405">
            <v>27967.599999999999</v>
          </cell>
        </row>
        <row r="406">
          <cell r="A406" t="str">
            <v>Caseton de lona 0.50 x 0.25</v>
          </cell>
          <cell r="B406" t="str">
            <v>m</v>
          </cell>
          <cell r="C406">
            <v>30384.65</v>
          </cell>
        </row>
        <row r="407">
          <cell r="A407" t="str">
            <v>Caseton de lona 0.60 x 0.30</v>
          </cell>
          <cell r="B407" t="str">
            <v>m</v>
          </cell>
          <cell r="C407">
            <v>33659.61</v>
          </cell>
        </row>
        <row r="408">
          <cell r="A408" t="str">
            <v>Caseton de lona 0.60 x 0.35</v>
          </cell>
          <cell r="B408" t="str">
            <v>m</v>
          </cell>
          <cell r="C408">
            <v>36420.839999999997</v>
          </cell>
        </row>
        <row r="409">
          <cell r="A409" t="str">
            <v>Caseton de lona 0.60 x 0.40</v>
          </cell>
          <cell r="B409" t="str">
            <v>m</v>
          </cell>
          <cell r="C409">
            <v>39743.56</v>
          </cell>
        </row>
        <row r="410">
          <cell r="A410" t="str">
            <v>Caseton de lona 0.60 x 0.45</v>
          </cell>
          <cell r="B410" t="str">
            <v>m</v>
          </cell>
          <cell r="C410">
            <v>43221.96</v>
          </cell>
        </row>
        <row r="411">
          <cell r="A411" t="str">
            <v>Caseton de lona 1.00 x 0.65</v>
          </cell>
          <cell r="B411" t="str">
            <v>m</v>
          </cell>
          <cell r="C411">
            <v>50919.1</v>
          </cell>
        </row>
        <row r="412">
          <cell r="A412" t="str">
            <v>Casquillo T- Crosby - Socket  1 7/8`` HF</v>
          </cell>
          <cell r="B412" t="str">
            <v>und</v>
          </cell>
          <cell r="C412">
            <v>1400000</v>
          </cell>
        </row>
        <row r="413">
          <cell r="A413" t="str">
            <v>Casquillo T- Crosby - Socket  1/2`` HF</v>
          </cell>
          <cell r="B413" t="str">
            <v>und</v>
          </cell>
          <cell r="C413">
            <v>322009</v>
          </cell>
        </row>
        <row r="414">
          <cell r="A414" t="str">
            <v>Castan (Tanque de almacenamiento)</v>
          </cell>
          <cell r="B414" t="str">
            <v xml:space="preserve"> HR </v>
          </cell>
          <cell r="C414">
            <v>12500</v>
          </cell>
        </row>
        <row r="415">
          <cell r="A415" t="str">
            <v>Cayena h=0.50m</v>
          </cell>
          <cell r="B415" t="str">
            <v>und</v>
          </cell>
          <cell r="C415">
            <v>7500</v>
          </cell>
        </row>
        <row r="416">
          <cell r="A416" t="str">
            <v>Cedro Caquetá pieza</v>
          </cell>
          <cell r="B416" t="str">
            <v>und</v>
          </cell>
          <cell r="C416">
            <v>35000</v>
          </cell>
        </row>
        <row r="417">
          <cell r="A417" t="str">
            <v>Cedro macho pieza 3.0</v>
          </cell>
          <cell r="B417" t="str">
            <v>und</v>
          </cell>
          <cell r="C417">
            <v>52200</v>
          </cell>
        </row>
        <row r="418">
          <cell r="A418" t="str">
            <v>Celda triplex TSA</v>
          </cell>
          <cell r="B418" t="str">
            <v>und</v>
          </cell>
          <cell r="C418">
            <v>4300000</v>
          </cell>
        </row>
        <row r="419">
          <cell r="A419" t="str">
            <v>Cemento blanco</v>
          </cell>
          <cell r="B419" t="str">
            <v>kg</v>
          </cell>
          <cell r="C419">
            <v>1172</v>
          </cell>
        </row>
        <row r="420">
          <cell r="A420" t="str">
            <v>Cemento demoledor expansivo CRAS</v>
          </cell>
          <cell r="B420" t="str">
            <v>kg</v>
          </cell>
          <cell r="C420">
            <v>19807</v>
          </cell>
        </row>
        <row r="421">
          <cell r="A421" t="str">
            <v>Cemento gris</v>
          </cell>
          <cell r="B421" t="str">
            <v>kg</v>
          </cell>
          <cell r="C421">
            <v>485</v>
          </cell>
        </row>
        <row r="422">
          <cell r="A422" t="str">
            <v>Cenefa ceramica corriente 8x25</v>
          </cell>
          <cell r="B422" t="str">
            <v>m</v>
          </cell>
          <cell r="C422">
            <v>16000</v>
          </cell>
        </row>
        <row r="423">
          <cell r="A423" t="str">
            <v>Ceramica  granilla blanca 30.5 x 30.5  tráfico 5</v>
          </cell>
          <cell r="B423" t="str">
            <v>m²</v>
          </cell>
          <cell r="C423">
            <v>21550</v>
          </cell>
        </row>
        <row r="424">
          <cell r="A424" t="str">
            <v>Ceramica 30.5 x 20.5 cm blanco brillante milán</v>
          </cell>
          <cell r="B424" t="str">
            <v>m²</v>
          </cell>
          <cell r="C424">
            <v>20160</v>
          </cell>
        </row>
        <row r="425">
          <cell r="A425" t="str">
            <v>Ceramica blanco brillante 20.3 x 20.3</v>
          </cell>
          <cell r="B425" t="str">
            <v>m²</v>
          </cell>
          <cell r="C425">
            <v>20880</v>
          </cell>
        </row>
        <row r="426">
          <cell r="A426" t="str">
            <v>Ceramica duropiso 33 x 33</v>
          </cell>
          <cell r="B426" t="str">
            <v>m²</v>
          </cell>
          <cell r="C426">
            <v>25196</v>
          </cell>
        </row>
        <row r="427">
          <cell r="A427" t="str">
            <v>Ceramica marmol travertino peruano (bogotá)</v>
          </cell>
          <cell r="B427" t="str">
            <v>m²</v>
          </cell>
          <cell r="C427">
            <v>80000</v>
          </cell>
        </row>
        <row r="428">
          <cell r="A428" t="str">
            <v>Ceramica pared rectificada ártica 33x60 cm</v>
          </cell>
          <cell r="B428" t="str">
            <v>m²</v>
          </cell>
          <cell r="C428">
            <v>47781.85</v>
          </cell>
        </row>
        <row r="429">
          <cell r="A429" t="str">
            <v>Ceramica piso-pared 20 x 20 blanca lisa</v>
          </cell>
          <cell r="B429" t="str">
            <v>m²</v>
          </cell>
          <cell r="C429">
            <v>12259</v>
          </cell>
        </row>
        <row r="430">
          <cell r="A430" t="str">
            <v>Ceramica porcelanato 45 x 45</v>
          </cell>
          <cell r="B430" t="str">
            <v>m²</v>
          </cell>
          <cell r="C430">
            <v>62640</v>
          </cell>
        </row>
        <row r="431">
          <cell r="A431" t="str">
            <v>Cerámica rectificada 30x60 1a calid brilla</v>
          </cell>
          <cell r="B431" t="str">
            <v>m²</v>
          </cell>
          <cell r="C431">
            <v>38900</v>
          </cell>
        </row>
        <row r="432">
          <cell r="A432" t="str">
            <v>Ceramica retal de marmol blanco</v>
          </cell>
          <cell r="B432" t="str">
            <v>m²</v>
          </cell>
          <cell r="C432">
            <v>32000</v>
          </cell>
        </row>
        <row r="433">
          <cell r="A433" t="str">
            <v>Cercha o viga metalica 3.0 m</v>
          </cell>
          <cell r="B433" t="str">
            <v xml:space="preserve"> HR </v>
          </cell>
          <cell r="C433">
            <v>27</v>
          </cell>
        </row>
        <row r="434">
          <cell r="A434" t="str">
            <v>Cerco ordinario 2.5 m  0,08 x 0,08</v>
          </cell>
          <cell r="B434" t="str">
            <v>m</v>
          </cell>
          <cell r="C434">
            <v>4300</v>
          </cell>
        </row>
        <row r="435">
          <cell r="A435" t="str">
            <v>Cerradura alcoba classic madera</v>
          </cell>
          <cell r="B435" t="str">
            <v>und</v>
          </cell>
          <cell r="C435">
            <v>25520</v>
          </cell>
        </row>
        <row r="436">
          <cell r="A436" t="str">
            <v>Cerradura bancaria de seguridad yale de 1/4</v>
          </cell>
          <cell r="B436" t="str">
            <v>und</v>
          </cell>
          <cell r="C436">
            <v>98000</v>
          </cell>
        </row>
        <row r="437">
          <cell r="A437" t="str">
            <v>Cerradura baños madera - aluminio</v>
          </cell>
          <cell r="B437" t="str">
            <v>und</v>
          </cell>
          <cell r="C437">
            <v>28536</v>
          </cell>
        </row>
        <row r="438">
          <cell r="A438" t="str">
            <v>Cerradura entrada oficinas madera</v>
          </cell>
          <cell r="B438" t="str">
            <v>und</v>
          </cell>
          <cell r="C438">
            <v>31400</v>
          </cell>
        </row>
        <row r="439">
          <cell r="A439" t="str">
            <v>Cerradura Schlage Bellwood Baño o similar dorado/plata</v>
          </cell>
          <cell r="B439" t="str">
            <v>und</v>
          </cell>
          <cell r="C439">
            <v>20100</v>
          </cell>
        </row>
        <row r="440">
          <cell r="A440" t="str">
            <v>Cerradura Schlage O.G tipo C o interiores</v>
          </cell>
          <cell r="B440" t="str">
            <v>und</v>
          </cell>
          <cell r="C440">
            <v>63104</v>
          </cell>
        </row>
        <row r="441">
          <cell r="A441" t="str">
            <v>Cerradura seguridad doble cilindro</v>
          </cell>
          <cell r="B441" t="str">
            <v>und</v>
          </cell>
          <cell r="C441">
            <v>120000</v>
          </cell>
        </row>
        <row r="442">
          <cell r="A442" t="str">
            <v>Cerrojo doble cilindro Schlage</v>
          </cell>
          <cell r="B442" t="str">
            <v>und</v>
          </cell>
          <cell r="C442">
            <v>69000</v>
          </cell>
        </row>
        <row r="443">
          <cell r="A443" t="str">
            <v>Chazo para madera 10 x 10</v>
          </cell>
          <cell r="B443" t="str">
            <v>und</v>
          </cell>
          <cell r="C443">
            <v>1000</v>
          </cell>
        </row>
        <row r="444">
          <cell r="A444" t="str">
            <v>Chazo para tornillo  1/8"  x  1 1/4</v>
          </cell>
          <cell r="B444" t="str">
            <v>und</v>
          </cell>
          <cell r="C444">
            <v>50</v>
          </cell>
        </row>
        <row r="445">
          <cell r="A445" t="str">
            <v>Chazo plástico - metálico 3/8" - 1/4"</v>
          </cell>
          <cell r="B445" t="str">
            <v>und</v>
          </cell>
          <cell r="C445">
            <v>1000</v>
          </cell>
        </row>
        <row r="446">
          <cell r="A446" t="str">
            <v>Cheque globo 1" sello en bronce</v>
          </cell>
          <cell r="B446" t="str">
            <v>und</v>
          </cell>
          <cell r="C446">
            <v>82360</v>
          </cell>
        </row>
        <row r="447">
          <cell r="A447" t="str">
            <v>Cheque globo 1/2" sello en bronce</v>
          </cell>
          <cell r="B447" t="str">
            <v>und</v>
          </cell>
          <cell r="C447">
            <v>50924</v>
          </cell>
        </row>
        <row r="448">
          <cell r="A448" t="str">
            <v>Cheque globo 2" sello en bronce</v>
          </cell>
          <cell r="B448" t="str">
            <v>und</v>
          </cell>
          <cell r="C448">
            <v>323988</v>
          </cell>
        </row>
        <row r="449">
          <cell r="A449" t="str">
            <v>Cheque globo 3/4" sello en bronce</v>
          </cell>
          <cell r="B449" t="str">
            <v>und</v>
          </cell>
          <cell r="C449">
            <v>63800</v>
          </cell>
        </row>
        <row r="450">
          <cell r="A450" t="str">
            <v>Cheque hidro 1 1/2"</v>
          </cell>
          <cell r="B450" t="str">
            <v>und</v>
          </cell>
          <cell r="C450">
            <v>132356</v>
          </cell>
        </row>
        <row r="451">
          <cell r="A451" t="str">
            <v>Cheque hidro 1"</v>
          </cell>
          <cell r="B451" t="str">
            <v>und</v>
          </cell>
          <cell r="C451">
            <v>69252</v>
          </cell>
        </row>
        <row r="452">
          <cell r="A452" t="str">
            <v>Cheque hidro 2"</v>
          </cell>
          <cell r="B452" t="str">
            <v>und</v>
          </cell>
          <cell r="C452">
            <v>189660</v>
          </cell>
        </row>
        <row r="453">
          <cell r="A453" t="str">
            <v>Cheque hidro 4"</v>
          </cell>
          <cell r="B453" t="str">
            <v>und</v>
          </cell>
          <cell r="C453">
            <v>782884</v>
          </cell>
        </row>
        <row r="454">
          <cell r="A454" t="str">
            <v>Cheque tipo compuerta de 1 1/2" Itap - italiano</v>
          </cell>
          <cell r="B454" t="str">
            <v>und</v>
          </cell>
          <cell r="C454">
            <v>66100</v>
          </cell>
        </row>
        <row r="455">
          <cell r="A455" t="str">
            <v>Chimenea carioca combinada</v>
          </cell>
          <cell r="B455" t="str">
            <v>und</v>
          </cell>
          <cell r="C455">
            <v>1418000</v>
          </cell>
        </row>
        <row r="456">
          <cell r="A456" t="str">
            <v>Cielo raso aluminio acústico  84 R V5</v>
          </cell>
          <cell r="B456" t="str">
            <v>m²</v>
          </cell>
          <cell r="C456">
            <v>109067</v>
          </cell>
        </row>
        <row r="457">
          <cell r="A457" t="str">
            <v>Cilindro</v>
          </cell>
          <cell r="B457" t="str">
            <v xml:space="preserve"> HR </v>
          </cell>
          <cell r="C457">
            <v>1</v>
          </cell>
        </row>
        <row r="458">
          <cell r="A458" t="str">
            <v>Cilindro de gas 100 Lbs</v>
          </cell>
          <cell r="B458" t="str">
            <v>und</v>
          </cell>
          <cell r="C458">
            <v>129200</v>
          </cell>
        </row>
        <row r="459">
          <cell r="A459" t="str">
            <v>Cimbra metalica para Vigas Postensadas (Puentes)</v>
          </cell>
          <cell r="B459" t="str">
            <v>m³</v>
          </cell>
          <cell r="C459">
            <v>140000</v>
          </cell>
        </row>
        <row r="460">
          <cell r="A460" t="str">
            <v>Cimbra metalica para Vigas Postensadas (Puentes)</v>
          </cell>
          <cell r="B460" t="str">
            <v>m³</v>
          </cell>
          <cell r="C460">
            <v>180000</v>
          </cell>
        </row>
        <row r="461">
          <cell r="A461" t="str">
            <v>Cinta aislante  autofundente, 3 m</v>
          </cell>
          <cell r="B461" t="str">
            <v>rl</v>
          </cell>
          <cell r="C461">
            <v>14000</v>
          </cell>
        </row>
        <row r="462">
          <cell r="A462" t="str">
            <v>Cinta aislante 3/4" x 5.0 m</v>
          </cell>
          <cell r="B462" t="str">
            <v>und</v>
          </cell>
          <cell r="C462">
            <v>1221</v>
          </cell>
        </row>
        <row r="463">
          <cell r="A463" t="str">
            <v>Cinta bandit de 5/8"</v>
          </cell>
          <cell r="B463" t="str">
            <v>und</v>
          </cell>
          <cell r="C463">
            <v>3806</v>
          </cell>
        </row>
        <row r="464">
          <cell r="A464" t="str">
            <v>Cinta de enmascarar  1"</v>
          </cell>
          <cell r="B464" t="str">
            <v>und</v>
          </cell>
          <cell r="C464">
            <v>3842</v>
          </cell>
        </row>
        <row r="465">
          <cell r="A465" t="str">
            <v>Cinta de papel rollo 5x75 m para juntas dry wall</v>
          </cell>
          <cell r="B465" t="str">
            <v>und</v>
          </cell>
          <cell r="C465">
            <v>7101</v>
          </cell>
        </row>
        <row r="466">
          <cell r="A466" t="str">
            <v>Cinta de Prevención</v>
          </cell>
          <cell r="B466" t="str">
            <v>m</v>
          </cell>
          <cell r="C466">
            <v>750</v>
          </cell>
        </row>
        <row r="467">
          <cell r="A467" t="str">
            <v>Cinta de Señalizacion</v>
          </cell>
          <cell r="B467" t="str">
            <v>m</v>
          </cell>
          <cell r="C467">
            <v>96</v>
          </cell>
        </row>
        <row r="468">
          <cell r="A468" t="str">
            <v>Cinta microperforada *35 mt</v>
          </cell>
          <cell r="B468" t="str">
            <v>und</v>
          </cell>
          <cell r="C468">
            <v>86800</v>
          </cell>
        </row>
        <row r="469">
          <cell r="A469" t="str">
            <v>Cinta multiseal rollo 10*0.15 m</v>
          </cell>
          <cell r="B469" t="str">
            <v>und</v>
          </cell>
          <cell r="C469">
            <v>77720</v>
          </cell>
        </row>
        <row r="470">
          <cell r="A470" t="str">
            <v>Cinta sika PVC 0-15</v>
          </cell>
          <cell r="B470" t="str">
            <v>m</v>
          </cell>
          <cell r="C470">
            <v>27330</v>
          </cell>
        </row>
        <row r="471">
          <cell r="A471" t="str">
            <v>Cinta sika PVC 0-22</v>
          </cell>
          <cell r="B471" t="str">
            <v>m</v>
          </cell>
          <cell r="C471">
            <v>30170</v>
          </cell>
        </row>
        <row r="472">
          <cell r="A472" t="str">
            <v>Cinta sika PVC V-10</v>
          </cell>
          <cell r="B472" t="str">
            <v>m</v>
          </cell>
          <cell r="C472">
            <v>11600</v>
          </cell>
        </row>
        <row r="473">
          <cell r="A473" t="str">
            <v>Cinta teflon 20 mm x 10 m</v>
          </cell>
          <cell r="B473" t="str">
            <v>rl</v>
          </cell>
          <cell r="C473">
            <v>3240</v>
          </cell>
        </row>
        <row r="474">
          <cell r="A474" t="str">
            <v>Citofono un pulsador</v>
          </cell>
          <cell r="B474" t="str">
            <v>und</v>
          </cell>
          <cell r="C474">
            <v>33000</v>
          </cell>
        </row>
        <row r="475">
          <cell r="A475" t="str">
            <v>Clip tipo C de fijacion + tornillo</v>
          </cell>
          <cell r="B475" t="str">
            <v>und</v>
          </cell>
          <cell r="C475">
            <v>1454.64</v>
          </cell>
        </row>
        <row r="476">
          <cell r="A476" t="str">
            <v>Clorador en linea PP-R 1" con valvula reguladora</v>
          </cell>
          <cell r="B476" t="str">
            <v>und</v>
          </cell>
          <cell r="C476">
            <v>335240</v>
          </cell>
        </row>
        <row r="477">
          <cell r="A477" t="str">
            <v>Closet estructura en cedro + triplex estilo deko</v>
          </cell>
          <cell r="B477" t="str">
            <v>m²</v>
          </cell>
          <cell r="C477">
            <v>457200</v>
          </cell>
        </row>
        <row r="478">
          <cell r="A478" t="str">
            <v>Codo 11.25° 10 " en HD. ext liso</v>
          </cell>
          <cell r="B478" t="str">
            <v>und</v>
          </cell>
          <cell r="C478">
            <v>574200</v>
          </cell>
        </row>
        <row r="479">
          <cell r="A479" t="str">
            <v>Codo 11.25° 10" en HD. J.H.</v>
          </cell>
          <cell r="B479" t="str">
            <v>und</v>
          </cell>
          <cell r="C479">
            <v>701800</v>
          </cell>
        </row>
        <row r="480">
          <cell r="A480" t="str">
            <v>Codo 11.25° 12" en HD. E.L.</v>
          </cell>
          <cell r="B480" t="str">
            <v>und</v>
          </cell>
          <cell r="C480">
            <v>829400</v>
          </cell>
        </row>
        <row r="481">
          <cell r="A481" t="str">
            <v>Codo 11.25° 14" en HD. E.L.</v>
          </cell>
          <cell r="B481" t="str">
            <v>und</v>
          </cell>
          <cell r="C481">
            <v>1212200</v>
          </cell>
        </row>
        <row r="482">
          <cell r="A482" t="str">
            <v>Codo 11.25° 4" en HD. J.H.</v>
          </cell>
          <cell r="B482" t="str">
            <v>und</v>
          </cell>
          <cell r="C482">
            <v>118320</v>
          </cell>
        </row>
        <row r="483">
          <cell r="A483" t="str">
            <v>Codo 11.25° 6" en HD. J.H.</v>
          </cell>
          <cell r="B483" t="str">
            <v>und</v>
          </cell>
          <cell r="C483">
            <v>247080</v>
          </cell>
        </row>
        <row r="484">
          <cell r="A484" t="str">
            <v>Codo 11.25° 8" en HD. J.H.</v>
          </cell>
          <cell r="B484" t="str">
            <v>und</v>
          </cell>
          <cell r="C484">
            <v>386280</v>
          </cell>
        </row>
        <row r="485">
          <cell r="A485" t="str">
            <v>Codo 22.5° Ø=10 " en HD. E.L.</v>
          </cell>
          <cell r="B485" t="str">
            <v>und</v>
          </cell>
          <cell r="C485">
            <v>574200</v>
          </cell>
        </row>
        <row r="486">
          <cell r="A486" t="str">
            <v>Codo 22.5° Ø=10" en HD. J.H.</v>
          </cell>
          <cell r="B486" t="str">
            <v>und</v>
          </cell>
          <cell r="C486">
            <v>701800</v>
          </cell>
        </row>
        <row r="487">
          <cell r="A487" t="str">
            <v>Codo 22.5° Ø=12" en HD. E.L.</v>
          </cell>
          <cell r="B487" t="str">
            <v>und</v>
          </cell>
          <cell r="C487">
            <v>957000</v>
          </cell>
        </row>
        <row r="488">
          <cell r="A488" t="str">
            <v>Codo 22.5° Ø=14" en HD. E.L.</v>
          </cell>
          <cell r="B488" t="str">
            <v>und</v>
          </cell>
          <cell r="C488">
            <v>1212200</v>
          </cell>
        </row>
        <row r="489">
          <cell r="A489" t="str">
            <v>Codo 22.5° Ø=14" en HD. J.H.</v>
          </cell>
          <cell r="B489" t="str">
            <v>und</v>
          </cell>
          <cell r="C489">
            <v>1531200</v>
          </cell>
        </row>
        <row r="490">
          <cell r="A490" t="str">
            <v>Codo 22.5° Ø=16" en HD.J.H.</v>
          </cell>
          <cell r="B490" t="str">
            <v>und</v>
          </cell>
          <cell r="C490">
            <v>1722600</v>
          </cell>
        </row>
        <row r="491">
          <cell r="A491" t="str">
            <v>Codo 22.5° Ø=4" en HD. J.H.</v>
          </cell>
          <cell r="B491" t="str">
            <v>und</v>
          </cell>
          <cell r="C491">
            <v>136880</v>
          </cell>
        </row>
        <row r="492">
          <cell r="A492" t="str">
            <v>Codo 22.5° Ø=6" en H.D. J.H.</v>
          </cell>
          <cell r="B492" t="str">
            <v>und</v>
          </cell>
          <cell r="C492">
            <v>263320</v>
          </cell>
        </row>
        <row r="493">
          <cell r="A493" t="str">
            <v>Codo 22.5° Ø=8" en H.D. J.H.</v>
          </cell>
          <cell r="B493" t="str">
            <v>und</v>
          </cell>
          <cell r="C493">
            <v>382800</v>
          </cell>
        </row>
        <row r="494">
          <cell r="A494" t="str">
            <v>Codo 45° 10 " en HD. E.L</v>
          </cell>
          <cell r="B494" t="str">
            <v>und</v>
          </cell>
          <cell r="C494">
            <v>842160</v>
          </cell>
        </row>
        <row r="495">
          <cell r="A495" t="str">
            <v>Codo 45° 12" en HD. E.L</v>
          </cell>
          <cell r="B495" t="str">
            <v>und</v>
          </cell>
          <cell r="C495">
            <v>893200</v>
          </cell>
        </row>
        <row r="496">
          <cell r="A496" t="str">
            <v>Codo 45° 14" en A.C. E.B</v>
          </cell>
          <cell r="B496" t="str">
            <v>und</v>
          </cell>
          <cell r="C496">
            <v>2105400</v>
          </cell>
        </row>
        <row r="497">
          <cell r="A497" t="str">
            <v>Codo 45° 14" en HD. E.L</v>
          </cell>
          <cell r="B497" t="str">
            <v>und</v>
          </cell>
          <cell r="C497">
            <v>1287600</v>
          </cell>
        </row>
        <row r="498">
          <cell r="A498" t="str">
            <v>Codo 45° 4 " en HD. J.H.</v>
          </cell>
          <cell r="B498" t="str">
            <v>und</v>
          </cell>
          <cell r="C498">
            <v>112520</v>
          </cell>
        </row>
        <row r="499">
          <cell r="A499" t="str">
            <v>Codo 45° 6 " en HD. J.H.</v>
          </cell>
          <cell r="B499" t="str">
            <v>und</v>
          </cell>
          <cell r="C499">
            <v>255200</v>
          </cell>
        </row>
        <row r="500">
          <cell r="A500" t="str">
            <v>Codo 45° 8 " en HD. E.L</v>
          </cell>
          <cell r="B500" t="str">
            <v>und</v>
          </cell>
          <cell r="C500">
            <v>510400</v>
          </cell>
        </row>
        <row r="501">
          <cell r="A501" t="str">
            <v>Codo 45° 8 " en HD. J.H.</v>
          </cell>
          <cell r="B501" t="str">
            <v>und</v>
          </cell>
          <cell r="C501">
            <v>574200</v>
          </cell>
        </row>
        <row r="502">
          <cell r="A502" t="str">
            <v>Codo 45° PE 100 - RDE 11 PN 16  160 mm Ø=6"</v>
          </cell>
          <cell r="B502" t="str">
            <v>und</v>
          </cell>
          <cell r="C502">
            <v>141236</v>
          </cell>
        </row>
        <row r="503">
          <cell r="A503" t="str">
            <v>Codo 45° presion  PVC 1</v>
          </cell>
          <cell r="B503" t="str">
            <v>und</v>
          </cell>
          <cell r="C503">
            <v>3493</v>
          </cell>
        </row>
        <row r="504">
          <cell r="A504" t="str">
            <v>Codo 45° presion  PVC 1 1/2</v>
          </cell>
          <cell r="B504" t="str">
            <v>und</v>
          </cell>
          <cell r="C504">
            <v>8475</v>
          </cell>
        </row>
        <row r="505">
          <cell r="A505" t="str">
            <v>Codo 45° presion  PVC 1 1/4</v>
          </cell>
          <cell r="B505" t="str">
            <v>und</v>
          </cell>
          <cell r="C505">
            <v>6318</v>
          </cell>
        </row>
        <row r="506">
          <cell r="A506" t="str">
            <v>Codo 45° presion  PVC 1/2</v>
          </cell>
          <cell r="B506" t="str">
            <v>und</v>
          </cell>
          <cell r="C506">
            <v>1135</v>
          </cell>
        </row>
        <row r="507">
          <cell r="A507" t="str">
            <v>Codo 45° presion  PVC 2 1/2</v>
          </cell>
          <cell r="B507" t="str">
            <v>und</v>
          </cell>
          <cell r="C507">
            <v>39516</v>
          </cell>
        </row>
        <row r="508">
          <cell r="A508" t="str">
            <v>Codo 45° presion  PVC 2"</v>
          </cell>
          <cell r="B508" t="str">
            <v>und</v>
          </cell>
          <cell r="C508">
            <v>13780</v>
          </cell>
        </row>
        <row r="509">
          <cell r="A509" t="str">
            <v>Codo 45° presion  PVC 3</v>
          </cell>
          <cell r="B509" t="str">
            <v>und</v>
          </cell>
          <cell r="C509">
            <v>45130</v>
          </cell>
        </row>
        <row r="510">
          <cell r="A510" t="str">
            <v>Codo 45° presion  PVC 3/4</v>
          </cell>
          <cell r="B510" t="str">
            <v>und</v>
          </cell>
          <cell r="C510">
            <v>1831</v>
          </cell>
        </row>
        <row r="511">
          <cell r="A511" t="str">
            <v>Codo 45° presion  PVC 4</v>
          </cell>
          <cell r="B511" t="str">
            <v>und</v>
          </cell>
          <cell r="C511">
            <v>96005</v>
          </cell>
        </row>
        <row r="512">
          <cell r="A512" t="str">
            <v>Codo 90° CPVC 1/2"</v>
          </cell>
          <cell r="B512" t="str">
            <v>und</v>
          </cell>
          <cell r="C512">
            <v>1705</v>
          </cell>
        </row>
        <row r="513">
          <cell r="A513" t="str">
            <v>Codo 90° CPVC 3/4"</v>
          </cell>
          <cell r="B513" t="str">
            <v>und</v>
          </cell>
          <cell r="C513">
            <v>3082</v>
          </cell>
        </row>
        <row r="514">
          <cell r="A514" t="str">
            <v>Codo 90° Ø=10" en HD. E.L.</v>
          </cell>
          <cell r="B514" t="str">
            <v>und</v>
          </cell>
          <cell r="C514">
            <v>995280</v>
          </cell>
        </row>
        <row r="515">
          <cell r="A515" t="str">
            <v>Codo 90° Ø=12" en A.C. E.B.</v>
          </cell>
          <cell r="B515" t="str">
            <v>und</v>
          </cell>
          <cell r="C515">
            <v>1531200</v>
          </cell>
        </row>
        <row r="516">
          <cell r="A516" t="str">
            <v>Codo 90° Ø=12" en HD. E.L.</v>
          </cell>
          <cell r="B516" t="str">
            <v>und</v>
          </cell>
          <cell r="C516">
            <v>1161160</v>
          </cell>
        </row>
        <row r="517">
          <cell r="A517" t="str">
            <v>Codo 90° Ø=14" en A.C. E.B.</v>
          </cell>
          <cell r="B517" t="str">
            <v>und</v>
          </cell>
          <cell r="C517">
            <v>2201680</v>
          </cell>
        </row>
        <row r="518">
          <cell r="A518" t="str">
            <v>Codo 90° Ø=14" en HD. E.L.</v>
          </cell>
          <cell r="B518" t="str">
            <v>und</v>
          </cell>
          <cell r="C518">
            <v>1620520</v>
          </cell>
        </row>
        <row r="519">
          <cell r="A519" t="str">
            <v>Codo 90° Ø=16" en A.C. E.B.</v>
          </cell>
          <cell r="B519" t="str">
            <v>und</v>
          </cell>
          <cell r="C519">
            <v>3282800</v>
          </cell>
        </row>
        <row r="520">
          <cell r="A520" t="str">
            <v>Codo 90° Ø=18" en A.C. E.L.</v>
          </cell>
          <cell r="B520" t="str">
            <v>und</v>
          </cell>
          <cell r="C520">
            <v>2934800</v>
          </cell>
        </row>
        <row r="521">
          <cell r="A521" t="str">
            <v>Codo 90° Ø=2" en A.C. E.B.</v>
          </cell>
          <cell r="B521" t="str">
            <v>und</v>
          </cell>
          <cell r="C521">
            <v>74240</v>
          </cell>
        </row>
        <row r="522">
          <cell r="A522" t="str">
            <v>Codo 90° Ø=2" en A.C. J.H.</v>
          </cell>
          <cell r="B522" t="str">
            <v>und</v>
          </cell>
          <cell r="C522">
            <v>63800</v>
          </cell>
        </row>
        <row r="523">
          <cell r="A523" t="str">
            <v>Codo 90° Ø=3" en A.C. E.B.</v>
          </cell>
          <cell r="B523" t="str">
            <v>und</v>
          </cell>
          <cell r="C523">
            <v>161240</v>
          </cell>
        </row>
        <row r="524">
          <cell r="A524" t="str">
            <v>Codo 90° Ø=3" en A.C. J.H.</v>
          </cell>
          <cell r="B524" t="str">
            <v>und</v>
          </cell>
          <cell r="C524">
            <v>92800</v>
          </cell>
        </row>
        <row r="525">
          <cell r="A525" t="str">
            <v>Codo 90° Ø=4" en H.D. J.H.</v>
          </cell>
          <cell r="B525" t="str">
            <v>und</v>
          </cell>
          <cell r="C525">
            <v>131080</v>
          </cell>
        </row>
        <row r="526">
          <cell r="A526" t="str">
            <v>Codo 90° Ø=6 " en HD. J.H.</v>
          </cell>
          <cell r="B526" t="str">
            <v>und</v>
          </cell>
          <cell r="C526">
            <v>283040</v>
          </cell>
        </row>
        <row r="527">
          <cell r="A527" t="str">
            <v>Codo 90° Ø=6" en A.C. E.B.</v>
          </cell>
          <cell r="B527" t="str">
            <v>und</v>
          </cell>
          <cell r="C527">
            <v>428040</v>
          </cell>
        </row>
        <row r="528">
          <cell r="A528" t="str">
            <v>Codo 90° Ø=6" en A.C. E.L.</v>
          </cell>
          <cell r="B528" t="str">
            <v>und</v>
          </cell>
          <cell r="C528">
            <v>283040</v>
          </cell>
        </row>
        <row r="529">
          <cell r="A529" t="str">
            <v>Codo 90° Ø=8" en A.C. E.B.</v>
          </cell>
          <cell r="B529" t="str">
            <v>und</v>
          </cell>
          <cell r="C529">
            <v>756320</v>
          </cell>
        </row>
        <row r="530">
          <cell r="A530" t="str">
            <v>Codo 90° Ø=8" en A.C. E.L.</v>
          </cell>
          <cell r="B530" t="str">
            <v>und</v>
          </cell>
          <cell r="C530">
            <v>535920</v>
          </cell>
        </row>
        <row r="531">
          <cell r="A531" t="str">
            <v>Codo 90° Ø=8" en H.D J.H.</v>
          </cell>
          <cell r="B531" t="str">
            <v>und</v>
          </cell>
          <cell r="C531">
            <v>535920</v>
          </cell>
        </row>
        <row r="532">
          <cell r="A532" t="str">
            <v>Codo 90° PE 100 - RDE 11 PN 16  160 mm Ø=6"</v>
          </cell>
          <cell r="B532" t="str">
            <v>und</v>
          </cell>
          <cell r="C532">
            <v>218921</v>
          </cell>
        </row>
        <row r="533">
          <cell r="A533" t="str">
            <v>Codo 90° PE 100 - RDE 11 PN 16  315 mm Ø=12"</v>
          </cell>
          <cell r="B533" t="str">
            <v>und</v>
          </cell>
          <cell r="C533">
            <v>1630824</v>
          </cell>
        </row>
        <row r="534">
          <cell r="A534" t="str">
            <v>Codo 90° PE 100 - RDE 17 PN 10  110 mm Ø=4"</v>
          </cell>
          <cell r="B534" t="str">
            <v>und</v>
          </cell>
          <cell r="C534">
            <v>76160</v>
          </cell>
        </row>
        <row r="535">
          <cell r="A535" t="str">
            <v>Codo 90° PE 100 - RDE 17 PN 10  450 mm Ø=18"</v>
          </cell>
          <cell r="B535" t="str">
            <v>und</v>
          </cell>
          <cell r="C535">
            <v>2242520</v>
          </cell>
        </row>
        <row r="536">
          <cell r="A536" t="str">
            <v>Codo 90° PE 100 - RDE 17 PN 10  90 mm Ø=3"</v>
          </cell>
          <cell r="B536" t="str">
            <v>und</v>
          </cell>
          <cell r="C536">
            <v>39776</v>
          </cell>
        </row>
        <row r="537">
          <cell r="A537" t="str">
            <v>Codo 90° presion  PVC 1 1/2"</v>
          </cell>
          <cell r="B537" t="str">
            <v>und</v>
          </cell>
          <cell r="C537">
            <v>7806</v>
          </cell>
        </row>
        <row r="538">
          <cell r="A538" t="str">
            <v>Codo 90° presion  PVC 1 1/4"</v>
          </cell>
          <cell r="B538" t="str">
            <v>und</v>
          </cell>
          <cell r="C538">
            <v>4181</v>
          </cell>
        </row>
        <row r="539">
          <cell r="A539" t="str">
            <v>Codo 90° presion  PVC 1"</v>
          </cell>
          <cell r="B539" t="str">
            <v>und</v>
          </cell>
          <cell r="C539">
            <v>2175</v>
          </cell>
        </row>
        <row r="540">
          <cell r="A540" t="str">
            <v>Codo 90° presion  PVC 1/2"</v>
          </cell>
          <cell r="B540" t="str">
            <v>und</v>
          </cell>
          <cell r="C540">
            <v>693</v>
          </cell>
        </row>
        <row r="541">
          <cell r="A541" t="str">
            <v>Codo 90° presion  PVC 2 1/2"</v>
          </cell>
          <cell r="B541" t="str">
            <v>und</v>
          </cell>
          <cell r="C541">
            <v>36849</v>
          </cell>
        </row>
        <row r="542">
          <cell r="A542" t="str">
            <v>Codo 90° presion  PVC 2"</v>
          </cell>
          <cell r="B542" t="str">
            <v>und</v>
          </cell>
          <cell r="C542">
            <v>12795</v>
          </cell>
        </row>
        <row r="543">
          <cell r="A543" t="str">
            <v>Codo 90° presion  PVC 3"</v>
          </cell>
          <cell r="B543" t="str">
            <v>und</v>
          </cell>
          <cell r="C543">
            <v>47985</v>
          </cell>
        </row>
        <row r="544">
          <cell r="A544" t="str">
            <v>Codo 90° presion  PVC 3/4"</v>
          </cell>
          <cell r="B544" t="str">
            <v>und</v>
          </cell>
          <cell r="C544">
            <v>1111</v>
          </cell>
        </row>
        <row r="545">
          <cell r="A545" t="str">
            <v>Codo 90° presion  PVC 4"</v>
          </cell>
          <cell r="B545" t="str">
            <v>und</v>
          </cell>
          <cell r="C545">
            <v>103447</v>
          </cell>
        </row>
        <row r="546">
          <cell r="A546" t="str">
            <v>Codo bajante  45° blanco</v>
          </cell>
          <cell r="B546" t="str">
            <v>und</v>
          </cell>
          <cell r="C546">
            <v>8201</v>
          </cell>
        </row>
        <row r="547">
          <cell r="A547" t="str">
            <v>Codo C x E 40" + salida perpend. 3O" convencional</v>
          </cell>
          <cell r="B547" t="str">
            <v>und</v>
          </cell>
          <cell r="C547">
            <v>11873934</v>
          </cell>
        </row>
        <row r="548">
          <cell r="A548" t="str">
            <v>Codo de pedestal 90° Ø=4" en H.D.</v>
          </cell>
          <cell r="B548" t="str">
            <v>und</v>
          </cell>
          <cell r="C548">
            <v>203000</v>
          </cell>
        </row>
        <row r="549">
          <cell r="A549" t="str">
            <v>Codo gran radio 11 1/4°  u.m RDE 21 PVC 10 "</v>
          </cell>
          <cell r="B549" t="str">
            <v>und</v>
          </cell>
          <cell r="C549">
            <v>835768</v>
          </cell>
        </row>
        <row r="550">
          <cell r="A550" t="str">
            <v>Codo gran radio 11 1/4°  u.m RDE 21 PVC 12 "</v>
          </cell>
          <cell r="B550" t="str">
            <v>und</v>
          </cell>
          <cell r="C550">
            <v>1099686</v>
          </cell>
        </row>
        <row r="551">
          <cell r="A551" t="str">
            <v>Codo gran radio 11 1/4°  u.m RDE 21 PVC 2 "</v>
          </cell>
          <cell r="B551" t="str">
            <v>und</v>
          </cell>
          <cell r="C551">
            <v>27309</v>
          </cell>
        </row>
        <row r="552">
          <cell r="A552" t="str">
            <v>Codo gran radio 11 1/4°  u.m RDE 21 PVC 2 1/2 "</v>
          </cell>
          <cell r="B552" t="str">
            <v>und</v>
          </cell>
          <cell r="C552">
            <v>31398</v>
          </cell>
        </row>
        <row r="553">
          <cell r="A553" t="str">
            <v>Codo gran radio 11 1/4°  u.m RDE 21 PVC 3 "</v>
          </cell>
          <cell r="B553" t="str">
            <v>und</v>
          </cell>
          <cell r="C553">
            <v>43590</v>
          </cell>
        </row>
        <row r="554">
          <cell r="A554" t="str">
            <v>Codo gran radio 11 1/4°  u.m RDE 21 PVC 4 "</v>
          </cell>
          <cell r="B554" t="str">
            <v>und</v>
          </cell>
          <cell r="C554">
            <v>83318</v>
          </cell>
        </row>
        <row r="555">
          <cell r="A555" t="str">
            <v>Codo gran radio 11 1/4°  u.m RDE 21 PVC 6 "</v>
          </cell>
          <cell r="B555" t="str">
            <v>und</v>
          </cell>
          <cell r="C555">
            <v>192676</v>
          </cell>
        </row>
        <row r="556">
          <cell r="A556" t="str">
            <v>Codo gran radio 11 1/4°  u.m RDE 21 PVC 8 "</v>
          </cell>
          <cell r="B556" t="str">
            <v>und</v>
          </cell>
          <cell r="C556">
            <v>391497</v>
          </cell>
        </row>
        <row r="557">
          <cell r="A557" t="str">
            <v>Codo gran radio 22 1/2°  u.m RDE 21 PVC 10 "</v>
          </cell>
          <cell r="B557" t="str">
            <v>und</v>
          </cell>
          <cell r="C557">
            <v>1021612</v>
          </cell>
        </row>
        <row r="558">
          <cell r="A558" t="str">
            <v>Codo gran radio 22 1/2°  u.m RDE 21 PVC 12 "</v>
          </cell>
          <cell r="B558" t="str">
            <v>und</v>
          </cell>
          <cell r="C558">
            <v>1375734</v>
          </cell>
        </row>
        <row r="559">
          <cell r="A559" t="str">
            <v>Codo gran radio 22 1/2°  u.m RDE 21 PVC 2 "</v>
          </cell>
          <cell r="B559" t="str">
            <v>und</v>
          </cell>
          <cell r="C559">
            <v>23614</v>
          </cell>
        </row>
        <row r="560">
          <cell r="A560" t="str">
            <v>Codo gran radio 22 1/2°  u.m RDE 21 PVC 2 1/2 "</v>
          </cell>
          <cell r="B560" t="str">
            <v>und</v>
          </cell>
          <cell r="C560">
            <v>33206</v>
          </cell>
        </row>
        <row r="561">
          <cell r="A561" t="str">
            <v>Codo gran radio 22 1/2°  u.m RDE 21 PVC 3 "</v>
          </cell>
          <cell r="B561" t="str">
            <v>und</v>
          </cell>
          <cell r="C561">
            <v>42955</v>
          </cell>
        </row>
        <row r="562">
          <cell r="A562" t="str">
            <v>Codo gran radio 22 1/2°  u.m RDE 21 PVC 4 "</v>
          </cell>
          <cell r="B562" t="str">
            <v>und</v>
          </cell>
          <cell r="C562">
            <v>70678</v>
          </cell>
        </row>
        <row r="563">
          <cell r="A563" t="str">
            <v>Codo gran radio 22 1/2°  u.m RDE 21 PVC 6 "</v>
          </cell>
          <cell r="B563" t="str">
            <v>und</v>
          </cell>
          <cell r="C563">
            <v>215475</v>
          </cell>
        </row>
        <row r="564">
          <cell r="A564" t="str">
            <v>Codo gran radio 22 1/2°  u.m RDE 21 PVC 8 "</v>
          </cell>
          <cell r="B564" t="str">
            <v>und</v>
          </cell>
          <cell r="C564">
            <v>455921</v>
          </cell>
        </row>
        <row r="565">
          <cell r="A565" t="str">
            <v>Codo gran radio 45°  u.m RDE 21 PVC 10 "</v>
          </cell>
          <cell r="B565" t="str">
            <v>und</v>
          </cell>
          <cell r="C565">
            <v>1254673</v>
          </cell>
        </row>
        <row r="566">
          <cell r="A566" t="str">
            <v>Codo gran radio 45°  u.m RDE 21 PVC 12 "</v>
          </cell>
          <cell r="B566" t="str">
            <v>und</v>
          </cell>
          <cell r="C566">
            <v>1761193</v>
          </cell>
        </row>
        <row r="567">
          <cell r="A567" t="str">
            <v>Codo gran radio 45°  u.m RDE 21 PVC 18 "</v>
          </cell>
          <cell r="B567" t="str">
            <v>und</v>
          </cell>
          <cell r="C567">
            <v>1727868</v>
          </cell>
        </row>
        <row r="568">
          <cell r="A568" t="str">
            <v>Codo gran radio 45°  u.m RDE 21 PVC 2 "</v>
          </cell>
          <cell r="B568" t="str">
            <v>und</v>
          </cell>
          <cell r="C568">
            <v>26848</v>
          </cell>
        </row>
        <row r="569">
          <cell r="A569" t="str">
            <v>Codo gran radio 45°  u.m RDE 21 PVC 2 1/2 "</v>
          </cell>
          <cell r="B569" t="str">
            <v>und</v>
          </cell>
          <cell r="C569">
            <v>30656</v>
          </cell>
        </row>
        <row r="570">
          <cell r="A570" t="str">
            <v>Codo gran radio 45°  u.m RDE 21 PVC 3 "</v>
          </cell>
          <cell r="B570" t="str">
            <v>und</v>
          </cell>
          <cell r="C570">
            <v>48497</v>
          </cell>
        </row>
        <row r="571">
          <cell r="A571" t="str">
            <v>Codo gran radio 45°  u.m RDE 21 PVC 4 "</v>
          </cell>
          <cell r="B571" t="str">
            <v>und</v>
          </cell>
          <cell r="C571">
            <v>98375</v>
          </cell>
        </row>
        <row r="572">
          <cell r="A572" t="str">
            <v>Codo gran radio 45°  u.m RDE 21 PVC 6 "</v>
          </cell>
          <cell r="B572" t="str">
            <v>und</v>
          </cell>
          <cell r="C572">
            <v>269816</v>
          </cell>
        </row>
        <row r="573">
          <cell r="A573" t="str">
            <v>Codo gran radio 45°  u.m RDE 21 PVC 8 "</v>
          </cell>
          <cell r="B573" t="str">
            <v>und</v>
          </cell>
          <cell r="C573">
            <v>585858</v>
          </cell>
        </row>
        <row r="574">
          <cell r="A574" t="str">
            <v>Codo gran radio 6°  u.m RDE 21 PVC 10 "</v>
          </cell>
          <cell r="B574" t="str">
            <v>und</v>
          </cell>
          <cell r="C574">
            <v>474503</v>
          </cell>
        </row>
        <row r="575">
          <cell r="A575" t="str">
            <v>Codo gran radio 6°  u.m RDE 21 PVC 12 "</v>
          </cell>
          <cell r="B575" t="str">
            <v>und</v>
          </cell>
          <cell r="C575">
            <v>670467</v>
          </cell>
        </row>
        <row r="576">
          <cell r="A576" t="str">
            <v>Codo gran radio 6°  u.m RDE 21 PVC 8 "</v>
          </cell>
          <cell r="B576" t="str">
            <v>und</v>
          </cell>
          <cell r="C576">
            <v>238417</v>
          </cell>
        </row>
        <row r="577">
          <cell r="A577" t="str">
            <v>Codo gran radio 90°  u.m RDE 21 PVC 10 "</v>
          </cell>
          <cell r="B577" t="str">
            <v>und</v>
          </cell>
          <cell r="C577">
            <v>1917891</v>
          </cell>
        </row>
        <row r="578">
          <cell r="A578" t="str">
            <v>Codo gran radio 90°  u.m RDE 21 PVC 12 "</v>
          </cell>
          <cell r="B578" t="str">
            <v>und</v>
          </cell>
          <cell r="C578">
            <v>2602931</v>
          </cell>
        </row>
        <row r="579">
          <cell r="A579" t="str">
            <v>Codo gran radio 90°  u.m RDE 21 PVC 18"</v>
          </cell>
          <cell r="B579" t="str">
            <v>und</v>
          </cell>
          <cell r="C579">
            <v>2553681</v>
          </cell>
        </row>
        <row r="580">
          <cell r="A580" t="str">
            <v>Codo gran radio 90°  u.m RDE 21 PVC 2 "</v>
          </cell>
          <cell r="B580" t="str">
            <v>und</v>
          </cell>
          <cell r="C580">
            <v>31060</v>
          </cell>
        </row>
        <row r="581">
          <cell r="A581" t="str">
            <v>Codo gran radio 90°  u.m RDE 21 PVC 2 1/2 "</v>
          </cell>
          <cell r="B581" t="str">
            <v>und</v>
          </cell>
          <cell r="C581">
            <v>39918</v>
          </cell>
        </row>
        <row r="582">
          <cell r="A582" t="str">
            <v>Codo gran radio 90°  u.m RDE 21 PVC 3 "</v>
          </cell>
          <cell r="B582" t="str">
            <v>und</v>
          </cell>
          <cell r="C582">
            <v>72330</v>
          </cell>
        </row>
        <row r="583">
          <cell r="A583" t="str">
            <v>Codo gran radio 90°  u.m RDE 21 PVC 4 "</v>
          </cell>
          <cell r="B583" t="str">
            <v>und</v>
          </cell>
          <cell r="C583">
            <v>138875</v>
          </cell>
        </row>
        <row r="584">
          <cell r="A584" t="str">
            <v>Codo gran radio 90°  u.m RDE 21 PVC 6 "</v>
          </cell>
          <cell r="B584" t="str">
            <v>und</v>
          </cell>
          <cell r="C584">
            <v>370817</v>
          </cell>
        </row>
        <row r="585">
          <cell r="A585" t="str">
            <v>Codo gran radio 90°  u.m RDE 21 PVC 8 "</v>
          </cell>
          <cell r="B585" t="str">
            <v>und</v>
          </cell>
          <cell r="C585">
            <v>881811</v>
          </cell>
        </row>
        <row r="586">
          <cell r="A586" t="str">
            <v>Codo H.G. 45° Ø 1 1/2"</v>
          </cell>
          <cell r="B586" t="str">
            <v>und</v>
          </cell>
          <cell r="C586">
            <v>5510</v>
          </cell>
        </row>
        <row r="587">
          <cell r="A587" t="str">
            <v>Codo H.G. 45° Ø 1"</v>
          </cell>
          <cell r="B587" t="str">
            <v>und</v>
          </cell>
          <cell r="C587">
            <v>2691</v>
          </cell>
        </row>
        <row r="588">
          <cell r="A588" t="str">
            <v>Codo H.G. 45° Ø 2 1/2"</v>
          </cell>
          <cell r="B588" t="str">
            <v>und</v>
          </cell>
          <cell r="C588">
            <v>21460</v>
          </cell>
        </row>
        <row r="589">
          <cell r="A589" t="str">
            <v>Codo H.G. 45° Ø 2"</v>
          </cell>
          <cell r="B589" t="str">
            <v>und</v>
          </cell>
          <cell r="C589">
            <v>10022</v>
          </cell>
        </row>
        <row r="590">
          <cell r="A590" t="str">
            <v>Codo H.G. 90° Ø 1 1/2"</v>
          </cell>
          <cell r="B590" t="str">
            <v>und</v>
          </cell>
          <cell r="C590">
            <v>5580</v>
          </cell>
        </row>
        <row r="591">
          <cell r="A591" t="str">
            <v>Codo H.G. 90° Ø 1"</v>
          </cell>
          <cell r="B591" t="str">
            <v>und</v>
          </cell>
          <cell r="C591">
            <v>2691</v>
          </cell>
        </row>
        <row r="592">
          <cell r="A592" t="str">
            <v>Codo H.G. 90° Ø 1/2"</v>
          </cell>
          <cell r="B592" t="str">
            <v>und</v>
          </cell>
          <cell r="C592">
            <v>1148</v>
          </cell>
        </row>
        <row r="593">
          <cell r="A593" t="str">
            <v>Codo H.G. 90° Ø 2 1/2"</v>
          </cell>
          <cell r="B593" t="str">
            <v>und</v>
          </cell>
          <cell r="C593">
            <v>17864</v>
          </cell>
        </row>
        <row r="594">
          <cell r="A594" t="str">
            <v>Codo H.G. 90° Ø 2"</v>
          </cell>
          <cell r="B594" t="str">
            <v>und</v>
          </cell>
          <cell r="C594">
            <v>10022</v>
          </cell>
        </row>
        <row r="595">
          <cell r="A595" t="str">
            <v>Codo H.G. 90° Ø 3"</v>
          </cell>
          <cell r="B595" t="str">
            <v>und</v>
          </cell>
          <cell r="C595">
            <v>28304</v>
          </cell>
        </row>
        <row r="596">
          <cell r="A596" t="str">
            <v>Codo H.G. 90° Ø 3/4"</v>
          </cell>
          <cell r="B596" t="str">
            <v>und</v>
          </cell>
          <cell r="C596">
            <v>1752</v>
          </cell>
        </row>
        <row r="597">
          <cell r="A597" t="str">
            <v>Codo H.G. 90° Ø 4"</v>
          </cell>
          <cell r="B597" t="str">
            <v>und</v>
          </cell>
          <cell r="C597">
            <v>51388</v>
          </cell>
        </row>
        <row r="598">
          <cell r="A598" t="str">
            <v>Codo PRFV 90° Ø=10" E.L x E.B. con acce. conex.</v>
          </cell>
          <cell r="B598" t="str">
            <v>und</v>
          </cell>
          <cell r="C598">
            <v>654225</v>
          </cell>
        </row>
        <row r="599">
          <cell r="A599" t="str">
            <v>Codo PRFV 90° Ø=4" B x B. (Inc: empa, y torni.)</v>
          </cell>
          <cell r="B599" t="str">
            <v>und</v>
          </cell>
          <cell r="C599">
            <v>266150</v>
          </cell>
        </row>
        <row r="600">
          <cell r="A600" t="str">
            <v>Codo radio corto 90° PVC u.m Ø=4"</v>
          </cell>
          <cell r="B600" t="str">
            <v>und</v>
          </cell>
          <cell r="C600">
            <v>232629</v>
          </cell>
        </row>
        <row r="601">
          <cell r="A601" t="str">
            <v>Codo radio corto 90° PVC u.m Ø=6"</v>
          </cell>
          <cell r="B601" t="str">
            <v>und</v>
          </cell>
          <cell r="C601">
            <v>427000</v>
          </cell>
        </row>
        <row r="602">
          <cell r="A602" t="str">
            <v>Codo reventilado PVC 4 x 2  "</v>
          </cell>
          <cell r="B602" t="str">
            <v>und</v>
          </cell>
          <cell r="C602">
            <v>27560</v>
          </cell>
        </row>
        <row r="603">
          <cell r="A603" t="str">
            <v>Codo sanitario 45° PVC 6" 160 mm</v>
          </cell>
          <cell r="B603" t="str">
            <v>und</v>
          </cell>
          <cell r="C603">
            <v>56762</v>
          </cell>
        </row>
        <row r="604">
          <cell r="A604" t="str">
            <v>Codo sanitario 45° PVC 8" 200 mm</v>
          </cell>
          <cell r="B604" t="str">
            <v>und</v>
          </cell>
          <cell r="C604">
            <v>163039</v>
          </cell>
        </row>
        <row r="605">
          <cell r="A605" t="str">
            <v>Codo sanitario 45°-1/8 C x C PVC 1-1/2"</v>
          </cell>
          <cell r="B605" t="str">
            <v>und</v>
          </cell>
          <cell r="C605">
            <v>3526</v>
          </cell>
        </row>
        <row r="606">
          <cell r="A606" t="str">
            <v>Codo sanitario 45°-1/8 C x C PVC 2"</v>
          </cell>
          <cell r="B606" t="str">
            <v>und</v>
          </cell>
          <cell r="C606">
            <v>4279</v>
          </cell>
        </row>
        <row r="607">
          <cell r="A607" t="str">
            <v>Codo sanitario 45°-1/8 C x C PVC 3"</v>
          </cell>
          <cell r="B607" t="str">
            <v>und</v>
          </cell>
          <cell r="C607">
            <v>9201</v>
          </cell>
        </row>
        <row r="608">
          <cell r="A608" t="str">
            <v>Codo sanitario 45°-1/8 C x C PVC 4"</v>
          </cell>
          <cell r="B608" t="str">
            <v>und</v>
          </cell>
          <cell r="C608">
            <v>16055</v>
          </cell>
        </row>
        <row r="609">
          <cell r="A609" t="str">
            <v>Codo sanitario 45°-1/8 C x C PVC 6"</v>
          </cell>
          <cell r="B609" t="str">
            <v>und</v>
          </cell>
          <cell r="C609">
            <v>59131</v>
          </cell>
        </row>
        <row r="610">
          <cell r="A610" t="str">
            <v>Codo sanitario 90° 1/4 C x C PVC 1 1/2"</v>
          </cell>
          <cell r="B610" t="str">
            <v>und</v>
          </cell>
          <cell r="C610">
            <v>3048</v>
          </cell>
        </row>
        <row r="611">
          <cell r="A611" t="str">
            <v>Codo sanitario 90° 1/4 C x C PVC 10"</v>
          </cell>
          <cell r="B611" t="str">
            <v>und</v>
          </cell>
          <cell r="C611">
            <v>362074</v>
          </cell>
        </row>
        <row r="612">
          <cell r="A612" t="str">
            <v>Codo sanitario 90° 1/4 C x C PVC 2"</v>
          </cell>
          <cell r="B612" t="str">
            <v>und</v>
          </cell>
          <cell r="C612">
            <v>3574</v>
          </cell>
        </row>
        <row r="613">
          <cell r="A613" t="str">
            <v>Codo sanitario 90° 1/4 C x C PVC 3"</v>
          </cell>
          <cell r="B613" t="str">
            <v>und</v>
          </cell>
          <cell r="C613">
            <v>8283</v>
          </cell>
        </row>
        <row r="614">
          <cell r="A614" t="str">
            <v>Codo sanitario 90° 1/4 C x C PVC 4"</v>
          </cell>
          <cell r="B614" t="str">
            <v>und</v>
          </cell>
          <cell r="C614">
            <v>14271</v>
          </cell>
        </row>
        <row r="615">
          <cell r="A615" t="str">
            <v>Codo sanitario 90° 1/4 C x C PVC 6"</v>
          </cell>
          <cell r="B615" t="str">
            <v>und</v>
          </cell>
          <cell r="C615">
            <v>121930</v>
          </cell>
        </row>
        <row r="616">
          <cell r="A616" t="str">
            <v>Codo sanitario 90° 1/4 C x C PVC 8"</v>
          </cell>
          <cell r="B616" t="str">
            <v>und</v>
          </cell>
          <cell r="C616">
            <v>221921</v>
          </cell>
        </row>
        <row r="617">
          <cell r="A617" t="str">
            <v>Codo sanitario 90° PVC 6" 160 mm</v>
          </cell>
          <cell r="B617" t="str">
            <v>und</v>
          </cell>
          <cell r="C617">
            <v>110023</v>
          </cell>
        </row>
        <row r="618">
          <cell r="A618" t="str">
            <v>Codo sanitario 90°-1/4 C x E PVC 2"</v>
          </cell>
          <cell r="B618" t="str">
            <v>und</v>
          </cell>
          <cell r="C618">
            <v>4408</v>
          </cell>
        </row>
        <row r="619">
          <cell r="A619" t="str">
            <v>Codo sanitario 90°-1/4 C x E PVC 3"</v>
          </cell>
          <cell r="B619" t="str">
            <v>und</v>
          </cell>
          <cell r="C619">
            <v>9587</v>
          </cell>
        </row>
        <row r="620">
          <cell r="A620" t="str">
            <v>Cofre metalico y banco de relevos</v>
          </cell>
          <cell r="B620" t="str">
            <v>und</v>
          </cell>
          <cell r="C620">
            <v>498800</v>
          </cell>
        </row>
        <row r="621">
          <cell r="A621" t="str">
            <v>Collar de derivacion 2" x 1/2 " PP-R</v>
          </cell>
          <cell r="B621" t="str">
            <v>und</v>
          </cell>
          <cell r="C621">
            <v>9976</v>
          </cell>
        </row>
        <row r="622">
          <cell r="A622" t="str">
            <v>Collar de derivacion 20 mm x 1/2" PP-R</v>
          </cell>
          <cell r="B622" t="str">
            <v>und</v>
          </cell>
          <cell r="C622">
            <v>3086</v>
          </cell>
        </row>
        <row r="623">
          <cell r="A623" t="str">
            <v>Collar de derivacion 25 mm x 1/2" PP-R</v>
          </cell>
          <cell r="B623" t="str">
            <v>und</v>
          </cell>
          <cell r="C623">
            <v>3271</v>
          </cell>
        </row>
        <row r="624">
          <cell r="A624" t="str">
            <v>Collar de derivacion 3" x 3/4 " PP-R</v>
          </cell>
          <cell r="B624" t="str">
            <v>und</v>
          </cell>
          <cell r="C624">
            <v>20669</v>
          </cell>
        </row>
        <row r="625">
          <cell r="A625" t="str">
            <v>Collar de derivacion 32 mm x 1/2" PP-R</v>
          </cell>
          <cell r="B625" t="str">
            <v>und</v>
          </cell>
          <cell r="C625">
            <v>3944</v>
          </cell>
        </row>
        <row r="626">
          <cell r="A626" t="str">
            <v>Collar de derivacion 32 mm x 3/4" PP-R</v>
          </cell>
          <cell r="B626" t="str">
            <v>und</v>
          </cell>
          <cell r="C626">
            <v>3944</v>
          </cell>
        </row>
        <row r="627">
          <cell r="A627" t="str">
            <v>Collar de derivacion H.D./ PVC 12" x 1"</v>
          </cell>
          <cell r="B627" t="str">
            <v>und</v>
          </cell>
          <cell r="C627">
            <v>119119</v>
          </cell>
        </row>
        <row r="628">
          <cell r="A628" t="str">
            <v>Collar de derivacion H.D./ PVC 6" x 1/2"</v>
          </cell>
          <cell r="B628" t="str">
            <v>und</v>
          </cell>
          <cell r="C628">
            <v>43197</v>
          </cell>
        </row>
        <row r="629">
          <cell r="A629" t="str">
            <v>Collar de derivacion H.D./ PVC 6" x 2"</v>
          </cell>
          <cell r="B629" t="str">
            <v>und</v>
          </cell>
          <cell r="C629">
            <v>49880</v>
          </cell>
        </row>
        <row r="630">
          <cell r="A630" t="str">
            <v>Collar de derivacion H.D./ PVC 8" x 1/2"</v>
          </cell>
          <cell r="B630" t="str">
            <v>und</v>
          </cell>
          <cell r="C630">
            <v>56287</v>
          </cell>
        </row>
        <row r="631">
          <cell r="A631" t="str">
            <v>Collar de derivacion H.D/ PVC 2 1/2" x 1/2"</v>
          </cell>
          <cell r="B631" t="str">
            <v>und</v>
          </cell>
          <cell r="C631">
            <v>13340</v>
          </cell>
        </row>
        <row r="632">
          <cell r="A632" t="str">
            <v>Collar de derivacion H.D/ PVC 2" x 1"</v>
          </cell>
          <cell r="B632" t="str">
            <v>und</v>
          </cell>
          <cell r="C632">
            <v>34800</v>
          </cell>
        </row>
        <row r="633">
          <cell r="A633" t="str">
            <v>Collar de derivacion H.D/ PVC 3" x 1"</v>
          </cell>
          <cell r="B633" t="str">
            <v>und</v>
          </cell>
          <cell r="C633">
            <v>47124</v>
          </cell>
        </row>
        <row r="634">
          <cell r="A634" t="str">
            <v>Collar de derivacion H.D/ PVC 3" x 1/2"</v>
          </cell>
          <cell r="B634" t="str">
            <v>und</v>
          </cell>
          <cell r="C634">
            <v>24871</v>
          </cell>
        </row>
        <row r="635">
          <cell r="A635" t="str">
            <v>Collar de derivacion H.D/ PVC 4" x 1"</v>
          </cell>
          <cell r="B635" t="str">
            <v>und</v>
          </cell>
          <cell r="C635">
            <v>48433</v>
          </cell>
        </row>
        <row r="636">
          <cell r="A636" t="str">
            <v>Collar de derivacion RDE 21 PVC 2 1/2" x 1/2 "</v>
          </cell>
          <cell r="B636" t="str">
            <v>und</v>
          </cell>
          <cell r="C636">
            <v>13786</v>
          </cell>
        </row>
        <row r="637">
          <cell r="A637" t="str">
            <v>Collar de derivacion RDE 21 PVC 2 1/2" x 3/4 "</v>
          </cell>
          <cell r="B637" t="str">
            <v>und</v>
          </cell>
          <cell r="C637">
            <v>12081</v>
          </cell>
        </row>
        <row r="638">
          <cell r="A638" t="str">
            <v>Collar de derivacion RDE 21 PVC 2" x 1/2"</v>
          </cell>
          <cell r="B638" t="str">
            <v>und</v>
          </cell>
          <cell r="C638">
            <v>9962</v>
          </cell>
        </row>
        <row r="639">
          <cell r="A639" t="str">
            <v>Collar de derivacion RDE 21 PVC 2" x 3/4"</v>
          </cell>
          <cell r="B639" t="str">
            <v>und</v>
          </cell>
          <cell r="C639">
            <v>8719</v>
          </cell>
        </row>
        <row r="640">
          <cell r="A640" t="str">
            <v>Collar de derivacion RDE 21 PVC 3" x 1/2"</v>
          </cell>
          <cell r="B640" t="str">
            <v>und</v>
          </cell>
          <cell r="C640">
            <v>14630</v>
          </cell>
        </row>
        <row r="641">
          <cell r="A641" t="str">
            <v>Collar de derivacion RDE 21 PVC 3" x 3/4"</v>
          </cell>
          <cell r="B641" t="str">
            <v>und</v>
          </cell>
          <cell r="C641">
            <v>16960</v>
          </cell>
        </row>
        <row r="642">
          <cell r="A642" t="str">
            <v>Collar de derivacion RDE 21 PVC 4" x 1/2"</v>
          </cell>
          <cell r="B642" t="str">
            <v>und</v>
          </cell>
          <cell r="C642">
            <v>20631</v>
          </cell>
        </row>
        <row r="643">
          <cell r="A643" t="str">
            <v>Collar de derivacion RDE 21 PVC 4" x 3/4"</v>
          </cell>
          <cell r="B643" t="str">
            <v>und</v>
          </cell>
          <cell r="C643">
            <v>20810</v>
          </cell>
        </row>
        <row r="644">
          <cell r="A644" t="str">
            <v>Collar de derivacion RDE 21 PVC 6" x 1/2"</v>
          </cell>
          <cell r="B644" t="str">
            <v>und</v>
          </cell>
          <cell r="C644">
            <v>25333</v>
          </cell>
        </row>
        <row r="645">
          <cell r="A645" t="str">
            <v>Collar de derivacion RDE 21 PVC 6" x 3/4"</v>
          </cell>
          <cell r="B645" t="str">
            <v>und</v>
          </cell>
          <cell r="C645">
            <v>24410</v>
          </cell>
        </row>
        <row r="646">
          <cell r="A646" t="str">
            <v>Collar de derivacion RDE 21 PVC 8" x 1"</v>
          </cell>
          <cell r="B646" t="str">
            <v>und</v>
          </cell>
          <cell r="C646">
            <v>58536</v>
          </cell>
        </row>
        <row r="647">
          <cell r="A647" t="str">
            <v>Collar de derivacion RDE 21 PVC 8" x 2"</v>
          </cell>
          <cell r="B647" t="str">
            <v>und</v>
          </cell>
          <cell r="C647">
            <v>267102</v>
          </cell>
        </row>
        <row r="648">
          <cell r="A648" t="str">
            <v>Collar derivacion sencillo PN 10 de 32 mm x 20 mm</v>
          </cell>
          <cell r="B648" t="str">
            <v>und</v>
          </cell>
          <cell r="C648">
            <v>4453</v>
          </cell>
        </row>
        <row r="649">
          <cell r="A649" t="str">
            <v>Collar derivacion sencillo PN 10 de 63 mm x 20 mm</v>
          </cell>
          <cell r="B649" t="str">
            <v>und</v>
          </cell>
          <cell r="C649">
            <v>9848</v>
          </cell>
        </row>
        <row r="650">
          <cell r="A650" t="str">
            <v>Collar derivacion sencillo PN 10 de 63 mm x 32 mm</v>
          </cell>
          <cell r="B650" t="str">
            <v>und</v>
          </cell>
          <cell r="C650">
            <v>9848</v>
          </cell>
        </row>
        <row r="651">
          <cell r="A651" t="str">
            <v>Collar derivacion sencillo PN 10 de 90 mm x 20 mm</v>
          </cell>
          <cell r="B651" t="str">
            <v>und</v>
          </cell>
          <cell r="C651">
            <v>14365</v>
          </cell>
        </row>
        <row r="652">
          <cell r="A652" t="str">
            <v>Collar derivacion sencillo PN 10 de 90 mm x 32 mm</v>
          </cell>
          <cell r="B652" t="str">
            <v>und</v>
          </cell>
          <cell r="C652">
            <v>14365</v>
          </cell>
        </row>
        <row r="653">
          <cell r="A653" t="str">
            <v>Collarin para transformador</v>
          </cell>
          <cell r="B653" t="str">
            <v>und</v>
          </cell>
          <cell r="C653">
            <v>29214</v>
          </cell>
        </row>
        <row r="654">
          <cell r="A654" t="str">
            <v>Colombina no convencional (base en concreto 0.3 x 0.25 x 0.08) paral guadua 2.05 m</v>
          </cell>
          <cell r="B654" t="str">
            <v>und</v>
          </cell>
          <cell r="C654">
            <v>14216.54</v>
          </cell>
        </row>
        <row r="655">
          <cell r="A655" t="str">
            <v>Colombina o baliza de señalizacion H=1.30 m</v>
          </cell>
          <cell r="B655" t="str">
            <v>und</v>
          </cell>
          <cell r="C655">
            <v>35484</v>
          </cell>
        </row>
        <row r="656">
          <cell r="A656" t="str">
            <v>Columna de maniobra crm</v>
          </cell>
          <cell r="B656" t="str">
            <v>und</v>
          </cell>
          <cell r="C656">
            <v>524320</v>
          </cell>
        </row>
        <row r="657">
          <cell r="A657" t="str">
            <v>Columna en concreto de resistencia 3000 psi</v>
          </cell>
          <cell r="B657" t="str">
            <v>m³</v>
          </cell>
          <cell r="C657">
            <v>0</v>
          </cell>
        </row>
        <row r="658">
          <cell r="A658" t="str">
            <v>Compactador Neumatico o Llanta</v>
          </cell>
          <cell r="B658" t="str">
            <v xml:space="preserve"> HR </v>
          </cell>
          <cell r="C658">
            <v>98243</v>
          </cell>
        </row>
        <row r="659">
          <cell r="A659" t="str">
            <v>Compactador vibratorio o Benitin</v>
          </cell>
          <cell r="B659" t="str">
            <v xml:space="preserve"> HR </v>
          </cell>
          <cell r="C659">
            <v>46857</v>
          </cell>
        </row>
        <row r="660">
          <cell r="A660" t="str">
            <v>Compresor 150 Lb cpm (2 martillos Neum.)</v>
          </cell>
          <cell r="B660" t="str">
            <v xml:space="preserve"> HR </v>
          </cell>
          <cell r="C660">
            <v>39171</v>
          </cell>
        </row>
        <row r="661">
          <cell r="A661" t="str">
            <v>Compresor de capacidad 150 lb</v>
          </cell>
          <cell r="B661" t="str">
            <v xml:space="preserve"> HR </v>
          </cell>
          <cell r="C661">
            <v>29254</v>
          </cell>
        </row>
        <row r="662">
          <cell r="A662" t="str">
            <v>Compresor pintura 1 a 2 HP</v>
          </cell>
          <cell r="B662" t="str">
            <v xml:space="preserve"> HR </v>
          </cell>
          <cell r="C662">
            <v>3644</v>
          </cell>
        </row>
        <row r="663">
          <cell r="A663" t="str">
            <v>Compuerta circular Ø=2" Vastago ascendente L=1.28</v>
          </cell>
          <cell r="B663" t="str">
            <v>und</v>
          </cell>
          <cell r="C663">
            <v>1856000</v>
          </cell>
        </row>
        <row r="664">
          <cell r="A664" t="str">
            <v>Compuerta circular Ø=2" Vastago ascendente L=1.38</v>
          </cell>
          <cell r="B664" t="str">
            <v>und</v>
          </cell>
          <cell r="C664">
            <v>1914000</v>
          </cell>
        </row>
        <row r="665">
          <cell r="A665" t="str">
            <v>Compuerta circular Ø=2" Vastago ascendente L=1.7 m</v>
          </cell>
          <cell r="B665" t="str">
            <v>und</v>
          </cell>
          <cell r="C665">
            <v>1972000</v>
          </cell>
        </row>
        <row r="666">
          <cell r="A666" t="str">
            <v>Compuerta desliz. PRFV 0.25 x 0.25</v>
          </cell>
          <cell r="B666" t="str">
            <v>und</v>
          </cell>
          <cell r="C666">
            <v>1624000</v>
          </cell>
        </row>
        <row r="667">
          <cell r="A667" t="str">
            <v>Compuerta deslizable manual en PRFV 0.42 x 0.65 m</v>
          </cell>
          <cell r="B667" t="str">
            <v>und</v>
          </cell>
          <cell r="C667">
            <v>477750</v>
          </cell>
        </row>
        <row r="668">
          <cell r="A668" t="str">
            <v>Compuerta deslizable manual en PRFV 0.45 x 0.60 m</v>
          </cell>
          <cell r="B668" t="str">
            <v>und</v>
          </cell>
          <cell r="C668">
            <v>472500</v>
          </cell>
        </row>
        <row r="669">
          <cell r="A669" t="str">
            <v>Compuerta lateral deslizante s.b. circular Ø=6"</v>
          </cell>
          <cell r="B669" t="str">
            <v>und</v>
          </cell>
          <cell r="C669">
            <v>1263240</v>
          </cell>
        </row>
        <row r="670">
          <cell r="A670" t="str">
            <v>Compuerta lateral deslizante s.b. circular Ø=60"</v>
          </cell>
          <cell r="B670" t="str">
            <v>und</v>
          </cell>
          <cell r="C670">
            <v>81647760</v>
          </cell>
        </row>
        <row r="671">
          <cell r="A671" t="str">
            <v>Compuerta lateral deslizante s.b. circular Ø=8"</v>
          </cell>
          <cell r="B671" t="str">
            <v>und</v>
          </cell>
          <cell r="C671">
            <v>1748120</v>
          </cell>
        </row>
        <row r="672">
          <cell r="A672" t="str">
            <v>Compuerta lateral deslizante s.b. rectan. 88"x72"</v>
          </cell>
          <cell r="B672" t="str">
            <v>und</v>
          </cell>
          <cell r="C672">
            <v>81200000</v>
          </cell>
        </row>
        <row r="673">
          <cell r="A673" t="str">
            <v>Compuerta lateral deslizante s.b. rectan. Ø=10"</v>
          </cell>
          <cell r="B673" t="str">
            <v>und</v>
          </cell>
          <cell r="C673">
            <v>2488200</v>
          </cell>
        </row>
        <row r="674">
          <cell r="A674" t="str">
            <v>Compuerta lateral deslizante s.b. rectan. Ø=4"</v>
          </cell>
          <cell r="B674" t="str">
            <v>und</v>
          </cell>
          <cell r="C674">
            <v>1183200</v>
          </cell>
        </row>
        <row r="675">
          <cell r="A675" t="str">
            <v>Compuerta lateral deslizante s.b. rectan. Ø=56"</v>
          </cell>
          <cell r="B675" t="str">
            <v>und</v>
          </cell>
          <cell r="C675">
            <v>47096000</v>
          </cell>
        </row>
        <row r="676">
          <cell r="A676" t="str">
            <v>Compuerta lateral deslizante s.b. rectan. Ø=8"</v>
          </cell>
          <cell r="B676" t="str">
            <v>und</v>
          </cell>
          <cell r="C676">
            <v>1748120</v>
          </cell>
        </row>
        <row r="677">
          <cell r="A677" t="str">
            <v>Compuerta lateral deslizante s.b. rectan. Ø=88"</v>
          </cell>
          <cell r="B677" t="str">
            <v>und</v>
          </cell>
          <cell r="C677">
            <v>92800000</v>
          </cell>
        </row>
        <row r="678">
          <cell r="A678" t="str">
            <v>Concertina doble en acero inoxidable</v>
          </cell>
          <cell r="B678" t="str">
            <v>m</v>
          </cell>
          <cell r="C678">
            <v>18444</v>
          </cell>
        </row>
        <row r="679">
          <cell r="A679" t="str">
            <v>Concertina sencilla de 18" en acero inoxidable</v>
          </cell>
          <cell r="B679" t="str">
            <v>m</v>
          </cell>
          <cell r="C679">
            <v>10900</v>
          </cell>
        </row>
        <row r="680">
          <cell r="A680" t="str">
            <v>Concolor boquilla lista para porcelanato</v>
          </cell>
          <cell r="B680" t="str">
            <v>kg</v>
          </cell>
          <cell r="C680">
            <v>3193.33</v>
          </cell>
        </row>
        <row r="681">
          <cell r="A681" t="str">
            <v xml:space="preserve">Concreto  1:2:3 o 3000 Psi (Basico, 5% desperdicio)    </v>
          </cell>
          <cell r="B681" t="str">
            <v>m³</v>
          </cell>
          <cell r="C681">
            <v>538936</v>
          </cell>
        </row>
        <row r="682">
          <cell r="A682" t="str">
            <v>Concreto  1:2:4 o 2500 Psi (Basico, 5% desperdicio)</v>
          </cell>
          <cell r="B682" t="str">
            <v>m³</v>
          </cell>
          <cell r="C682">
            <v>514808</v>
          </cell>
        </row>
        <row r="683">
          <cell r="A683" t="str">
            <v>Concreto  1:3:3 o 2000 Psi (Basico, 5% Desperdicio)</v>
          </cell>
          <cell r="B683" t="str">
            <v>m³</v>
          </cell>
          <cell r="C683">
            <v>508861</v>
          </cell>
        </row>
        <row r="684">
          <cell r="A684" t="str">
            <v>Concreto  1:3:6 o 1500 Psi (Basico, 5% desperdicio)</v>
          </cell>
          <cell r="B684" t="str">
            <v>m³</v>
          </cell>
          <cell r="C684">
            <v>305684.71999999997</v>
          </cell>
        </row>
        <row r="685">
          <cell r="A685" t="str">
            <v>Concreto  4000 Psi (Basico, 5% desperdicio)</v>
          </cell>
          <cell r="B685" t="str">
            <v>m³</v>
          </cell>
          <cell r="C685">
            <v>607387</v>
          </cell>
        </row>
        <row r="686">
          <cell r="A686" t="str">
            <v>Concreto  5000 Psi (Basico, 5% desperdicio)</v>
          </cell>
          <cell r="B686" t="str">
            <v>m³</v>
          </cell>
          <cell r="C686">
            <v>487611.15</v>
          </cell>
        </row>
        <row r="687">
          <cell r="A687" t="str">
            <v>Concreto 1:2:2 o 3500 Psi (Basico, 5% desperdicio)</v>
          </cell>
          <cell r="B687" t="str">
            <v>m³</v>
          </cell>
          <cell r="C687">
            <v>567901</v>
          </cell>
        </row>
        <row r="688">
          <cell r="A688" t="str">
            <v>Concreto ciclopeo de  resistencia 2500 psi</v>
          </cell>
          <cell r="B688" t="str">
            <v>m³</v>
          </cell>
          <cell r="C688">
            <v>336979.85</v>
          </cell>
        </row>
        <row r="689">
          <cell r="A689" t="str">
            <v>Concreto ciclopeo de  resistencia 3000 psi</v>
          </cell>
          <cell r="B689" t="str">
            <v>m³</v>
          </cell>
          <cell r="C689">
            <v>351867.54</v>
          </cell>
        </row>
        <row r="690">
          <cell r="A690" t="str">
            <v>Concreto Ciclopeo para alcantarillas de resistencia 3000 Psi o 210 Kg/cm²</v>
          </cell>
          <cell r="B690" t="str">
            <v>m³</v>
          </cell>
          <cell r="C690">
            <v>419632.56</v>
          </cell>
        </row>
        <row r="691">
          <cell r="A691" t="str">
            <v>Concreto impermeabilizado 1:2:2 o 3500 Psi (Basico, 5% desperdicio)</v>
          </cell>
          <cell r="B691" t="str">
            <v>m³</v>
          </cell>
          <cell r="C691">
            <v>384601.54</v>
          </cell>
        </row>
        <row r="692">
          <cell r="A692" t="str">
            <v>Concreto impermeabilizado 1:2:3 o 3000 Psi (Basico, 5% desperdicio)</v>
          </cell>
          <cell r="B692" t="str">
            <v>m³</v>
          </cell>
          <cell r="C692">
            <v>352461.48</v>
          </cell>
        </row>
        <row r="693">
          <cell r="A693" t="str">
            <v>Concreto impermeabilizado 1:2:4 o 2500 Psi (Basico, 5% desperdicio)</v>
          </cell>
          <cell r="B693" t="str">
            <v>m³</v>
          </cell>
          <cell r="C693">
            <v>327994.74</v>
          </cell>
        </row>
        <row r="694">
          <cell r="A694" t="str">
            <v>Concreto impermeabilizado 4000 Psi (Basico, 5% desperdicio)</v>
          </cell>
          <cell r="B694" t="str">
            <v>m³</v>
          </cell>
          <cell r="C694">
            <v>409954.67</v>
          </cell>
        </row>
        <row r="695">
          <cell r="A695" t="str">
            <v>Concreto MR 36 kg/cm2 o 3.6 Mpa (Basico, 5% desperdicio)</v>
          </cell>
          <cell r="B695" t="str">
            <v>m³</v>
          </cell>
          <cell r="C695">
            <v>365630.9</v>
          </cell>
        </row>
        <row r="696">
          <cell r="A696" t="str">
            <v>Concreto MR 38 kg/cm2 o 3.8 Mpa (Basico, 5% desperdicio)</v>
          </cell>
          <cell r="B696" t="str">
            <v>m³</v>
          </cell>
          <cell r="C696">
            <v>365630.9</v>
          </cell>
        </row>
        <row r="697">
          <cell r="A697" t="str">
            <v>Concreto para alcantarilla, resistencia 210 kg/cm2 - 3000 psi</v>
          </cell>
          <cell r="B697" t="str">
            <v>m³</v>
          </cell>
          <cell r="C697">
            <v>452807.79</v>
          </cell>
        </row>
        <row r="698">
          <cell r="A698" t="str">
            <v>Concreto para solado resistencia 140 kg/cm2 - 2000 psi</v>
          </cell>
          <cell r="B698" t="str">
            <v>m³</v>
          </cell>
          <cell r="C698">
            <v>360999.4</v>
          </cell>
        </row>
        <row r="699">
          <cell r="A699" t="str">
            <v>Conductor</v>
          </cell>
          <cell r="B699" t="str">
            <v>h</v>
          </cell>
          <cell r="C699">
            <v>4704</v>
          </cell>
        </row>
        <row r="700">
          <cell r="A700" t="str">
            <v>Conector bimetálico 2 pernos</v>
          </cell>
          <cell r="B700" t="str">
            <v>und</v>
          </cell>
          <cell r="C700">
            <v>2258</v>
          </cell>
        </row>
        <row r="701">
          <cell r="A701" t="str">
            <v>Conector estruct 5.9 mt para lámina policarbonato</v>
          </cell>
          <cell r="B701" t="str">
            <v>und</v>
          </cell>
          <cell r="C701">
            <v>120000</v>
          </cell>
        </row>
        <row r="702">
          <cell r="A702" t="str">
            <v>Conector resorte rojo</v>
          </cell>
          <cell r="B702" t="str">
            <v>und</v>
          </cell>
          <cell r="C702">
            <v>327</v>
          </cell>
        </row>
        <row r="703">
          <cell r="A703" t="str">
            <v>Conector terminal tipo resorte No.  12</v>
          </cell>
          <cell r="B703" t="str">
            <v>und</v>
          </cell>
          <cell r="C703">
            <v>258</v>
          </cell>
        </row>
        <row r="704">
          <cell r="A704" t="str">
            <v>Conectores de aire Airlift</v>
          </cell>
          <cell r="B704" t="str">
            <v>und</v>
          </cell>
          <cell r="C704">
            <v>60000</v>
          </cell>
        </row>
        <row r="705">
          <cell r="A705" t="str">
            <v>Conexion y distribucion tanque elevado PVC de 1/2" y 1", accesorios completos</v>
          </cell>
          <cell r="B705" t="str">
            <v>und</v>
          </cell>
          <cell r="C705">
            <v>340395</v>
          </cell>
        </row>
        <row r="706">
          <cell r="A706" t="str">
            <v>Conjunto brida Ø=10"</v>
          </cell>
          <cell r="B706" t="str">
            <v>und</v>
          </cell>
          <cell r="C706">
            <v>214600</v>
          </cell>
        </row>
        <row r="707">
          <cell r="A707" t="str">
            <v>Conjunto brida Ø=16"</v>
          </cell>
          <cell r="B707" t="str">
            <v>und</v>
          </cell>
          <cell r="C707">
            <v>328860</v>
          </cell>
        </row>
        <row r="708">
          <cell r="A708" t="str">
            <v>Conjunto brida Ø=18"</v>
          </cell>
          <cell r="B708" t="str">
            <v>und</v>
          </cell>
          <cell r="C708">
            <v>527800</v>
          </cell>
        </row>
        <row r="709">
          <cell r="A709" t="str">
            <v>Conjunto brida Ø=2"</v>
          </cell>
          <cell r="B709" t="str">
            <v>und</v>
          </cell>
          <cell r="C709">
            <v>32480</v>
          </cell>
        </row>
        <row r="710">
          <cell r="A710" t="str">
            <v>Conjunto brida Ø=3"</v>
          </cell>
          <cell r="B710" t="str">
            <v>und</v>
          </cell>
          <cell r="C710">
            <v>44080</v>
          </cell>
        </row>
        <row r="711">
          <cell r="A711" t="str">
            <v>Conjunto brida Ø=4"</v>
          </cell>
          <cell r="B711" t="str">
            <v>und</v>
          </cell>
          <cell r="C711">
            <v>108750</v>
          </cell>
        </row>
        <row r="712">
          <cell r="A712" t="str">
            <v>Conjunto brida Ø=6"</v>
          </cell>
          <cell r="B712" t="str">
            <v>und</v>
          </cell>
          <cell r="C712">
            <v>78880</v>
          </cell>
        </row>
        <row r="713">
          <cell r="A713" t="str">
            <v>Conjunto brida Ø=8"</v>
          </cell>
          <cell r="B713" t="str">
            <v>und</v>
          </cell>
          <cell r="C713">
            <v>168200</v>
          </cell>
        </row>
        <row r="714">
          <cell r="A714" t="str">
            <v>Conjunto individual ducha prysma</v>
          </cell>
          <cell r="B714" t="str">
            <v>und</v>
          </cell>
          <cell r="C714">
            <v>39400</v>
          </cell>
        </row>
        <row r="715">
          <cell r="A715" t="str">
            <v>Conjunto mezclador lavam 8" prysma</v>
          </cell>
          <cell r="B715" t="str">
            <v>und</v>
          </cell>
          <cell r="C715">
            <v>78317</v>
          </cell>
        </row>
        <row r="716">
          <cell r="A716" t="str">
            <v>Conjunto mezclador lavaplatos 8" accesorios</v>
          </cell>
          <cell r="B716" t="str">
            <v>und</v>
          </cell>
          <cell r="C716">
            <v>52267</v>
          </cell>
        </row>
        <row r="717">
          <cell r="A717" t="str">
            <v>Conjunto mezclador lavaplatos 8" cromo</v>
          </cell>
          <cell r="B717" t="str">
            <v>und</v>
          </cell>
          <cell r="C717">
            <v>49900</v>
          </cell>
        </row>
        <row r="718">
          <cell r="A718" t="str">
            <v>CONMUTABLE SENCILLO</v>
          </cell>
          <cell r="B718" t="str">
            <v>und</v>
          </cell>
          <cell r="C718">
            <v>11200</v>
          </cell>
        </row>
        <row r="719">
          <cell r="A719" t="str">
            <v>Cono en teflon H=90 cm, reflectivos 15 y 10 cm AI</v>
          </cell>
          <cell r="B719" t="str">
            <v>und</v>
          </cell>
          <cell r="C719">
            <v>48720</v>
          </cell>
        </row>
        <row r="720">
          <cell r="A720" t="str">
            <v>Control de nivel para pozo profundo</v>
          </cell>
          <cell r="B720" t="str">
            <v>und</v>
          </cell>
          <cell r="C720">
            <v>432448</v>
          </cell>
        </row>
        <row r="721">
          <cell r="A721" t="str">
            <v>Controlador de riego</v>
          </cell>
          <cell r="B721" t="str">
            <v>und</v>
          </cell>
          <cell r="C721">
            <v>812000</v>
          </cell>
        </row>
        <row r="722">
          <cell r="A722" t="str">
            <v>Coralito h=0.50 m</v>
          </cell>
          <cell r="B722" t="str">
            <v>und</v>
          </cell>
          <cell r="C722">
            <v>5500</v>
          </cell>
        </row>
        <row r="723">
          <cell r="A723" t="str">
            <v>Cordon de respaldo Sika road 10  mm</v>
          </cell>
          <cell r="B723" t="str">
            <v>m</v>
          </cell>
          <cell r="C723">
            <v>714</v>
          </cell>
        </row>
        <row r="724">
          <cell r="A724" t="str">
            <v>Cordon de respaldo Sika road 16  mm</v>
          </cell>
          <cell r="B724" t="str">
            <v>m</v>
          </cell>
          <cell r="C724">
            <v>1535</v>
          </cell>
        </row>
        <row r="725">
          <cell r="A725" t="str">
            <v>Cordon de respaldo Sika road 32  mm</v>
          </cell>
          <cell r="B725" t="str">
            <v>m</v>
          </cell>
          <cell r="C725">
            <v>4164</v>
          </cell>
        </row>
        <row r="726">
          <cell r="A726" t="str">
            <v>Cordon detonante 6 gr. * mt.</v>
          </cell>
          <cell r="B726" t="str">
            <v>m</v>
          </cell>
          <cell r="C726">
            <v>1400</v>
          </cell>
        </row>
        <row r="727">
          <cell r="A727" t="str">
            <v>Corian traslucido 0.02 m</v>
          </cell>
          <cell r="B727" t="str">
            <v>m²</v>
          </cell>
          <cell r="C727">
            <v>455483</v>
          </cell>
        </row>
        <row r="728">
          <cell r="A728" t="str">
            <v>Cornisa de yeso</v>
          </cell>
          <cell r="B728" t="str">
            <v>m</v>
          </cell>
          <cell r="C728">
            <v>5900</v>
          </cell>
        </row>
        <row r="729">
          <cell r="A729" t="str">
            <v>Corpalosa 1.5" cal. 22</v>
          </cell>
          <cell r="B729" t="str">
            <v>m²</v>
          </cell>
          <cell r="C729">
            <v>30906.880000000001</v>
          </cell>
        </row>
        <row r="730">
          <cell r="A730" t="str">
            <v>Cortacircuito de 15 KV, 10 A</v>
          </cell>
          <cell r="B730" t="str">
            <v>und</v>
          </cell>
          <cell r="C730">
            <v>154067</v>
          </cell>
        </row>
        <row r="731">
          <cell r="A731" t="str">
            <v>Cortacircuito termomagnetico 10-60A 120/240 V, 10K</v>
          </cell>
          <cell r="B731" t="str">
            <v>und</v>
          </cell>
          <cell r="C731">
            <v>12950</v>
          </cell>
        </row>
        <row r="732">
          <cell r="A732" t="str">
            <v>Cortadora concreto sin disco</v>
          </cell>
          <cell r="B732" t="str">
            <v xml:space="preserve"> HR </v>
          </cell>
          <cell r="C732">
            <v>7862</v>
          </cell>
        </row>
        <row r="733">
          <cell r="A733" t="str">
            <v>Cortadora ladrillo sin disco</v>
          </cell>
          <cell r="B733" t="str">
            <v xml:space="preserve"> HR </v>
          </cell>
          <cell r="C733">
            <v>5921</v>
          </cell>
        </row>
        <row r="734">
          <cell r="A734" t="str">
            <v>Cortasol 84R estructura SL5 liso</v>
          </cell>
          <cell r="B734" t="str">
            <v>m²</v>
          </cell>
          <cell r="C734">
            <v>168581</v>
          </cell>
        </row>
        <row r="735">
          <cell r="A735" t="str">
            <v>Cortasol celoscreen paso 150 perf 4 mm 100-M1</v>
          </cell>
          <cell r="B735" t="str">
            <v>m²</v>
          </cell>
          <cell r="C735">
            <v>151960</v>
          </cell>
        </row>
        <row r="736">
          <cell r="A736" t="str">
            <v>Corte en lámina HR 1/2"</v>
          </cell>
          <cell r="B736" t="str">
            <v>m</v>
          </cell>
          <cell r="C736">
            <v>45000</v>
          </cell>
        </row>
        <row r="737">
          <cell r="A737" t="str">
            <v>Corte en lámina HR 1/4"</v>
          </cell>
          <cell r="B737" t="str">
            <v>m</v>
          </cell>
          <cell r="C737">
            <v>20000</v>
          </cell>
        </row>
        <row r="738">
          <cell r="A738" t="str">
            <v>Croto h=0.50 m</v>
          </cell>
          <cell r="B738" t="str">
            <v>und</v>
          </cell>
          <cell r="C738">
            <v>6000</v>
          </cell>
        </row>
        <row r="739">
          <cell r="A739" t="str">
            <v>Cruceta metálica de 2 1/2" x 3/16" x 2 m</v>
          </cell>
          <cell r="B739" t="str">
            <v>und</v>
          </cell>
          <cell r="C739">
            <v>61437</v>
          </cell>
        </row>
        <row r="740">
          <cell r="A740" t="str">
            <v>Crudo de Castilla</v>
          </cell>
          <cell r="B740" t="str">
            <v>gal</v>
          </cell>
          <cell r="C740">
            <v>4840</v>
          </cell>
        </row>
        <row r="741">
          <cell r="A741" t="str">
            <v>Crudo de rio clasificado T.m. 3"</v>
          </cell>
          <cell r="B741" t="str">
            <v>m³</v>
          </cell>
          <cell r="C741">
            <v>25471</v>
          </cell>
        </row>
        <row r="742">
          <cell r="A742" t="str">
            <v>Crudo de rio clasificado T.m. 4"</v>
          </cell>
          <cell r="B742" t="str">
            <v>m³</v>
          </cell>
          <cell r="C742">
            <v>24895</v>
          </cell>
        </row>
        <row r="743">
          <cell r="A743" t="str">
            <v>Crudo de rio clasificado T.m. 6"</v>
          </cell>
          <cell r="B743" t="str">
            <v>m³</v>
          </cell>
          <cell r="C743">
            <v>24318</v>
          </cell>
        </row>
        <row r="744">
          <cell r="A744" t="str">
            <v>Crudo de rio sin clasificar</v>
          </cell>
          <cell r="B744" t="str">
            <v>m³</v>
          </cell>
          <cell r="C744">
            <v>18231</v>
          </cell>
        </row>
        <row r="745">
          <cell r="A745" t="str">
            <v>Cruz  H.D. 2" x  2" jh</v>
          </cell>
          <cell r="B745" t="str">
            <v>und</v>
          </cell>
          <cell r="C745">
            <v>102080</v>
          </cell>
        </row>
        <row r="746">
          <cell r="A746" t="str">
            <v>Cruz  H.D. 3" x  3" el</v>
          </cell>
          <cell r="B746" t="str">
            <v>und</v>
          </cell>
          <cell r="C746">
            <v>135720</v>
          </cell>
        </row>
        <row r="747">
          <cell r="A747" t="str">
            <v>Cruz  H.D. 4" x  4" jh</v>
          </cell>
          <cell r="B747" t="str">
            <v>und</v>
          </cell>
          <cell r="C747">
            <v>215760</v>
          </cell>
        </row>
        <row r="748">
          <cell r="A748" t="str">
            <v>Cruz  H.D. 4" x  4" x 3" x 2" jh</v>
          </cell>
          <cell r="B748" t="str">
            <v>und</v>
          </cell>
          <cell r="C748">
            <v>225910</v>
          </cell>
        </row>
        <row r="749">
          <cell r="A749" t="str">
            <v>Cruz  H.D. 6" x 6" E.L.</v>
          </cell>
          <cell r="B749" t="str">
            <v>und</v>
          </cell>
          <cell r="C749">
            <v>421080</v>
          </cell>
        </row>
        <row r="750">
          <cell r="A750" t="str">
            <v>Cruz  H.D. 8" x  8" E.L.</v>
          </cell>
          <cell r="B750" t="str">
            <v>und</v>
          </cell>
          <cell r="C750">
            <v>779520</v>
          </cell>
        </row>
        <row r="751">
          <cell r="A751" t="str">
            <v>Cruz en H.D. 2" x 2" J.H. Suministro e Instal.</v>
          </cell>
          <cell r="B751" t="str">
            <v>und</v>
          </cell>
          <cell r="C751">
            <v>128102.1</v>
          </cell>
        </row>
        <row r="752">
          <cell r="A752" t="str">
            <v>Cruz PE 100 RDE 17 PN 10 110 mm Ø 4"</v>
          </cell>
          <cell r="B752" t="str">
            <v>und</v>
          </cell>
          <cell r="C752">
            <v>263610</v>
          </cell>
        </row>
        <row r="753">
          <cell r="A753" t="str">
            <v>Cruz PE 100 RDE 17 PN 10 160 mm Ø 6"</v>
          </cell>
          <cell r="B753" t="str">
            <v>und</v>
          </cell>
          <cell r="C753">
            <v>415814</v>
          </cell>
        </row>
        <row r="754">
          <cell r="A754" t="str">
            <v>Cruz PE 100 RDE 17 PN 10 90 mm Ø 3"</v>
          </cell>
          <cell r="B754" t="str">
            <v>und</v>
          </cell>
          <cell r="C754">
            <v>195000</v>
          </cell>
        </row>
        <row r="755">
          <cell r="A755" t="str">
            <v>Cuadrilla  AA (Albañileria)</v>
          </cell>
          <cell r="B755" t="str">
            <v>h</v>
          </cell>
          <cell r="C755">
            <v>16375</v>
          </cell>
        </row>
        <row r="756">
          <cell r="A756" t="str">
            <v>Cuadrilla  AA (Electrica)</v>
          </cell>
          <cell r="B756" t="str">
            <v>h</v>
          </cell>
          <cell r="C756">
            <v>19125</v>
          </cell>
        </row>
        <row r="757">
          <cell r="A757" t="str">
            <v>Cuadrilla  Ac-4</v>
          </cell>
          <cell r="B757" t="str">
            <v>h</v>
          </cell>
          <cell r="C757">
            <v>28936</v>
          </cell>
        </row>
        <row r="758">
          <cell r="A758" t="str">
            <v>Cuadrilla  EE (Cableado estruct.)</v>
          </cell>
          <cell r="B758" t="str">
            <v>h</v>
          </cell>
          <cell r="C758">
            <v>24862</v>
          </cell>
        </row>
        <row r="759">
          <cell r="A759" t="str">
            <v>Cuadrilla AA-2</v>
          </cell>
          <cell r="B759" t="str">
            <v>h</v>
          </cell>
          <cell r="C759">
            <v>23097</v>
          </cell>
        </row>
        <row r="760">
          <cell r="A760" t="str">
            <v>Cuadrilla AA-2 (Electrica)</v>
          </cell>
          <cell r="B760" t="str">
            <v>h</v>
          </cell>
          <cell r="C760">
            <v>26359</v>
          </cell>
        </row>
        <row r="761">
          <cell r="A761" t="str">
            <v>Cuadrilla AA-3</v>
          </cell>
          <cell r="B761" t="str">
            <v>h</v>
          </cell>
          <cell r="C761">
            <v>29820</v>
          </cell>
        </row>
        <row r="762">
          <cell r="A762" t="str">
            <v>Cuadrilla AA-4</v>
          </cell>
          <cell r="B762" t="str">
            <v>h</v>
          </cell>
          <cell r="C762">
            <v>36542</v>
          </cell>
        </row>
        <row r="763">
          <cell r="A763" t="str">
            <v>Cuadrilla AA-5</v>
          </cell>
          <cell r="B763" t="str">
            <v>h</v>
          </cell>
          <cell r="C763">
            <v>43265</v>
          </cell>
        </row>
        <row r="764">
          <cell r="A764" t="str">
            <v>Cuadrilla AA-9 (Asfalto)</v>
          </cell>
          <cell r="B764" t="str">
            <v>h</v>
          </cell>
          <cell r="C764">
            <v>70155</v>
          </cell>
        </row>
        <row r="765">
          <cell r="A765" t="str">
            <v>Cuadrilla ASA-3 (Puentes Tuberia Petrolera)</v>
          </cell>
          <cell r="B765" t="str">
            <v>h</v>
          </cell>
          <cell r="C765">
            <v>45484</v>
          </cell>
        </row>
        <row r="766">
          <cell r="A766" t="str">
            <v>Cuadrilla ASA-4(Puentes metalicos)</v>
          </cell>
          <cell r="B766" t="str">
            <v>h</v>
          </cell>
          <cell r="C766">
            <v>64609</v>
          </cell>
        </row>
        <row r="767">
          <cell r="A767" t="str">
            <v>Cuadrilla BB  (Instalaciones)</v>
          </cell>
          <cell r="B767" t="str">
            <v>h</v>
          </cell>
          <cell r="C767">
            <v>19304</v>
          </cell>
        </row>
        <row r="768">
          <cell r="A768" t="str">
            <v>Cuadrilla CC -1 (Pintura)</v>
          </cell>
          <cell r="B768" t="str">
            <v>h</v>
          </cell>
          <cell r="C768">
            <v>22719</v>
          </cell>
        </row>
        <row r="769">
          <cell r="A769" t="str">
            <v>Cuadrilla DD (Carpinteria)</v>
          </cell>
          <cell r="B769" t="str">
            <v>h</v>
          </cell>
          <cell r="C769">
            <v>25095</v>
          </cell>
        </row>
        <row r="770">
          <cell r="A770" t="str">
            <v>Cuadrilla HH (Metalicas)</v>
          </cell>
          <cell r="B770" t="str">
            <v>h</v>
          </cell>
          <cell r="C770">
            <v>31200</v>
          </cell>
        </row>
        <row r="771">
          <cell r="A771" t="str">
            <v>Cuadrilla IMOPA-13 (Piloteadora)</v>
          </cell>
          <cell r="B771" t="str">
            <v>h</v>
          </cell>
          <cell r="C771">
            <v>114740</v>
          </cell>
        </row>
        <row r="772">
          <cell r="A772" t="str">
            <v>Cuadrilla PAm-3 (Pozos profundos)</v>
          </cell>
          <cell r="B772" t="str">
            <v>h</v>
          </cell>
          <cell r="C772">
            <v>34993</v>
          </cell>
        </row>
        <row r="773">
          <cell r="A773" t="str">
            <v>Cuadrilla PhAcA-2 (Perforacion horizontal)</v>
          </cell>
          <cell r="B773" t="str">
            <v>h</v>
          </cell>
          <cell r="C773">
            <v>45763</v>
          </cell>
        </row>
        <row r="774">
          <cell r="A774" t="str">
            <v>Cuadrilla SA-1 (Metalisteria)</v>
          </cell>
          <cell r="B774" t="str">
            <v>h</v>
          </cell>
          <cell r="C774">
            <v>17958</v>
          </cell>
        </row>
        <row r="775">
          <cell r="A775" t="str">
            <v>Cuadrilla TgAc-4 (Limpieza ambiental)</v>
          </cell>
          <cell r="B775" t="str">
            <v>h</v>
          </cell>
          <cell r="C775">
            <v>38519</v>
          </cell>
        </row>
        <row r="776">
          <cell r="A776" t="str">
            <v>Cubierta arquitectónica TZA pintada e=0.30 mm</v>
          </cell>
          <cell r="B776" t="str">
            <v>t</v>
          </cell>
          <cell r="C776">
            <v>24969</v>
          </cell>
        </row>
        <row r="777">
          <cell r="A777" t="str">
            <v>Cubierta tipo HUNTER DOUGLAS Ref:333C aluzinc 26</v>
          </cell>
          <cell r="B777" t="str">
            <v>m</v>
          </cell>
          <cell r="C777">
            <v>26844</v>
          </cell>
        </row>
        <row r="778">
          <cell r="A778" t="str">
            <v>Cuchilla en pizarra  3 x 60</v>
          </cell>
          <cell r="B778" t="str">
            <v>und</v>
          </cell>
          <cell r="C778">
            <v>21600</v>
          </cell>
        </row>
        <row r="779">
          <cell r="A779" t="str">
            <v>Cuerda de nylon</v>
          </cell>
          <cell r="B779" t="str">
            <v>m</v>
          </cell>
          <cell r="C779">
            <v>119</v>
          </cell>
        </row>
        <row r="780">
          <cell r="A780" t="str">
            <v>Cuña metalica de 0.06 m (0.06 x 0.13)</v>
          </cell>
          <cell r="B780" t="str">
            <v>und</v>
          </cell>
          <cell r="C780">
            <v>3758</v>
          </cell>
        </row>
        <row r="781">
          <cell r="A781" t="str">
            <v>Cupula tragante 6" x 4" sin sosco</v>
          </cell>
          <cell r="B781" t="str">
            <v>und</v>
          </cell>
          <cell r="C781">
            <v>12800</v>
          </cell>
        </row>
        <row r="782">
          <cell r="A782" t="str">
            <v>Curva 90° C x E 1" conduit</v>
          </cell>
          <cell r="B782" t="str">
            <v>und</v>
          </cell>
          <cell r="C782">
            <v>2047</v>
          </cell>
        </row>
        <row r="783">
          <cell r="A783" t="str">
            <v>Curva 90° C x E 1/2" conduit</v>
          </cell>
          <cell r="B783" t="str">
            <v>und</v>
          </cell>
          <cell r="C783">
            <v>677</v>
          </cell>
        </row>
        <row r="784">
          <cell r="A784" t="str">
            <v>Dado de anclaje Acero SAE 1045 e=0.15 m (0.37x0.16)</v>
          </cell>
          <cell r="B784" t="str">
            <v>und</v>
          </cell>
          <cell r="C784">
            <v>140000</v>
          </cell>
        </row>
        <row r="785">
          <cell r="A785" t="str">
            <v>Dap (fertilizantes)</v>
          </cell>
          <cell r="B785" t="str">
            <v>bt</v>
          </cell>
          <cell r="C785">
            <v>83000</v>
          </cell>
        </row>
        <row r="786">
          <cell r="A786" t="str">
            <v>Deck o plataforma en madera tratada para exterior</v>
          </cell>
          <cell r="B786" t="str">
            <v>m²</v>
          </cell>
          <cell r="C786">
            <v>149690</v>
          </cell>
        </row>
        <row r="787">
          <cell r="A787" t="str">
            <v>Delineador de curva Horizontal</v>
          </cell>
          <cell r="B787" t="str">
            <v>und</v>
          </cell>
          <cell r="C787" t="str">
            <v>144015.00</v>
          </cell>
        </row>
        <row r="788">
          <cell r="A788" t="str">
            <v>Desdoblado y corte de tuberia petrolera 2"</v>
          </cell>
          <cell r="B788" t="str">
            <v>m</v>
          </cell>
          <cell r="C788" t="str">
            <v xml:space="preserve">3540.00 </v>
          </cell>
        </row>
        <row r="789">
          <cell r="A789" t="str">
            <v>Detonadores</v>
          </cell>
          <cell r="B789" t="str">
            <v>cj</v>
          </cell>
          <cell r="C789">
            <v>120000</v>
          </cell>
        </row>
        <row r="790">
          <cell r="A790" t="str">
            <v>Diagonal angulo tipo recta 1 1/2"x 1 1/2" x 3/16"</v>
          </cell>
          <cell r="B790" t="str">
            <v>und</v>
          </cell>
          <cell r="C790">
            <v>16555</v>
          </cell>
        </row>
        <row r="791">
          <cell r="A791" t="str">
            <v>Diferencial 3 Tn con cadena crosby 10 m</v>
          </cell>
          <cell r="B791" t="str">
            <v xml:space="preserve"> HR </v>
          </cell>
          <cell r="C791">
            <v>1941</v>
          </cell>
        </row>
        <row r="792">
          <cell r="A792" t="str">
            <v>Difusores Airlift</v>
          </cell>
          <cell r="B792" t="str">
            <v>und</v>
          </cell>
          <cell r="C792">
            <v>702150</v>
          </cell>
        </row>
        <row r="793">
          <cell r="A793" t="str">
            <v>Dilatación en bronce  PC 09</v>
          </cell>
          <cell r="B793" t="str">
            <v>m</v>
          </cell>
          <cell r="C793">
            <v>8322</v>
          </cell>
        </row>
        <row r="794">
          <cell r="A794" t="str">
            <v>Dilatacion en ladrillo tipo rejilla vitrificado A=0.07 m</v>
          </cell>
          <cell r="B794" t="str">
            <v>m</v>
          </cell>
          <cell r="C794">
            <v>16113</v>
          </cell>
        </row>
        <row r="795">
          <cell r="A795" t="str">
            <v>Dilatacion plastica (canchas deportivas)</v>
          </cell>
          <cell r="B795" t="str">
            <v>m</v>
          </cell>
          <cell r="C795">
            <v>2500</v>
          </cell>
        </row>
        <row r="796">
          <cell r="A796" t="str">
            <v>Dilatacion plástica blanca x 2 mts</v>
          </cell>
          <cell r="B796" t="str">
            <v>m</v>
          </cell>
          <cell r="C796">
            <v>1000</v>
          </cell>
        </row>
        <row r="797">
          <cell r="A797" t="str">
            <v>Dinamitero</v>
          </cell>
          <cell r="B797" t="str">
            <v>h</v>
          </cell>
          <cell r="C797">
            <v>17680</v>
          </cell>
        </row>
        <row r="798">
          <cell r="A798" t="str">
            <v>Disco de corte 14"x 3/32"x1"</v>
          </cell>
          <cell r="B798" t="str">
            <v>und</v>
          </cell>
          <cell r="C798">
            <v>12334</v>
          </cell>
        </row>
        <row r="799">
          <cell r="A799" t="str">
            <v>Disco Diamantado  7"</v>
          </cell>
          <cell r="B799" t="str">
            <v>und</v>
          </cell>
          <cell r="C799">
            <v>37774.480000000003</v>
          </cell>
        </row>
        <row r="800">
          <cell r="A800" t="str">
            <v>Disco Diamantado 14" corte concreto</v>
          </cell>
          <cell r="B800" t="str">
            <v>und</v>
          </cell>
          <cell r="C800">
            <v>515907</v>
          </cell>
        </row>
        <row r="801">
          <cell r="A801" t="str">
            <v>Disco Diamantado 14" corte ladrillo o baldosa</v>
          </cell>
          <cell r="B801" t="str">
            <v>und</v>
          </cell>
          <cell r="C801">
            <v>515907</v>
          </cell>
        </row>
        <row r="802">
          <cell r="A802" t="str">
            <v>Disco diamantado segmentado 9" corte ladrillo</v>
          </cell>
          <cell r="B802" t="str">
            <v>und</v>
          </cell>
          <cell r="C802">
            <v>123000</v>
          </cell>
        </row>
        <row r="803">
          <cell r="A803" t="str">
            <v>Disco pulidora LT W 7 x 1/4"</v>
          </cell>
          <cell r="B803" t="str">
            <v>und</v>
          </cell>
          <cell r="C803">
            <v>8180</v>
          </cell>
        </row>
        <row r="804">
          <cell r="A804" t="str">
            <v>Distribuidor superior con moto reductor y tanque</v>
          </cell>
          <cell r="B804" t="str">
            <v>und</v>
          </cell>
          <cell r="C804">
            <v>8907422</v>
          </cell>
        </row>
        <row r="805">
          <cell r="A805" t="str">
            <v>División aluminio y lámina acrílica para baño</v>
          </cell>
          <cell r="B805" t="str">
            <v>m²</v>
          </cell>
          <cell r="C805">
            <v>145000</v>
          </cell>
        </row>
        <row r="806">
          <cell r="A806" t="str">
            <v>División para ducha en acrílico y aluminio</v>
          </cell>
          <cell r="B806" t="str">
            <v>m²</v>
          </cell>
          <cell r="C806">
            <v>135000</v>
          </cell>
        </row>
        <row r="807">
          <cell r="A807" t="str">
            <v>Doble manifold 3 campanas x 1 espigo 40" en PEAD</v>
          </cell>
          <cell r="B807" t="str">
            <v>und</v>
          </cell>
          <cell r="C807">
            <v>35253618</v>
          </cell>
        </row>
        <row r="808">
          <cell r="A808" t="str">
            <v>Doble manifold 3 campanas x 1 espigo 48" en PEAD</v>
          </cell>
          <cell r="B808" t="str">
            <v>und</v>
          </cell>
          <cell r="C808">
            <v>38475228</v>
          </cell>
        </row>
        <row r="809">
          <cell r="A809" t="str">
            <v>Domo en PRFV tipo Tas 0.85 x 5.0 m</v>
          </cell>
          <cell r="B809" t="str">
            <v>und</v>
          </cell>
          <cell r="C809">
            <v>1356250</v>
          </cell>
        </row>
        <row r="810">
          <cell r="A810" t="str">
            <v>Domo individual en acrílico 3 mm opal</v>
          </cell>
          <cell r="B810" t="str">
            <v>m²</v>
          </cell>
          <cell r="C810">
            <v>224000</v>
          </cell>
        </row>
        <row r="811">
          <cell r="A811" t="str">
            <v>Dosificador  blue &amp;white q:150 l/h</v>
          </cell>
          <cell r="B811" t="str">
            <v>und</v>
          </cell>
          <cell r="C811">
            <v>5630000</v>
          </cell>
        </row>
        <row r="812">
          <cell r="A812" t="str">
            <v>Ducha 8"conjunto mezclador galaxia de corona</v>
          </cell>
          <cell r="B812" t="str">
            <v>und</v>
          </cell>
          <cell r="C812">
            <v>76266.67</v>
          </cell>
        </row>
        <row r="813">
          <cell r="A813" t="str">
            <v>Ducto Electrico liviano EB  4"</v>
          </cell>
          <cell r="B813" t="str">
            <v>m</v>
          </cell>
          <cell r="C813">
            <v>14012</v>
          </cell>
        </row>
        <row r="814">
          <cell r="A814" t="str">
            <v>Ducto lámina galvanizada cal. 18</v>
          </cell>
          <cell r="B814" t="str">
            <v>m</v>
          </cell>
          <cell r="C814">
            <v>81200</v>
          </cell>
        </row>
        <row r="815">
          <cell r="A815" t="str">
            <v>Ducto metalico sin división .30</v>
          </cell>
          <cell r="B815" t="str">
            <v>und</v>
          </cell>
          <cell r="C815">
            <v>25533</v>
          </cell>
        </row>
        <row r="816">
          <cell r="A816" t="str">
            <v>Ducto para tensionamiento</v>
          </cell>
          <cell r="B816" t="str">
            <v>m</v>
          </cell>
          <cell r="C816">
            <v>8120</v>
          </cell>
        </row>
        <row r="817">
          <cell r="A817" t="str">
            <v>Ducto vertical  80" para manejo de cables</v>
          </cell>
          <cell r="B817" t="str">
            <v>und</v>
          </cell>
          <cell r="C817">
            <v>28400</v>
          </cell>
        </row>
        <row r="818">
          <cell r="A818" t="str">
            <v>Durmiente - abarco 4 x 4</v>
          </cell>
          <cell r="B818" t="str">
            <v>m</v>
          </cell>
          <cell r="C818">
            <v>2468</v>
          </cell>
        </row>
        <row r="819">
          <cell r="A819" t="str">
            <v>Durmiente - ordinario 5 x 5</v>
          </cell>
          <cell r="B819" t="str">
            <v>m</v>
          </cell>
          <cell r="C819">
            <v>1981</v>
          </cell>
        </row>
        <row r="820">
          <cell r="A820" t="str">
            <v>Durmiente ordinario 4 x 4 x 3.0 m</v>
          </cell>
          <cell r="B820" t="str">
            <v>m</v>
          </cell>
          <cell r="C820">
            <v>1727</v>
          </cell>
        </row>
        <row r="821">
          <cell r="A821" t="str">
            <v>Eje 3/4" 1045 (SAE 1020) 400 mm</v>
          </cell>
          <cell r="B821" t="str">
            <v>cm</v>
          </cell>
          <cell r="C821">
            <v>180</v>
          </cell>
        </row>
        <row r="822">
          <cell r="A822" t="str">
            <v>Eje 4" 1045 (SAE 1020)</v>
          </cell>
          <cell r="B822" t="str">
            <v>cm</v>
          </cell>
          <cell r="C822">
            <v>8000</v>
          </cell>
        </row>
        <row r="823">
          <cell r="A823" t="str">
            <v>Eje cabeza y rosca 1" 1045 (SAE 1020) 1000 mm</v>
          </cell>
          <cell r="B823" t="str">
            <v>cm</v>
          </cell>
          <cell r="C823">
            <v>250</v>
          </cell>
        </row>
        <row r="824">
          <cell r="A824" t="str">
            <v>Electrobomba 1 HP 110 v descarga 1"</v>
          </cell>
          <cell r="B824" t="str">
            <v>und</v>
          </cell>
          <cell r="C824">
            <v>348680</v>
          </cell>
        </row>
        <row r="825">
          <cell r="A825" t="str">
            <v>Electrobomba 10 HP, 220 V, 2" de salida</v>
          </cell>
          <cell r="B825" t="str">
            <v>und</v>
          </cell>
          <cell r="C825">
            <v>3966000</v>
          </cell>
        </row>
        <row r="826">
          <cell r="A826" t="str">
            <v>Electrobomba doble diafragma 2.0 hp</v>
          </cell>
          <cell r="B826" t="str">
            <v>und</v>
          </cell>
          <cell r="C826">
            <v>3329200</v>
          </cell>
        </row>
        <row r="827">
          <cell r="A827" t="str">
            <v>Electrobomba multietapas 7.5 H.P.220/440 V.Q=60gpm</v>
          </cell>
          <cell r="B827" t="str">
            <v>und</v>
          </cell>
          <cell r="C827">
            <v>5046000</v>
          </cell>
        </row>
        <row r="828">
          <cell r="A828" t="str">
            <v>Electrobomba sumerg. 10 HP, 220 V, Ø=3", Q=80 gpm</v>
          </cell>
          <cell r="B828" t="str">
            <v>und</v>
          </cell>
          <cell r="C828">
            <v>8126700</v>
          </cell>
        </row>
        <row r="829">
          <cell r="A829" t="str">
            <v>Electrobomba sumerg. 5 HP, 220 V Ø=2", Q=75 gpm</v>
          </cell>
          <cell r="B829" t="str">
            <v>und</v>
          </cell>
          <cell r="C829">
            <v>4145889</v>
          </cell>
        </row>
        <row r="830">
          <cell r="A830" t="str">
            <v>Electrobomba sumerg. 5 HP. 220V. Q=90 gpm</v>
          </cell>
          <cell r="B830" t="str">
            <v>und</v>
          </cell>
          <cell r="C830">
            <v>5200000</v>
          </cell>
        </row>
        <row r="831">
          <cell r="A831" t="str">
            <v>Electrobomba sumerg. 7.5 HP tipo lapicero Ø=2"</v>
          </cell>
          <cell r="B831" t="str">
            <v>und</v>
          </cell>
          <cell r="C831">
            <v>5417333</v>
          </cell>
        </row>
        <row r="832">
          <cell r="A832" t="str">
            <v>Electrodos control de nivel</v>
          </cell>
          <cell r="B832" t="str">
            <v>und</v>
          </cell>
          <cell r="C832">
            <v>25000</v>
          </cell>
        </row>
        <row r="833">
          <cell r="A833" t="str">
            <v>Elemento filtrante en Y de Ø 12" E.B x E.B.</v>
          </cell>
          <cell r="B833" t="str">
            <v>und</v>
          </cell>
          <cell r="C833">
            <v>432800</v>
          </cell>
        </row>
        <row r="834">
          <cell r="A834" t="str">
            <v>Elevador para gas de 1/2"</v>
          </cell>
          <cell r="B834" t="str">
            <v>und</v>
          </cell>
          <cell r="C834">
            <v>13650</v>
          </cell>
        </row>
        <row r="835">
          <cell r="A835" t="str">
            <v>Empaque para zócalo de aluminio</v>
          </cell>
          <cell r="B835" t="str">
            <v>m</v>
          </cell>
          <cell r="C835">
            <v>5000</v>
          </cell>
        </row>
        <row r="836">
          <cell r="A836" t="str">
            <v>Empaquetadura para brida Ø=10"</v>
          </cell>
          <cell r="B836" t="str">
            <v>und</v>
          </cell>
          <cell r="C836">
            <v>50266</v>
          </cell>
        </row>
        <row r="837">
          <cell r="A837" t="str">
            <v>Empaquetadura para brida Ø=3"</v>
          </cell>
          <cell r="B837" t="str">
            <v>und</v>
          </cell>
          <cell r="C837">
            <v>18560</v>
          </cell>
        </row>
        <row r="838">
          <cell r="A838" t="str">
            <v>Empaquetadura para brida Ø=4"</v>
          </cell>
          <cell r="B838" t="str">
            <v>und</v>
          </cell>
          <cell r="C838">
            <v>27066</v>
          </cell>
        </row>
        <row r="839">
          <cell r="A839" t="str">
            <v>Empaquetadura para brida Ø=6"</v>
          </cell>
          <cell r="B839" t="str">
            <v>und</v>
          </cell>
          <cell r="C839">
            <v>34800</v>
          </cell>
        </row>
        <row r="840">
          <cell r="A840" t="str">
            <v>Empaquetadura para brida Ø=8"</v>
          </cell>
          <cell r="B840" t="str">
            <v>und</v>
          </cell>
          <cell r="C840">
            <v>42533</v>
          </cell>
        </row>
        <row r="841">
          <cell r="A841" t="str">
            <v>Empaquetadura para valvula Ø=22"</v>
          </cell>
          <cell r="B841" t="str">
            <v>und</v>
          </cell>
          <cell r="C841">
            <v>130000</v>
          </cell>
        </row>
        <row r="842">
          <cell r="A842" t="str">
            <v>Emulsion asfaltica CRL-1 o CRR-1</v>
          </cell>
          <cell r="B842" t="str">
            <v>gal</v>
          </cell>
          <cell r="C842">
            <v>7593</v>
          </cell>
        </row>
        <row r="843">
          <cell r="A843" t="str">
            <v>Emulsion asfaltica CRL-1HM</v>
          </cell>
          <cell r="B843" t="str">
            <v>l</v>
          </cell>
          <cell r="C843">
            <v>1940</v>
          </cell>
        </row>
        <row r="844">
          <cell r="A844" t="str">
            <v>Emulsion CRR-2</v>
          </cell>
          <cell r="B844" t="str">
            <v>l</v>
          </cell>
          <cell r="C844">
            <v>1524</v>
          </cell>
        </row>
        <row r="845">
          <cell r="A845" t="str">
            <v>Encastre en aleacion saman para cable Ø 1 1/2"</v>
          </cell>
          <cell r="B845" t="str">
            <v>und</v>
          </cell>
          <cell r="C845">
            <v>160000</v>
          </cell>
        </row>
        <row r="846">
          <cell r="A846" t="str">
            <v>Encastre en aleacion saman para cable Ø 1 1/4"</v>
          </cell>
          <cell r="B846" t="str">
            <v>und</v>
          </cell>
          <cell r="C846">
            <v>160000</v>
          </cell>
        </row>
        <row r="847">
          <cell r="A847" t="str">
            <v>Encastre en aleacion saman para cable Ø 1 1/8"</v>
          </cell>
          <cell r="B847" t="str">
            <v>und</v>
          </cell>
          <cell r="C847">
            <v>160000</v>
          </cell>
        </row>
        <row r="848">
          <cell r="A848" t="str">
            <v>Encastre en aleacion saman para cable Ø 1 3/8"</v>
          </cell>
          <cell r="B848" t="str">
            <v>und</v>
          </cell>
          <cell r="C848">
            <v>160000</v>
          </cell>
        </row>
        <row r="849">
          <cell r="A849" t="str">
            <v>Enchape bordillo ducha en ceramica lisa h=20</v>
          </cell>
          <cell r="B849" t="str">
            <v>m</v>
          </cell>
          <cell r="C849">
            <v>7803.71</v>
          </cell>
        </row>
        <row r="850">
          <cell r="A850" t="str">
            <v>Endurecedor silíceo para pisos ref. gris claro</v>
          </cell>
          <cell r="B850" t="str">
            <v>kg</v>
          </cell>
          <cell r="C850">
            <v>1516</v>
          </cell>
        </row>
        <row r="851">
          <cell r="A851" t="str">
            <v>Epotoc 1 - 1</v>
          </cell>
          <cell r="B851" t="str">
            <v>kg</v>
          </cell>
          <cell r="C851">
            <v>55448</v>
          </cell>
        </row>
        <row r="852">
          <cell r="A852" t="str">
            <v>Equipo compacto Bomba y Tanque 1J2366</v>
          </cell>
          <cell r="B852" t="str">
            <v>und</v>
          </cell>
          <cell r="C852">
            <v>2603040</v>
          </cell>
        </row>
        <row r="853">
          <cell r="A853" t="str">
            <v>Equipo de Bentonita</v>
          </cell>
          <cell r="B853" t="str">
            <v xml:space="preserve"> HR </v>
          </cell>
          <cell r="C853">
            <v>60494</v>
          </cell>
        </row>
        <row r="854">
          <cell r="A854" t="str">
            <v>Equipo de laboratorio para Mezcla</v>
          </cell>
          <cell r="B854" t="str">
            <v xml:space="preserve"> HR </v>
          </cell>
          <cell r="C854">
            <v>7014</v>
          </cell>
        </row>
        <row r="855">
          <cell r="A855" t="str">
            <v>Equipo de medida elec trif  3x208/120 5(10) A</v>
          </cell>
          <cell r="B855" t="str">
            <v>und</v>
          </cell>
          <cell r="C855">
            <v>850000</v>
          </cell>
        </row>
        <row r="856">
          <cell r="A856" t="str">
            <v>Equipo de Oxicorte</v>
          </cell>
          <cell r="B856" t="str">
            <v xml:space="preserve"> HR </v>
          </cell>
          <cell r="C856">
            <v>5300</v>
          </cell>
        </row>
        <row r="857">
          <cell r="A857" t="str">
            <v>Equipo de perforacion horizontal</v>
          </cell>
          <cell r="B857" t="str">
            <v xml:space="preserve"> HR </v>
          </cell>
          <cell r="C857">
            <v>43750</v>
          </cell>
        </row>
        <row r="858">
          <cell r="A858" t="str">
            <v>Equipo de perforacion y rotacion</v>
          </cell>
          <cell r="B858" t="str">
            <v xml:space="preserve"> HR </v>
          </cell>
          <cell r="C858">
            <v>245370</v>
          </cell>
        </row>
        <row r="859">
          <cell r="A859" t="str">
            <v>Equipo de resistividad</v>
          </cell>
          <cell r="B859" t="str">
            <v xml:space="preserve"> HR </v>
          </cell>
          <cell r="C859">
            <v>213075</v>
          </cell>
        </row>
        <row r="860">
          <cell r="A860" t="str">
            <v>Equipo de soldadura Marca Linconl 250 A</v>
          </cell>
          <cell r="B860" t="str">
            <v xml:space="preserve"> HR </v>
          </cell>
          <cell r="C860">
            <v>4862</v>
          </cell>
        </row>
        <row r="861">
          <cell r="A861" t="str">
            <v>Equipo de soldadura Marca Linconl 400 A</v>
          </cell>
          <cell r="B861" t="str">
            <v xml:space="preserve"> HR </v>
          </cell>
          <cell r="C861">
            <v>4880</v>
          </cell>
        </row>
        <row r="862">
          <cell r="A862" t="str">
            <v>Equipo de soldadura Marca Linconl 600 A</v>
          </cell>
          <cell r="B862" t="str">
            <v xml:space="preserve"> HR </v>
          </cell>
          <cell r="C862">
            <v>5162</v>
          </cell>
        </row>
        <row r="863">
          <cell r="A863" t="str">
            <v>Equipo de Termofusion Ø &lt; 110 mm</v>
          </cell>
          <cell r="B863" t="str">
            <v xml:space="preserve"> HR </v>
          </cell>
          <cell r="C863">
            <v>10300</v>
          </cell>
        </row>
        <row r="864">
          <cell r="A864" t="str">
            <v>Equipo de Termofusion Ø &gt; 110 mm</v>
          </cell>
          <cell r="B864" t="str">
            <v xml:space="preserve"> HR </v>
          </cell>
          <cell r="C864">
            <v>17200</v>
          </cell>
        </row>
        <row r="865">
          <cell r="A865" t="str">
            <v>Equipo Delineador de Pintura</v>
          </cell>
          <cell r="B865" t="str">
            <v xml:space="preserve"> HR </v>
          </cell>
          <cell r="C865">
            <v>57099</v>
          </cell>
        </row>
        <row r="866">
          <cell r="A866" t="str">
            <v>Equipo manual aplicador de bandas</v>
          </cell>
          <cell r="B866" t="str">
            <v xml:space="preserve"> HR </v>
          </cell>
          <cell r="C866">
            <v>22500</v>
          </cell>
        </row>
        <row r="867">
          <cell r="A867" t="str">
            <v>Equipo para sistema contra incendio, dos motobomba</v>
          </cell>
          <cell r="B867" t="str">
            <v>und</v>
          </cell>
          <cell r="C867">
            <v>13016360</v>
          </cell>
        </row>
        <row r="868">
          <cell r="A868" t="str">
            <v>Equipo Pintura con compresor</v>
          </cell>
          <cell r="B868" t="str">
            <v xml:space="preserve"> HR </v>
          </cell>
          <cell r="C868">
            <v>5114</v>
          </cell>
        </row>
        <row r="869">
          <cell r="A869" t="str">
            <v>Equipo presion 5 hp 50-70 psi, 90 gpm</v>
          </cell>
          <cell r="B869" t="str">
            <v>und</v>
          </cell>
          <cell r="C869">
            <v>5897440</v>
          </cell>
        </row>
        <row r="870">
          <cell r="A870" t="str">
            <v>Equipo Rotativo</v>
          </cell>
          <cell r="B870" t="str">
            <v xml:space="preserve"> HR </v>
          </cell>
          <cell r="C870">
            <v>159914</v>
          </cell>
        </row>
        <row r="871">
          <cell r="A871" t="str">
            <v>Escalera aluminio plegable articulada pasaman</v>
          </cell>
          <cell r="B871" t="str">
            <v>und</v>
          </cell>
          <cell r="C871">
            <v>3800000</v>
          </cell>
        </row>
        <row r="872">
          <cell r="A872" t="str">
            <v>Escalgres 30*30 alfa</v>
          </cell>
          <cell r="B872" t="str">
            <v>m²</v>
          </cell>
          <cell r="C872">
            <v>28464.080000000002</v>
          </cell>
        </row>
        <row r="873">
          <cell r="A873" t="str">
            <v>Escultura Doble en hierro-cubito concreto h=1.70 m</v>
          </cell>
          <cell r="B873" t="str">
            <v>und</v>
          </cell>
          <cell r="C873">
            <v>93000000</v>
          </cell>
        </row>
        <row r="874">
          <cell r="A874" t="str">
            <v>Escultura enhierro-cubito concreto h=1.70m 1 Figur</v>
          </cell>
          <cell r="B874" t="str">
            <v>und</v>
          </cell>
          <cell r="C874">
            <v>46666666</v>
          </cell>
        </row>
        <row r="875">
          <cell r="A875" t="str">
            <v>Esgrafiado graniplast fachadas</v>
          </cell>
          <cell r="B875" t="str">
            <v>kg</v>
          </cell>
          <cell r="C875">
            <v>2033.5</v>
          </cell>
        </row>
        <row r="876">
          <cell r="A876" t="str">
            <v>Esmalte  mate supersintético</v>
          </cell>
          <cell r="B876" t="str">
            <v>gal</v>
          </cell>
          <cell r="C876">
            <v>45582</v>
          </cell>
        </row>
        <row r="877">
          <cell r="A877" t="str">
            <v>Esmalte Sintetico tipo pintulux Pintuco</v>
          </cell>
          <cell r="B877" t="str">
            <v>gal</v>
          </cell>
          <cell r="C877">
            <v>58597</v>
          </cell>
        </row>
        <row r="878">
          <cell r="A878" t="str">
            <v>Esmalte sobre lamina lineal</v>
          </cell>
          <cell r="B878" t="str">
            <v>m</v>
          </cell>
          <cell r="C878">
            <v>6380</v>
          </cell>
        </row>
        <row r="879">
          <cell r="A879" t="str">
            <v>Esmalte sobre lamina llena (incluye anticorrosivo)</v>
          </cell>
          <cell r="B879" t="str">
            <v>m²</v>
          </cell>
          <cell r="C879">
            <v>12401.62</v>
          </cell>
        </row>
        <row r="880">
          <cell r="A880" t="str">
            <v>Esmalte sobre ventanas en lamina (incluye anticorrosivo)</v>
          </cell>
          <cell r="B880" t="str">
            <v>m²</v>
          </cell>
          <cell r="C880">
            <v>6652</v>
          </cell>
        </row>
        <row r="881">
          <cell r="A881" t="str">
            <v>Esparcidora de agregado</v>
          </cell>
          <cell r="B881" t="str">
            <v xml:space="preserve"> HR </v>
          </cell>
          <cell r="C881">
            <v>51700</v>
          </cell>
        </row>
        <row r="882">
          <cell r="A882" t="str">
            <v>Esparrago galvanizado de 5/8" x 10"</v>
          </cell>
          <cell r="B882" t="str">
            <v>und</v>
          </cell>
          <cell r="C882">
            <v>5574</v>
          </cell>
        </row>
        <row r="883">
          <cell r="A883" t="str">
            <v>Espejo cristal  4 mm instalado</v>
          </cell>
          <cell r="B883" t="str">
            <v>m²</v>
          </cell>
          <cell r="C883">
            <v>65000</v>
          </cell>
        </row>
        <row r="884">
          <cell r="A884" t="str">
            <v>Espejo cristal  5 mm</v>
          </cell>
          <cell r="B884" t="str">
            <v>m²</v>
          </cell>
          <cell r="C884">
            <v>45000</v>
          </cell>
        </row>
        <row r="885">
          <cell r="A885" t="str">
            <v>Espejo cristal flotado 3 mm</v>
          </cell>
          <cell r="B885" t="str">
            <v>m²</v>
          </cell>
          <cell r="C885">
            <v>40000</v>
          </cell>
        </row>
        <row r="886">
          <cell r="A886" t="str">
            <v>Espigo bridado en PRFV de 8"</v>
          </cell>
          <cell r="B886" t="str">
            <v>und</v>
          </cell>
          <cell r="C886">
            <v>300900</v>
          </cell>
        </row>
        <row r="887">
          <cell r="A887" t="str">
            <v>Esquinero plastico</v>
          </cell>
          <cell r="B887" t="str">
            <v>und</v>
          </cell>
          <cell r="C887">
            <v>18000</v>
          </cell>
        </row>
        <row r="888">
          <cell r="A888" t="str">
            <v>Estacas de Madera Ø=0.05 L=0.60 m</v>
          </cell>
          <cell r="B888" t="str">
            <v>und</v>
          </cell>
          <cell r="C888">
            <v>1033</v>
          </cell>
        </row>
        <row r="889">
          <cell r="A889" t="str">
            <v>Estacion Total</v>
          </cell>
          <cell r="B889" t="str">
            <v xml:space="preserve"> HR </v>
          </cell>
          <cell r="C889">
            <v>7500</v>
          </cell>
        </row>
        <row r="890">
          <cell r="A890" t="str">
            <v>Esterilla de guadua</v>
          </cell>
          <cell r="B890" t="str">
            <v>m²</v>
          </cell>
          <cell r="C890">
            <v>6000</v>
          </cell>
        </row>
        <row r="891">
          <cell r="A891" t="str">
            <v>Estocon de Madera Ø=4" o Vara rolliza</v>
          </cell>
          <cell r="B891" t="str">
            <v>m</v>
          </cell>
          <cell r="C891">
            <v>5600</v>
          </cell>
        </row>
        <row r="892">
          <cell r="A892" t="str">
            <v>Estolon</v>
          </cell>
          <cell r="B892" t="str">
            <v>und</v>
          </cell>
          <cell r="C892">
            <v>50</v>
          </cell>
        </row>
        <row r="893">
          <cell r="A893" t="str">
            <v>Estoperol metalico 14 x 4 cm</v>
          </cell>
          <cell r="B893" t="str">
            <v>und</v>
          </cell>
          <cell r="C893">
            <v>11252</v>
          </cell>
        </row>
        <row r="894">
          <cell r="A894" t="str">
            <v>Estructura aluminio para marquesina</v>
          </cell>
          <cell r="B894" t="str">
            <v>m²</v>
          </cell>
          <cell r="C894">
            <v>36800</v>
          </cell>
        </row>
        <row r="895">
          <cell r="A895" t="str">
            <v>Estructura metalica en Acero ASTM A-1011 (incluye: suministro - fabricacion - pintura - montaje)</v>
          </cell>
          <cell r="B895" t="str">
            <v>kg</v>
          </cell>
          <cell r="C895">
            <v>9011.58</v>
          </cell>
        </row>
        <row r="896">
          <cell r="A896" t="str">
            <v>Estuco plastico</v>
          </cell>
          <cell r="B896" t="str">
            <v>gal</v>
          </cell>
          <cell r="C896">
            <v>17088</v>
          </cell>
        </row>
        <row r="897">
          <cell r="A897" t="str">
            <v>Estufa industrial 4 puestos en A.I.</v>
          </cell>
          <cell r="B897" t="str">
            <v>und</v>
          </cell>
          <cell r="C897">
            <v>1325000</v>
          </cell>
        </row>
        <row r="898">
          <cell r="A898" t="str">
            <v>Excavacion a mano en material comun</v>
          </cell>
          <cell r="B898" t="str">
            <v>m³</v>
          </cell>
          <cell r="C898">
            <v>25447</v>
          </cell>
        </row>
        <row r="899">
          <cell r="A899" t="str">
            <v xml:space="preserve">Excavacion a mano en material comun, con transporte.  </v>
          </cell>
          <cell r="B899" t="str">
            <v>m³</v>
          </cell>
          <cell r="C899">
            <v>34792</v>
          </cell>
        </row>
        <row r="900">
          <cell r="A900" t="str">
            <v>Excavacion manual en conglomerado</v>
          </cell>
          <cell r="B900" t="str">
            <v>m³</v>
          </cell>
          <cell r="C900">
            <v>39086</v>
          </cell>
        </row>
        <row r="901">
          <cell r="A901" t="str">
            <v>Exor 1</v>
          </cell>
          <cell r="B901" t="str">
            <v>gal</v>
          </cell>
          <cell r="C901">
            <v>600000</v>
          </cell>
        </row>
        <row r="902">
          <cell r="A902" t="str">
            <v>Extractor de aire 12"</v>
          </cell>
          <cell r="B902" t="str">
            <v>und</v>
          </cell>
          <cell r="C902">
            <v>169400</v>
          </cell>
        </row>
        <row r="903">
          <cell r="A903" t="str">
            <v>Farol colonial 70 W. sodio  208 V</v>
          </cell>
          <cell r="B903" t="str">
            <v>und</v>
          </cell>
          <cell r="C903">
            <v>265000</v>
          </cell>
        </row>
        <row r="904">
          <cell r="A904" t="str">
            <v>Farol de pedestal  70 W  208 V sodio</v>
          </cell>
          <cell r="B904" t="str">
            <v>und</v>
          </cell>
          <cell r="C904">
            <v>352000</v>
          </cell>
        </row>
        <row r="905">
          <cell r="A905" t="str">
            <v>Favigel. Suelo artificial</v>
          </cell>
          <cell r="B905" t="str">
            <v>und</v>
          </cell>
          <cell r="C905">
            <v>169000</v>
          </cell>
        </row>
        <row r="906">
          <cell r="A906" t="str">
            <v>Fibra de vidrio Mat  atv</v>
          </cell>
          <cell r="B906" t="str">
            <v>kg</v>
          </cell>
          <cell r="C906">
            <v>10057</v>
          </cell>
        </row>
        <row r="907">
          <cell r="A907" t="str">
            <v>Fibra de vidrio PRFV. Preparacion e instalacion</v>
          </cell>
          <cell r="B907" t="str">
            <v>m²</v>
          </cell>
          <cell r="C907">
            <v>538956.30000000005</v>
          </cell>
        </row>
        <row r="908">
          <cell r="A908" t="str">
            <v>Filos y dilataciones 1:4</v>
          </cell>
          <cell r="B908" t="str">
            <v>m</v>
          </cell>
          <cell r="C908">
            <v>4847</v>
          </cell>
        </row>
        <row r="909">
          <cell r="A909" t="str">
            <v>Filos y dilataciones Mortero 1:3</v>
          </cell>
          <cell r="B909" t="str">
            <v>m</v>
          </cell>
          <cell r="C909">
            <v>4955</v>
          </cell>
        </row>
        <row r="910">
          <cell r="A910" t="str">
            <v>Filtro 1 1/2" anillo</v>
          </cell>
          <cell r="B910" t="str">
            <v>und</v>
          </cell>
          <cell r="C910">
            <v>162400</v>
          </cell>
        </row>
        <row r="911">
          <cell r="A911" t="str">
            <v>Filtro acampanado Tuberia PVC RDE 17 Ø=6" 0.125"</v>
          </cell>
          <cell r="B911" t="str">
            <v>m</v>
          </cell>
          <cell r="C911">
            <v>172221</v>
          </cell>
        </row>
        <row r="912">
          <cell r="A912" t="str">
            <v>Filtro acampanado tuberia PVC RDE 21 Ø=4" 0.030"</v>
          </cell>
          <cell r="B912" t="str">
            <v>m</v>
          </cell>
          <cell r="C912">
            <v>165583</v>
          </cell>
        </row>
        <row r="913">
          <cell r="A913" t="str">
            <v>Filtro acampanado Tuberia PVC RDE 21 Ø=6" 0.030"</v>
          </cell>
          <cell r="B913" t="str">
            <v>m</v>
          </cell>
          <cell r="C913">
            <v>233260</v>
          </cell>
        </row>
        <row r="914">
          <cell r="A914" t="str">
            <v>Filtro con rosca Tuberia PVC RDE 21 Ø=4" 0.030"</v>
          </cell>
          <cell r="B914" t="str">
            <v>m</v>
          </cell>
          <cell r="C914">
            <v>143450</v>
          </cell>
        </row>
        <row r="915">
          <cell r="A915" t="str">
            <v>Filtro en A.C. Inoxidable SCH 40 Ø 6" Ran 20 mm</v>
          </cell>
          <cell r="B915" t="str">
            <v>m</v>
          </cell>
          <cell r="C915">
            <v>931775</v>
          </cell>
        </row>
        <row r="916">
          <cell r="A916" t="str">
            <v>Filtro en Y de Ø=12". E.B. x E.B.</v>
          </cell>
          <cell r="B916" t="str">
            <v>und</v>
          </cell>
          <cell r="C916">
            <v>2807200</v>
          </cell>
        </row>
        <row r="917">
          <cell r="A917" t="str">
            <v>Filtro en Y de Ø=3". E.B. x E.B.</v>
          </cell>
          <cell r="B917" t="str">
            <v>und</v>
          </cell>
          <cell r="C917">
            <v>448800</v>
          </cell>
        </row>
        <row r="918">
          <cell r="A918" t="str">
            <v>Filtro en Y de Ø=4". E.B. x E.B.</v>
          </cell>
          <cell r="B918" t="str">
            <v>und</v>
          </cell>
          <cell r="C918">
            <v>700434</v>
          </cell>
        </row>
        <row r="919">
          <cell r="A919" t="str">
            <v>Filtro en Y de Ø=6". E.B. x E.B.</v>
          </cell>
          <cell r="B919" t="str">
            <v>und</v>
          </cell>
          <cell r="C919">
            <v>1169280</v>
          </cell>
        </row>
        <row r="920">
          <cell r="A920" t="str">
            <v>Filtro en Y de Ø=8". E.B. x E.B.</v>
          </cell>
          <cell r="B920" t="str">
            <v>und</v>
          </cell>
          <cell r="C920">
            <v>1704040</v>
          </cell>
        </row>
        <row r="921">
          <cell r="A921" t="str">
            <v>Filtro en Yee flanchado Ø=2"</v>
          </cell>
          <cell r="B921" t="str">
            <v>und</v>
          </cell>
          <cell r="C921">
            <v>362848</v>
          </cell>
        </row>
        <row r="922">
          <cell r="A922" t="str">
            <v>Filtro en Yee flanchado Ø=3"</v>
          </cell>
          <cell r="B922" t="str">
            <v>und</v>
          </cell>
          <cell r="C922">
            <v>469800</v>
          </cell>
        </row>
        <row r="923">
          <cell r="A923" t="str">
            <v>Flexocreto pavco 6000  h = 0.10 m</v>
          </cell>
          <cell r="B923" t="str">
            <v>m²</v>
          </cell>
          <cell r="C923">
            <v>13640</v>
          </cell>
        </row>
        <row r="924">
          <cell r="A924" t="str">
            <v>Flor metálica de 5 puntas</v>
          </cell>
          <cell r="B924" t="str">
            <v>und</v>
          </cell>
          <cell r="C924">
            <v>1700</v>
          </cell>
        </row>
        <row r="925">
          <cell r="A925" t="str">
            <v>Flotador automático de mercurio</v>
          </cell>
          <cell r="B925" t="str">
            <v>und</v>
          </cell>
          <cell r="C925">
            <v>85000</v>
          </cell>
        </row>
        <row r="926">
          <cell r="A926" t="str">
            <v>Flotador completo (bola de cobre) 1 1/2"</v>
          </cell>
          <cell r="B926" t="str">
            <v>und</v>
          </cell>
          <cell r="C926">
            <v>201724</v>
          </cell>
        </row>
        <row r="927">
          <cell r="A927" t="str">
            <v>Flotador completo (bola de cobre) 2"</v>
          </cell>
          <cell r="B927" t="str">
            <v>und</v>
          </cell>
          <cell r="C927">
            <v>263552</v>
          </cell>
        </row>
        <row r="928">
          <cell r="A928" t="str">
            <v>Flotador completo (bola plastica) 1/2"</v>
          </cell>
          <cell r="B928" t="str">
            <v>und</v>
          </cell>
          <cell r="C928">
            <v>33396</v>
          </cell>
        </row>
        <row r="929">
          <cell r="A929" t="str">
            <v>Fluxometro sanit/orinal de flujo ajustable grival</v>
          </cell>
          <cell r="B929" t="str">
            <v>und</v>
          </cell>
          <cell r="C929">
            <v>312900</v>
          </cell>
        </row>
        <row r="930">
          <cell r="A930" t="str">
            <v>Formaleta (1 uso)</v>
          </cell>
          <cell r="B930" t="str">
            <v>m²</v>
          </cell>
          <cell r="C930">
            <v>43143</v>
          </cell>
        </row>
        <row r="931">
          <cell r="A931" t="str">
            <v>Formaleta entrepiso (incluye: camilla, parales, cerchas y cruzetas)</v>
          </cell>
          <cell r="B931" t="str">
            <v>m²</v>
          </cell>
          <cell r="C931">
            <v>15213</v>
          </cell>
        </row>
        <row r="932">
          <cell r="A932" t="str">
            <v>Formaleta malla screen 5 mm</v>
          </cell>
          <cell r="B932" t="str">
            <v>und</v>
          </cell>
          <cell r="C932">
            <v>37352</v>
          </cell>
        </row>
        <row r="933">
          <cell r="A933" t="str">
            <v>Formaleta metalica panel monoportable</v>
          </cell>
          <cell r="B933" t="str">
            <v>m²/d</v>
          </cell>
          <cell r="C933">
            <v>1792</v>
          </cell>
        </row>
        <row r="934">
          <cell r="A934" t="str">
            <v>Formaleta metalica Para Vigas Postensadas Hp=1.3 - 3.00</v>
          </cell>
          <cell r="B934" t="str">
            <v>m²</v>
          </cell>
          <cell r="C934">
            <v>345298.2</v>
          </cell>
        </row>
        <row r="935">
          <cell r="A935" t="str">
            <v>Formaleta metalica Tipo Caisson H=1.00 M  DI=1.00 M, DE=1.10 M (para 20 usos)</v>
          </cell>
          <cell r="B935" t="str">
            <v>und</v>
          </cell>
          <cell r="C935">
            <v>724625.3</v>
          </cell>
        </row>
        <row r="936">
          <cell r="A936" t="str">
            <v>Formaleta para Poste de referencia</v>
          </cell>
          <cell r="B936" t="str">
            <v>und</v>
          </cell>
          <cell r="C936">
            <v>29766</v>
          </cell>
        </row>
        <row r="937">
          <cell r="A937" t="str">
            <v>Formaleta sardinel</v>
          </cell>
          <cell r="B937" t="str">
            <v>m</v>
          </cell>
          <cell r="C937">
            <v>497</v>
          </cell>
        </row>
        <row r="938">
          <cell r="A938" t="str">
            <v>Fresadora y recicladora de Pavimento</v>
          </cell>
          <cell r="B938" t="str">
            <v xml:space="preserve"> HR </v>
          </cell>
          <cell r="C938">
            <v>350000</v>
          </cell>
        </row>
        <row r="939">
          <cell r="A939" t="str">
            <v>Frescasa 3 1/2"  de 1.22 x 15.24 m</v>
          </cell>
          <cell r="B939" t="str">
            <v>und</v>
          </cell>
          <cell r="C939">
            <v>179503.67</v>
          </cell>
        </row>
        <row r="940">
          <cell r="A940" t="str">
            <v>Fusible de 15 KV, 1 - 5 A, tipo H</v>
          </cell>
          <cell r="B940" t="str">
            <v>und</v>
          </cell>
          <cell r="C940">
            <v>2775</v>
          </cell>
        </row>
        <row r="941">
          <cell r="A941" t="str">
            <v>Fusible HH 25 Amp</v>
          </cell>
          <cell r="B941" t="str">
            <v>und</v>
          </cell>
          <cell r="C941">
            <v>228000</v>
          </cell>
        </row>
        <row r="942">
          <cell r="A942" t="str">
            <v>Gabinete contra incendios (0.99 x 0.77 x 0.24)</v>
          </cell>
          <cell r="B942" t="str">
            <v>und</v>
          </cell>
          <cell r="C942">
            <v>892000</v>
          </cell>
        </row>
        <row r="943">
          <cell r="A943" t="str">
            <v>Gabinete pared 19" 5 rms</v>
          </cell>
          <cell r="B943" t="str">
            <v>und</v>
          </cell>
          <cell r="C943">
            <v>140000</v>
          </cell>
        </row>
        <row r="944">
          <cell r="A944" t="str">
            <v>Gabinete tablero metálico 70x40x2 mts</v>
          </cell>
          <cell r="B944" t="str">
            <v>und</v>
          </cell>
          <cell r="C944">
            <v>2298215</v>
          </cell>
        </row>
        <row r="945">
          <cell r="A945" t="str">
            <v>Gancho blanco</v>
          </cell>
          <cell r="B945" t="str">
            <v>und</v>
          </cell>
          <cell r="C945">
            <v>8500</v>
          </cell>
        </row>
        <row r="946">
          <cell r="A946" t="str">
            <v>Gárgola prefabricada en concreto 3000 psi reforzad</v>
          </cell>
          <cell r="B946" t="str">
            <v>und</v>
          </cell>
          <cell r="C946">
            <v>16333.33</v>
          </cell>
        </row>
        <row r="947">
          <cell r="A947" t="str">
            <v>Gas natural 40 lb</v>
          </cell>
          <cell r="B947" t="str">
            <v>und</v>
          </cell>
          <cell r="C947">
            <v>45000</v>
          </cell>
        </row>
        <row r="948">
          <cell r="A948" t="str">
            <v>Gasolina</v>
          </cell>
          <cell r="B948" t="str">
            <v>gal</v>
          </cell>
          <cell r="C948">
            <v>8758</v>
          </cell>
        </row>
        <row r="949">
          <cell r="A949" t="str">
            <v>Gato para tensionamiento</v>
          </cell>
          <cell r="B949" t="str">
            <v xml:space="preserve"> HR </v>
          </cell>
          <cell r="C949">
            <v>115000</v>
          </cell>
        </row>
        <row r="950">
          <cell r="A950" t="str">
            <v>Geodren Planar A=2.00 m</v>
          </cell>
          <cell r="B950" t="str">
            <v>m</v>
          </cell>
          <cell r="C950">
            <v>63570</v>
          </cell>
        </row>
        <row r="951">
          <cell r="A951" t="str">
            <v>Geodren vial Ø 100 mm h=0.5 m</v>
          </cell>
          <cell r="B951" t="str">
            <v>m</v>
          </cell>
          <cell r="C951">
            <v>20410</v>
          </cell>
        </row>
        <row r="952">
          <cell r="A952" t="str">
            <v>Geodren vial Ø 100 mm h=1.00 m</v>
          </cell>
          <cell r="B952" t="str">
            <v>m</v>
          </cell>
          <cell r="C952">
            <v>34016</v>
          </cell>
        </row>
        <row r="953">
          <cell r="A953" t="str">
            <v>Geodren vial Ø 100 mm h=2.00 m</v>
          </cell>
          <cell r="B953" t="str">
            <v>m</v>
          </cell>
          <cell r="C953">
            <v>68032</v>
          </cell>
        </row>
        <row r="954">
          <cell r="A954" t="str">
            <v>Geodren vial Ø 65 mm h=1.05 m</v>
          </cell>
          <cell r="B954" t="str">
            <v>m</v>
          </cell>
          <cell r="C954">
            <v>62464</v>
          </cell>
        </row>
        <row r="955">
          <cell r="A955" t="str">
            <v>Geo-estructura H=1.25 m W=3.07m</v>
          </cell>
          <cell r="B955" t="str">
            <v>m</v>
          </cell>
          <cell r="C955">
            <v>149640</v>
          </cell>
        </row>
        <row r="956">
          <cell r="A956" t="str">
            <v>Geo-estructura H=1.4 m W=3.90m</v>
          </cell>
          <cell r="B956" t="str">
            <v>m</v>
          </cell>
          <cell r="C956">
            <v>175624</v>
          </cell>
        </row>
        <row r="957">
          <cell r="A957" t="str">
            <v>Geomalla de refuerzo</v>
          </cell>
          <cell r="B957" t="str">
            <v>m²</v>
          </cell>
          <cell r="C957">
            <v>8000</v>
          </cell>
        </row>
        <row r="958">
          <cell r="A958" t="str">
            <v>Geomalla LBO 302</v>
          </cell>
          <cell r="B958" t="str">
            <v>m²</v>
          </cell>
          <cell r="C958">
            <v>10933</v>
          </cell>
        </row>
        <row r="959">
          <cell r="A959" t="str">
            <v>Geomembrana 20 mil 0.5 mm HDPE</v>
          </cell>
          <cell r="B959" t="str">
            <v>m²</v>
          </cell>
          <cell r="C959">
            <v>8867</v>
          </cell>
        </row>
        <row r="960">
          <cell r="A960" t="str">
            <v>Geomembrana 30 mil 0.75 mm HDPE</v>
          </cell>
          <cell r="B960" t="str">
            <v>m²</v>
          </cell>
          <cell r="C960">
            <v>12826</v>
          </cell>
        </row>
        <row r="961">
          <cell r="A961" t="str">
            <v>Geomembrana 40 mil 1.00 mm HDPE</v>
          </cell>
          <cell r="B961" t="str">
            <v>m²</v>
          </cell>
          <cell r="C961">
            <v>17217</v>
          </cell>
        </row>
        <row r="962">
          <cell r="A962" t="str">
            <v>Geostab</v>
          </cell>
          <cell r="B962" t="str">
            <v>l</v>
          </cell>
          <cell r="C962">
            <v>63800</v>
          </cell>
        </row>
        <row r="963">
          <cell r="A963" t="str">
            <v>Geotextil No Tejido 1600</v>
          </cell>
          <cell r="B963" t="str">
            <v>m²</v>
          </cell>
          <cell r="C963">
            <v>3238</v>
          </cell>
        </row>
        <row r="964">
          <cell r="A964" t="str">
            <v>Geotextil No Tejido 2000</v>
          </cell>
          <cell r="B964" t="str">
            <v>m²</v>
          </cell>
          <cell r="C964">
            <v>4574</v>
          </cell>
        </row>
        <row r="965">
          <cell r="A965" t="str">
            <v>Geotextil No Tejido 2500</v>
          </cell>
          <cell r="B965" t="str">
            <v>m²</v>
          </cell>
          <cell r="C965">
            <v>4952</v>
          </cell>
        </row>
        <row r="966">
          <cell r="A966" t="str">
            <v>Geotextil No Tejido 4000</v>
          </cell>
          <cell r="B966" t="str">
            <v>m²</v>
          </cell>
          <cell r="C966">
            <v>8488</v>
          </cell>
        </row>
        <row r="967">
          <cell r="A967" t="str">
            <v>Geotextil No Tejido 7000</v>
          </cell>
          <cell r="B967" t="str">
            <v>m²</v>
          </cell>
          <cell r="C967">
            <v>15047</v>
          </cell>
        </row>
        <row r="968">
          <cell r="A968" t="str">
            <v>Geotextil Tejido 1700</v>
          </cell>
          <cell r="B968" t="str">
            <v>m²</v>
          </cell>
          <cell r="C968">
            <v>3927</v>
          </cell>
        </row>
        <row r="969">
          <cell r="A969" t="str">
            <v>Geotextil Tejido 2100</v>
          </cell>
          <cell r="B969" t="str">
            <v>m²</v>
          </cell>
          <cell r="C969">
            <v>4912</v>
          </cell>
        </row>
        <row r="970">
          <cell r="A970" t="str">
            <v>Geotextil Tejido 2400</v>
          </cell>
          <cell r="B970" t="str">
            <v>m²</v>
          </cell>
          <cell r="C970">
            <v>5361</v>
          </cell>
        </row>
        <row r="971">
          <cell r="A971" t="str">
            <v>Grama  (Semilla)</v>
          </cell>
          <cell r="B971" t="str">
            <v>kg</v>
          </cell>
          <cell r="C971">
            <v>40000</v>
          </cell>
        </row>
        <row r="972">
          <cell r="A972" t="str">
            <v>Graniplast color</v>
          </cell>
          <cell r="B972" t="str">
            <v>m²</v>
          </cell>
          <cell r="C972">
            <v>15622.4</v>
          </cell>
        </row>
        <row r="973">
          <cell r="A973" t="str">
            <v>Granito natural e = 0.02 m</v>
          </cell>
          <cell r="B973" t="str">
            <v>m²</v>
          </cell>
          <cell r="C973">
            <v>131529</v>
          </cell>
        </row>
        <row r="974">
          <cell r="A974" t="str">
            <v>Granito No.2</v>
          </cell>
          <cell r="B974" t="str">
            <v>bt</v>
          </cell>
          <cell r="C974">
            <v>20865</v>
          </cell>
        </row>
        <row r="975">
          <cell r="A975" t="str">
            <v>Granito pulido travertino peruano No 2, para enchape mesón</v>
          </cell>
          <cell r="B975" t="str">
            <v>m</v>
          </cell>
          <cell r="C975">
            <v>67419</v>
          </cell>
        </row>
        <row r="976">
          <cell r="A976" t="str">
            <v>Granito travertino peruano No.2</v>
          </cell>
          <cell r="B976" t="str">
            <v>bt</v>
          </cell>
          <cell r="C976">
            <v>17342</v>
          </cell>
        </row>
        <row r="977">
          <cell r="A977" t="str">
            <v>Granito travertino peruano No.2 y 3</v>
          </cell>
          <cell r="B977" t="str">
            <v>bt</v>
          </cell>
          <cell r="C977">
            <v>23367</v>
          </cell>
        </row>
        <row r="978">
          <cell r="A978" t="str">
            <v>Grapa  3/8"</v>
          </cell>
          <cell r="B978" t="str">
            <v>und</v>
          </cell>
          <cell r="C978">
            <v>5240</v>
          </cell>
        </row>
        <row r="979">
          <cell r="A979" t="str">
            <v>Grapa  de 1/2"  roscada  a=0.13 m l=0.25 m</v>
          </cell>
          <cell r="B979" t="str">
            <v>und</v>
          </cell>
          <cell r="C979">
            <v>15000</v>
          </cell>
        </row>
        <row r="980">
          <cell r="A980" t="str">
            <v>Grapa 1/4"</v>
          </cell>
          <cell r="B980" t="str">
            <v>und</v>
          </cell>
          <cell r="C980">
            <v>4580</v>
          </cell>
        </row>
        <row r="981">
          <cell r="A981" t="str">
            <v>Grapa externa 3/8 pulg</v>
          </cell>
          <cell r="B981" t="str">
            <v>und</v>
          </cell>
          <cell r="C981">
            <v>7250</v>
          </cell>
        </row>
        <row r="982">
          <cell r="A982" t="str">
            <v>Grapa galvanizada para Cerca 1 x 9</v>
          </cell>
          <cell r="B982" t="str">
            <v>und</v>
          </cell>
          <cell r="C982">
            <v>76</v>
          </cell>
        </row>
        <row r="983">
          <cell r="A983" t="str">
            <v>Grapa industrial</v>
          </cell>
          <cell r="B983" t="str">
            <v>lb</v>
          </cell>
          <cell r="C983">
            <v>4500</v>
          </cell>
        </row>
        <row r="984">
          <cell r="A984" t="str">
            <v>Grapa Ø=1"  372 mm x 103 mm</v>
          </cell>
          <cell r="B984" t="str">
            <v>und</v>
          </cell>
          <cell r="C984">
            <v>88250</v>
          </cell>
        </row>
        <row r="985">
          <cell r="A985" t="str">
            <v>Grapa Ø=1"  440 mm x 103 mm</v>
          </cell>
          <cell r="B985" t="str">
            <v>und</v>
          </cell>
          <cell r="C985">
            <v>40000</v>
          </cell>
        </row>
        <row r="986">
          <cell r="A986" t="str">
            <v>Grapa Ø=1"  565 mm x 103 mm</v>
          </cell>
          <cell r="B986" t="str">
            <v>und</v>
          </cell>
          <cell r="C986">
            <v>40000</v>
          </cell>
        </row>
        <row r="987">
          <cell r="A987" t="str">
            <v>Grapa Ø=1"  565 mm x 128 mm</v>
          </cell>
          <cell r="B987" t="str">
            <v>und</v>
          </cell>
          <cell r="C987">
            <v>125125</v>
          </cell>
        </row>
        <row r="988">
          <cell r="A988" t="str">
            <v>Grava 1/2" - 1/4"</v>
          </cell>
          <cell r="B988" t="str">
            <v>m³</v>
          </cell>
          <cell r="C988">
            <v>535920</v>
          </cell>
        </row>
        <row r="989">
          <cell r="A989" t="str">
            <v>Grava fina libre de calcareos Ø 1/32" a 1"</v>
          </cell>
          <cell r="B989" t="str">
            <v>bt</v>
          </cell>
          <cell r="C989">
            <v>21563</v>
          </cell>
        </row>
        <row r="990">
          <cell r="A990" t="str">
            <v>Gravilla para piso</v>
          </cell>
          <cell r="B990" t="str">
            <v>bt</v>
          </cell>
          <cell r="C990">
            <v>17342</v>
          </cell>
        </row>
        <row r="991">
          <cell r="A991" t="str">
            <v>Grifería lavamanos mezclador 4" conjunto</v>
          </cell>
          <cell r="B991" t="str">
            <v>und</v>
          </cell>
          <cell r="C991">
            <v>42900</v>
          </cell>
        </row>
        <row r="992">
          <cell r="A992" t="str">
            <v>Grifería lavamanos mezclador 8" cromada tipo palanca</v>
          </cell>
          <cell r="B992" t="str">
            <v>und</v>
          </cell>
          <cell r="C992">
            <v>53567</v>
          </cell>
        </row>
        <row r="993">
          <cell r="A993" t="str">
            <v>Grifería orinal de pared tipo push cromo</v>
          </cell>
          <cell r="B993" t="str">
            <v>und</v>
          </cell>
          <cell r="C993">
            <v>151567</v>
          </cell>
        </row>
        <row r="994">
          <cell r="A994" t="str">
            <v>Grifería para tanque de sanitario</v>
          </cell>
          <cell r="B994" t="str">
            <v>und</v>
          </cell>
          <cell r="C994">
            <v>17250</v>
          </cell>
        </row>
        <row r="995">
          <cell r="A995" t="str">
            <v>Grua 5.0 Tn</v>
          </cell>
          <cell r="B995" t="str">
            <v xml:space="preserve"> HR </v>
          </cell>
          <cell r="C995">
            <v>44772</v>
          </cell>
        </row>
        <row r="996">
          <cell r="A996" t="str">
            <v>Grua Telescopica 40 Tn</v>
          </cell>
          <cell r="B996" t="str">
            <v xml:space="preserve"> HR </v>
          </cell>
          <cell r="C996">
            <v>287999</v>
          </cell>
        </row>
        <row r="997">
          <cell r="A997" t="str">
            <v>Guadañadora</v>
          </cell>
          <cell r="B997" t="str">
            <v xml:space="preserve"> HR </v>
          </cell>
          <cell r="C997">
            <v>4127</v>
          </cell>
        </row>
        <row r="998">
          <cell r="A998" t="str">
            <v>Guadua 6 m</v>
          </cell>
          <cell r="B998" t="str">
            <v>und</v>
          </cell>
          <cell r="C998">
            <v>5000</v>
          </cell>
        </row>
        <row r="999">
          <cell r="A999" t="str">
            <v>Guardacable de 1 1/2" o Portacable T.P.</v>
          </cell>
          <cell r="B999" t="str">
            <v>und</v>
          </cell>
          <cell r="C999">
            <v>210296</v>
          </cell>
        </row>
        <row r="1000">
          <cell r="A1000" t="str">
            <v>Guardacable de 1 1/4" o Portacable T.P.</v>
          </cell>
          <cell r="B1000" t="str">
            <v>und</v>
          </cell>
          <cell r="C1000">
            <v>87696</v>
          </cell>
        </row>
        <row r="1001">
          <cell r="A1001" t="str">
            <v>Guardacable de 1 5/8" o Portacable T.P.</v>
          </cell>
          <cell r="B1001" t="str">
            <v>und</v>
          </cell>
          <cell r="C1001">
            <v>205088</v>
          </cell>
        </row>
        <row r="1002">
          <cell r="A1002" t="str">
            <v>Guardacable de 1" o Portacable T.P.</v>
          </cell>
          <cell r="B1002" t="str">
            <v>und</v>
          </cell>
          <cell r="C1002">
            <v>29900</v>
          </cell>
        </row>
        <row r="1003">
          <cell r="A1003" t="str">
            <v>Guardacable de 1/2" o Portacable T.P.</v>
          </cell>
          <cell r="B1003" t="str">
            <v>und</v>
          </cell>
          <cell r="C1003">
            <v>12000</v>
          </cell>
        </row>
        <row r="1004">
          <cell r="A1004" t="str">
            <v>Guardacable de 1/4" o Portacable T.P.</v>
          </cell>
          <cell r="B1004" t="str">
            <v>und</v>
          </cell>
          <cell r="C1004">
            <v>2378</v>
          </cell>
        </row>
        <row r="1005">
          <cell r="A1005" t="str">
            <v>Guardacable de 3/4" o Portacable T.P.</v>
          </cell>
          <cell r="B1005" t="str">
            <v>und</v>
          </cell>
          <cell r="C1005">
            <v>17539</v>
          </cell>
        </row>
        <row r="1006">
          <cell r="A1006" t="str">
            <v>Guardacable de 3/8" o Portacable T.P.</v>
          </cell>
          <cell r="B1006" t="str">
            <v>und</v>
          </cell>
          <cell r="C1006">
            <v>6500</v>
          </cell>
        </row>
        <row r="1007">
          <cell r="A1007" t="str">
            <v>Guardacable de 5/16" o Portacable T.P.</v>
          </cell>
          <cell r="B1007" t="str">
            <v>und</v>
          </cell>
          <cell r="C1007">
            <v>3712</v>
          </cell>
        </row>
        <row r="1008">
          <cell r="A1008" t="str">
            <v>Guardacable de 5/8" o Portacable T.P.</v>
          </cell>
          <cell r="B1008" t="str">
            <v>und</v>
          </cell>
          <cell r="C1008">
            <v>14000</v>
          </cell>
        </row>
        <row r="1009">
          <cell r="A1009" t="str">
            <v>Guardacable de 7/8" o Portacable T.P.</v>
          </cell>
          <cell r="B1009" t="str">
            <v>und</v>
          </cell>
          <cell r="C1009">
            <v>28420</v>
          </cell>
        </row>
        <row r="1010">
          <cell r="A1010" t="str">
            <v>Guardacamilla, sistema clip alto impacto 0.15 m</v>
          </cell>
          <cell r="B1010" t="str">
            <v>m</v>
          </cell>
          <cell r="C1010">
            <v>45000</v>
          </cell>
        </row>
        <row r="1011">
          <cell r="A1011" t="str">
            <v>Guardaescoba grano de marmol 7.2 x 30</v>
          </cell>
          <cell r="B1011" t="str">
            <v>m</v>
          </cell>
          <cell r="C1011">
            <v>12981</v>
          </cell>
        </row>
        <row r="1012">
          <cell r="A1012" t="str">
            <v>Guardaescoba grano de marmol 7.2 x 30 cm</v>
          </cell>
          <cell r="B1012" t="str">
            <v>m</v>
          </cell>
          <cell r="C1012">
            <v>11022</v>
          </cell>
        </row>
        <row r="1013">
          <cell r="A1013" t="str">
            <v>Guardavia o tramo curvo de 4.13 m (0.08 x 0.31)</v>
          </cell>
          <cell r="B1013" t="str">
            <v>und</v>
          </cell>
          <cell r="C1013">
            <v>337801</v>
          </cell>
        </row>
        <row r="1014">
          <cell r="A1014" t="str">
            <v>Guardavia o tramo recto de 4.13 m (0.08 x 0.31)</v>
          </cell>
          <cell r="B1014" t="str">
            <v>und</v>
          </cell>
          <cell r="C1014">
            <v>282767</v>
          </cell>
        </row>
        <row r="1015">
          <cell r="A1015" t="str">
            <v>Guaya galvanizada 5/16"</v>
          </cell>
          <cell r="B1015" t="str">
            <v>und</v>
          </cell>
          <cell r="C1015">
            <v>3132</v>
          </cell>
        </row>
        <row r="1016">
          <cell r="A1016" t="str">
            <v>Guia No 1</v>
          </cell>
          <cell r="B1016" t="str">
            <v>und</v>
          </cell>
          <cell r="C1016">
            <v>62640</v>
          </cell>
        </row>
        <row r="1017">
          <cell r="A1017" t="str">
            <v>Hebilla cinta bandit 5/8"</v>
          </cell>
          <cell r="B1017" t="str">
            <v>und</v>
          </cell>
          <cell r="C1017">
            <v>1122</v>
          </cell>
        </row>
        <row r="1018">
          <cell r="A1018" t="str">
            <v>Herramienta Menor</v>
          </cell>
          <cell r="B1018" t="str">
            <v xml:space="preserve">  % </v>
          </cell>
          <cell r="C1018">
            <v>31179.4</v>
          </cell>
        </row>
        <row r="1019">
          <cell r="A1019" t="str">
            <v>Herramienta Menor</v>
          </cell>
          <cell r="B1019" t="str">
            <v xml:space="preserve">  % </v>
          </cell>
          <cell r="C1019">
            <v>68941.2</v>
          </cell>
        </row>
        <row r="1020">
          <cell r="A1020" t="str">
            <v>Herramienta Menor</v>
          </cell>
          <cell r="B1020" t="str">
            <v xml:space="preserve">  % </v>
          </cell>
          <cell r="C1020">
            <v>33005.42</v>
          </cell>
        </row>
        <row r="1021">
          <cell r="A1021" t="str">
            <v>Herramienta Menor</v>
          </cell>
          <cell r="B1021" t="str">
            <v xml:space="preserve">  % </v>
          </cell>
          <cell r="C1021">
            <v>27754.799999999999</v>
          </cell>
        </row>
        <row r="1022">
          <cell r="A1022" t="str">
            <v>Herramienta Menor</v>
          </cell>
          <cell r="B1022" t="str">
            <v xml:space="preserve">  % </v>
          </cell>
          <cell r="C1022">
            <v>260674</v>
          </cell>
        </row>
        <row r="1023">
          <cell r="A1023" t="str">
            <v>Herramienta Menor</v>
          </cell>
          <cell r="B1023" t="str">
            <v xml:space="preserve">  % </v>
          </cell>
          <cell r="C1023">
            <v>476775.01</v>
          </cell>
        </row>
        <row r="1024">
          <cell r="A1024" t="str">
            <v>Herramienta Menor</v>
          </cell>
          <cell r="B1024" t="str">
            <v xml:space="preserve">  % </v>
          </cell>
          <cell r="C1024">
            <v>530549.01</v>
          </cell>
        </row>
        <row r="1025">
          <cell r="A1025" t="str">
            <v>Herramienta Menor</v>
          </cell>
          <cell r="B1025" t="str">
            <v xml:space="preserve">  % </v>
          </cell>
          <cell r="C1025">
            <v>423074</v>
          </cell>
        </row>
        <row r="1026">
          <cell r="A1026" t="str">
            <v>Herramienta Menor 10% M.O. AA</v>
          </cell>
          <cell r="B1026" t="str">
            <v>hr</v>
          </cell>
          <cell r="C1026">
            <v>1637.5</v>
          </cell>
        </row>
        <row r="1027">
          <cell r="A1027" t="str">
            <v>Herramienta Menor 10% M.O. AA</v>
          </cell>
          <cell r="B1027" t="str">
            <v>hr</v>
          </cell>
          <cell r="C1027">
            <v>1637.5</v>
          </cell>
        </row>
        <row r="1028">
          <cell r="A1028" t="str">
            <v>Herramienta menor 10% M.O P-L-O-2T-8T3</v>
          </cell>
          <cell r="B1028" t="str">
            <v xml:space="preserve"> HR </v>
          </cell>
          <cell r="C1028">
            <v>12217</v>
          </cell>
        </row>
        <row r="1029">
          <cell r="A1029" t="str">
            <v>Herramienta Menor 10% M.O. AA</v>
          </cell>
          <cell r="B1029" t="str">
            <v xml:space="preserve"> HR </v>
          </cell>
          <cell r="C1029">
            <v>1913</v>
          </cell>
        </row>
        <row r="1030">
          <cell r="A1030" t="str">
            <v>Herramienta Menor 10% M.O. AA Elec</v>
          </cell>
          <cell r="B1030" t="str">
            <v xml:space="preserve"> HR </v>
          </cell>
          <cell r="C1030">
            <v>1637.5</v>
          </cell>
        </row>
        <row r="1031">
          <cell r="A1031" t="str">
            <v>Herramienta Menor 10% M.O. AA-2</v>
          </cell>
          <cell r="B1031" t="str">
            <v xml:space="preserve"> HR </v>
          </cell>
          <cell r="C1031">
            <v>2309.7000000000003</v>
          </cell>
        </row>
        <row r="1032">
          <cell r="A1032" t="str">
            <v>Herramienta Menor 10% M.O. AA-2 Elc</v>
          </cell>
          <cell r="B1032" t="str">
            <v xml:space="preserve"> HR </v>
          </cell>
          <cell r="C1032">
            <v>2635.9</v>
          </cell>
        </row>
        <row r="1033">
          <cell r="A1033" t="str">
            <v>Herramienta menor 10% M.O. AA-3</v>
          </cell>
          <cell r="B1033" t="str">
            <v xml:space="preserve"> HR </v>
          </cell>
          <cell r="C1033">
            <v>2982</v>
          </cell>
        </row>
        <row r="1034">
          <cell r="A1034" t="str">
            <v>Herramienta menor 10% M.O. AA-4</v>
          </cell>
          <cell r="B1034" t="str">
            <v xml:space="preserve"> HR </v>
          </cell>
          <cell r="C1034">
            <v>3654.2000000000003</v>
          </cell>
        </row>
        <row r="1035">
          <cell r="A1035" t="str">
            <v>Herramienta menor 10% M.O. AA-5</v>
          </cell>
          <cell r="B1035" t="str">
            <v xml:space="preserve"> HR </v>
          </cell>
          <cell r="C1035">
            <v>4326.5</v>
          </cell>
        </row>
        <row r="1036">
          <cell r="A1036" t="str">
            <v>Herramienta menor 10% M.O. AA-9</v>
          </cell>
          <cell r="B1036" t="str">
            <v xml:space="preserve"> HR </v>
          </cell>
          <cell r="C1036">
            <v>7015.5</v>
          </cell>
        </row>
        <row r="1037">
          <cell r="A1037" t="str">
            <v>Herramienta Menor 10% M.O. Ac-2</v>
          </cell>
          <cell r="B1037" t="str">
            <v xml:space="preserve"> HR </v>
          </cell>
          <cell r="C1037">
            <v>1447</v>
          </cell>
        </row>
        <row r="1038">
          <cell r="A1038" t="str">
            <v>Herramienta menor 10% M.O. Ac-4</v>
          </cell>
          <cell r="B1038" t="str">
            <v xml:space="preserve"> HR </v>
          </cell>
          <cell r="C1038">
            <v>2894</v>
          </cell>
        </row>
        <row r="1039">
          <cell r="A1039" t="str">
            <v>Herramienta menor 10% M.O. ASA-3</v>
          </cell>
          <cell r="B1039" t="str">
            <v xml:space="preserve"> HR </v>
          </cell>
          <cell r="C1039">
            <v>4548.4000000000005</v>
          </cell>
        </row>
        <row r="1040">
          <cell r="A1040" t="str">
            <v>Herramienta Menor 10% M.O. ASA-4</v>
          </cell>
          <cell r="B1040" t="str">
            <v xml:space="preserve"> HR </v>
          </cell>
          <cell r="C1040">
            <v>6460.9000000000005</v>
          </cell>
        </row>
        <row r="1041">
          <cell r="A1041" t="str">
            <v>Herramienta menor 10% M.O. Ayud. const</v>
          </cell>
          <cell r="B1041" t="str">
            <v xml:space="preserve"> HR </v>
          </cell>
          <cell r="C1041">
            <v>631.70000000000005</v>
          </cell>
        </row>
        <row r="1042">
          <cell r="A1042" t="str">
            <v>Herramienta menor 10% M.O. Ayudante (A)</v>
          </cell>
          <cell r="B1042" t="str">
            <v xml:space="preserve"> HR </v>
          </cell>
          <cell r="C1042">
            <v>789.40000000000009</v>
          </cell>
        </row>
        <row r="1043">
          <cell r="A1043" t="str">
            <v>Herramienta Menor 10% M.O. BB</v>
          </cell>
          <cell r="B1043" t="str">
            <v xml:space="preserve"> HR </v>
          </cell>
          <cell r="C1043">
            <v>1930.4</v>
          </cell>
        </row>
        <row r="1044">
          <cell r="A1044" t="str">
            <v>Herramienta menor 10% M.O. CC</v>
          </cell>
          <cell r="B1044" t="str">
            <v xml:space="preserve"> HR </v>
          </cell>
          <cell r="C1044">
            <v>2271.9</v>
          </cell>
        </row>
        <row r="1045">
          <cell r="A1045" t="str">
            <v>Herramienta Menor 10% M.O. DD</v>
          </cell>
          <cell r="B1045" t="str">
            <v xml:space="preserve"> HR </v>
          </cell>
          <cell r="C1045">
            <v>2509.5</v>
          </cell>
        </row>
        <row r="1046">
          <cell r="A1046" t="str">
            <v>Herramienta Menor 10% M.O. IMOPA-13</v>
          </cell>
          <cell r="B1046" t="str">
            <v xml:space="preserve"> HR </v>
          </cell>
          <cell r="C1046">
            <v>11474</v>
          </cell>
        </row>
        <row r="1047">
          <cell r="A1047" t="str">
            <v>Herramienta Menor 10% M.O. PAm-3</v>
          </cell>
          <cell r="B1047" t="str">
            <v xml:space="preserve"> HR </v>
          </cell>
          <cell r="C1047">
            <v>3499.3</v>
          </cell>
        </row>
        <row r="1048">
          <cell r="A1048" t="str">
            <v>Herramienta Menor 10% M.O. PhAcA-2</v>
          </cell>
          <cell r="B1048" t="str">
            <v xml:space="preserve"> HR </v>
          </cell>
          <cell r="C1048">
            <v>4576.3</v>
          </cell>
        </row>
        <row r="1049">
          <cell r="A1049" t="str">
            <v>Herramienta Menor 10% M.O. SA-1</v>
          </cell>
          <cell r="B1049" t="str">
            <v xml:space="preserve"> HR </v>
          </cell>
          <cell r="C1049">
            <v>1795.8000000000002</v>
          </cell>
        </row>
        <row r="1050">
          <cell r="A1050" t="str">
            <v>Herramienta Menor 10% M.O. TgAc-4</v>
          </cell>
          <cell r="B1050" t="str">
            <v xml:space="preserve"> HR </v>
          </cell>
          <cell r="C1050">
            <v>3851.9</v>
          </cell>
        </row>
        <row r="1051">
          <cell r="A1051" t="str">
            <v>Herramienta menor 5% M.O. AA</v>
          </cell>
          <cell r="B1051" t="str">
            <v xml:space="preserve"> HR </v>
          </cell>
          <cell r="C1051">
            <v>818.75</v>
          </cell>
        </row>
        <row r="1052">
          <cell r="A1052" t="str">
            <v>Herramienta menor 5% M.O. AA-2</v>
          </cell>
          <cell r="B1052" t="str">
            <v xml:space="preserve"> HR </v>
          </cell>
          <cell r="C1052">
            <v>1154.8500000000001</v>
          </cell>
        </row>
        <row r="1053">
          <cell r="A1053" t="str">
            <v>Herramienta menor 5% M.O. Ayudante (A)</v>
          </cell>
          <cell r="B1053" t="str">
            <v xml:space="preserve"> HR </v>
          </cell>
          <cell r="C1053">
            <v>315.85000000000002</v>
          </cell>
        </row>
        <row r="1054">
          <cell r="A1054" t="str">
            <v>Herramienta Menor 5% M.O. BB</v>
          </cell>
          <cell r="B1054" t="str">
            <v xml:space="preserve"> HR </v>
          </cell>
          <cell r="C1054">
            <v>965.2</v>
          </cell>
        </row>
        <row r="1055">
          <cell r="A1055" t="str">
            <v>Herramienta menor 5% M.O. DD</v>
          </cell>
          <cell r="B1055" t="str">
            <v xml:space="preserve"> HR </v>
          </cell>
          <cell r="C1055">
            <v>250.95000000000002</v>
          </cell>
        </row>
        <row r="1056">
          <cell r="A1056" t="str">
            <v>Herramienta menor linieros</v>
          </cell>
          <cell r="B1056" t="str">
            <v xml:space="preserve"> HR </v>
          </cell>
          <cell r="C1056">
            <v>1820</v>
          </cell>
        </row>
        <row r="1057">
          <cell r="A1057" t="str">
            <v>Herramientas Electricas</v>
          </cell>
          <cell r="B1057" t="str">
            <v xml:space="preserve">  % </v>
          </cell>
          <cell r="C1057">
            <v>31179.4</v>
          </cell>
        </row>
        <row r="1058">
          <cell r="A1058" t="str">
            <v>Herramientas Electricas</v>
          </cell>
          <cell r="B1058" t="str">
            <v xml:space="preserve">  % </v>
          </cell>
          <cell r="C1058">
            <v>68941.2</v>
          </cell>
        </row>
        <row r="1059">
          <cell r="A1059" t="str">
            <v>Herramientas Electricas</v>
          </cell>
          <cell r="B1059" t="str">
            <v xml:space="preserve">  % </v>
          </cell>
          <cell r="C1059">
            <v>260674</v>
          </cell>
        </row>
        <row r="1060">
          <cell r="A1060" t="str">
            <v>Herramientas Electricas</v>
          </cell>
          <cell r="B1060" t="str">
            <v xml:space="preserve">  % </v>
          </cell>
          <cell r="C1060">
            <v>476775.01</v>
          </cell>
        </row>
        <row r="1061">
          <cell r="A1061" t="str">
            <v>Herramientas Electricas</v>
          </cell>
          <cell r="B1061" t="str">
            <v xml:space="preserve">  % </v>
          </cell>
          <cell r="C1061">
            <v>530549.01</v>
          </cell>
        </row>
        <row r="1062">
          <cell r="A1062" t="str">
            <v>Herramientas Electricas</v>
          </cell>
          <cell r="B1062" t="str">
            <v xml:space="preserve">  % </v>
          </cell>
          <cell r="C1062">
            <v>423074</v>
          </cell>
        </row>
        <row r="1063">
          <cell r="A1063" t="str">
            <v>Hidrante tipo Milan Ø=3" en ext. liso</v>
          </cell>
          <cell r="B1063" t="str">
            <v>und</v>
          </cell>
          <cell r="C1063">
            <v>1829506</v>
          </cell>
        </row>
        <row r="1064">
          <cell r="A1064" t="str">
            <v>Hidrante tipo Milan Ø=4" en ext. liso</v>
          </cell>
          <cell r="B1064" t="str">
            <v>und</v>
          </cell>
          <cell r="C1064">
            <v>2398921</v>
          </cell>
        </row>
        <row r="1065">
          <cell r="A1065" t="str">
            <v>Hidrante tipo Milan Ø=6" en ext. liso</v>
          </cell>
          <cell r="B1065" t="str">
            <v>und</v>
          </cell>
          <cell r="C1065">
            <v>3867500</v>
          </cell>
        </row>
        <row r="1066">
          <cell r="A1066" t="str">
            <v>Hidrosello 6" (152 - 160 mm)</v>
          </cell>
          <cell r="B1066" t="str">
            <v>und</v>
          </cell>
          <cell r="C1066">
            <v>2544</v>
          </cell>
        </row>
        <row r="1067">
          <cell r="A1067" t="str">
            <v>Hidrosello 8" (200 mm)</v>
          </cell>
          <cell r="B1067" t="str">
            <v>und</v>
          </cell>
          <cell r="C1067">
            <v>3660</v>
          </cell>
        </row>
        <row r="1068">
          <cell r="A1068" t="str">
            <v>Hidrosolta</v>
          </cell>
          <cell r="B1068" t="str">
            <v>kg</v>
          </cell>
          <cell r="C1068">
            <v>5522</v>
          </cell>
        </row>
        <row r="1069">
          <cell r="A1069" t="str">
            <v>Hipoclorito de Calcio x 45 Kg</v>
          </cell>
          <cell r="B1069" t="str">
            <v>bt</v>
          </cell>
          <cell r="C1069">
            <v>10500</v>
          </cell>
        </row>
        <row r="1070">
          <cell r="A1070" t="str">
            <v>Hoja puerta  F2 Triplex 1.01</v>
          </cell>
          <cell r="B1070" t="str">
            <v>und</v>
          </cell>
          <cell r="C1070">
            <v>106801</v>
          </cell>
        </row>
        <row r="1071">
          <cell r="A1071" t="str">
            <v>Hoja puerta de paso entamborada en triplex 0.80</v>
          </cell>
          <cell r="B1071" t="str">
            <v>und</v>
          </cell>
          <cell r="C1071">
            <v>154642</v>
          </cell>
        </row>
        <row r="1072">
          <cell r="A1072" t="str">
            <v>Hoja puerta fortec providenza 0.71 - 0.80</v>
          </cell>
          <cell r="B1072" t="str">
            <v>und</v>
          </cell>
          <cell r="C1072">
            <v>148466</v>
          </cell>
        </row>
        <row r="1073">
          <cell r="A1073" t="str">
            <v>Hoja puerta fortec providenza 0.81 - 0.90</v>
          </cell>
          <cell r="B1073" t="str">
            <v>und</v>
          </cell>
          <cell r="C1073">
            <v>198622</v>
          </cell>
        </row>
        <row r="1074">
          <cell r="A1074" t="str">
            <v>HOJA PUERTA TABLEX  0.30 - 0.50</v>
          </cell>
          <cell r="B1074" t="str">
            <v>und</v>
          </cell>
          <cell r="C1074">
            <v>52125</v>
          </cell>
        </row>
        <row r="1075">
          <cell r="A1075" t="str">
            <v>Hoja puerta tablex  0.51 - 0.75</v>
          </cell>
          <cell r="B1075" t="str">
            <v>und</v>
          </cell>
          <cell r="C1075">
            <v>62779</v>
          </cell>
        </row>
        <row r="1076">
          <cell r="A1076" t="str">
            <v>HOJA PUERTA TABLEX  0.76 - 1.00</v>
          </cell>
          <cell r="B1076" t="str">
            <v>und</v>
          </cell>
          <cell r="C1076">
            <v>74560</v>
          </cell>
        </row>
        <row r="1077">
          <cell r="A1077" t="str">
            <v>Igas gris - masilla plástica 30 kg</v>
          </cell>
          <cell r="B1077" t="str">
            <v>kg</v>
          </cell>
          <cell r="C1077">
            <v>15200</v>
          </cell>
        </row>
        <row r="1078">
          <cell r="A1078" t="str">
            <v>Igasol cubierta * 3.5 kg</v>
          </cell>
          <cell r="B1078" t="str">
            <v>und</v>
          </cell>
          <cell r="C1078">
            <v>24604</v>
          </cell>
        </row>
        <row r="1079">
          <cell r="A1079" t="str">
            <v>Igol denso sika</v>
          </cell>
          <cell r="B1079" t="str">
            <v>kg</v>
          </cell>
          <cell r="C1079">
            <v>13630</v>
          </cell>
        </row>
        <row r="1080">
          <cell r="A1080" t="str">
            <v>Imprimacion con Emulsion Asfaltica</v>
          </cell>
          <cell r="B1080" t="str">
            <v>m²</v>
          </cell>
          <cell r="C1080">
            <v>3164</v>
          </cell>
        </row>
        <row r="1081">
          <cell r="A1081" t="str">
            <v>Impuesto IDURY corte Pavimento flexible</v>
          </cell>
          <cell r="B1081" t="str">
            <v>m²</v>
          </cell>
          <cell r="C1081">
            <v>18794</v>
          </cell>
        </row>
        <row r="1082">
          <cell r="A1082" t="str">
            <v>Impuesto IDURY corte Pavimento Rigido</v>
          </cell>
          <cell r="B1082" t="str">
            <v>m²</v>
          </cell>
          <cell r="C1082">
            <v>21686</v>
          </cell>
        </row>
        <row r="1083">
          <cell r="A1083" t="str">
            <v>Indugel caja d=25 kg</v>
          </cell>
          <cell r="B1083" t="str">
            <v>cj</v>
          </cell>
          <cell r="C1083">
            <v>350000</v>
          </cell>
        </row>
        <row r="1084">
          <cell r="A1084" t="str">
            <v>Insecticida tipio roxión</v>
          </cell>
          <cell r="B1084" t="str">
            <v>l</v>
          </cell>
          <cell r="C1084">
            <v>40000</v>
          </cell>
        </row>
        <row r="1085">
          <cell r="A1085" t="str">
            <v>Instalacion carpinteria metalica con mortero 1:3</v>
          </cell>
          <cell r="B1085" t="str">
            <v>m²</v>
          </cell>
          <cell r="C1085">
            <v>20063</v>
          </cell>
        </row>
        <row r="1086">
          <cell r="A1086" t="str">
            <v>Instalacion carpinteria metalica ventanas</v>
          </cell>
          <cell r="B1086" t="str">
            <v>m²</v>
          </cell>
          <cell r="C1086">
            <v>13996</v>
          </cell>
        </row>
        <row r="1087">
          <cell r="A1087" t="str">
            <v>Instalacion de aparatos sanitarios</v>
          </cell>
          <cell r="B1087" t="str">
            <v>und</v>
          </cell>
          <cell r="C1087">
            <v>34560</v>
          </cell>
        </row>
        <row r="1088">
          <cell r="A1088" t="str">
            <v>Instalación eléctrica Aula Tipo 25 alumnos</v>
          </cell>
          <cell r="B1088" t="str">
            <v>glb</v>
          </cell>
          <cell r="C1088">
            <v>4760825.9000000004</v>
          </cell>
        </row>
        <row r="1089">
          <cell r="A1089" t="str">
            <v>Instalación eléctrica unidad sanitaria tipo</v>
          </cell>
          <cell r="B1089" t="str">
            <v>glb</v>
          </cell>
          <cell r="C1089">
            <v>4342973.9000000004</v>
          </cell>
        </row>
        <row r="1090">
          <cell r="A1090" t="str">
            <v>Instalacion hoja puerta</v>
          </cell>
          <cell r="B1090" t="str">
            <v>m²</v>
          </cell>
          <cell r="C1090">
            <v>23260.5</v>
          </cell>
        </row>
        <row r="1091">
          <cell r="A1091" t="str">
            <v>Instalación piso vinilo con pegante</v>
          </cell>
          <cell r="B1091" t="str">
            <v>m²</v>
          </cell>
          <cell r="C1091">
            <v>3500</v>
          </cell>
        </row>
        <row r="1092">
          <cell r="A1092" t="str">
            <v>Interruptor conmutable doble</v>
          </cell>
          <cell r="B1092" t="str">
            <v>und</v>
          </cell>
          <cell r="C1092">
            <v>5500</v>
          </cell>
        </row>
        <row r="1093">
          <cell r="A1093" t="str">
            <v>Interruptor doble de incrustar galica luminex</v>
          </cell>
          <cell r="B1093" t="str">
            <v>und</v>
          </cell>
          <cell r="C1093">
            <v>5100</v>
          </cell>
        </row>
        <row r="1094">
          <cell r="A1094" t="str">
            <v>Interruptor doble línea decorativa</v>
          </cell>
          <cell r="B1094" t="str">
            <v>und</v>
          </cell>
          <cell r="C1094">
            <v>14500</v>
          </cell>
        </row>
        <row r="1095">
          <cell r="A1095" t="str">
            <v>Interruptor sencillo ave 601</v>
          </cell>
          <cell r="B1095" t="str">
            <v>und</v>
          </cell>
          <cell r="C1095">
            <v>5500</v>
          </cell>
        </row>
        <row r="1096">
          <cell r="A1096" t="str">
            <v>Interruptor sencillo línea decorativa</v>
          </cell>
          <cell r="B1096" t="str">
            <v>und</v>
          </cell>
          <cell r="C1096">
            <v>14500</v>
          </cell>
        </row>
        <row r="1097">
          <cell r="A1097" t="str">
            <v>Intervinil</v>
          </cell>
          <cell r="B1097" t="str">
            <v>gal</v>
          </cell>
          <cell r="C1097">
            <v>38105</v>
          </cell>
        </row>
        <row r="1098">
          <cell r="A1098" t="str">
            <v>Inyector para pozo Ø=4"</v>
          </cell>
          <cell r="B1098" t="str">
            <v>und</v>
          </cell>
          <cell r="C1098">
            <v>104000</v>
          </cell>
        </row>
        <row r="1099">
          <cell r="A1099" t="str">
            <v>Ixora de 0.50 m</v>
          </cell>
          <cell r="B1099" t="str">
            <v>und</v>
          </cell>
          <cell r="C1099">
            <v>1740</v>
          </cell>
        </row>
        <row r="1100">
          <cell r="A1100" t="str">
            <v>Jabonera blanca</v>
          </cell>
          <cell r="B1100" t="str">
            <v>und</v>
          </cell>
          <cell r="C1100">
            <v>12000</v>
          </cell>
        </row>
        <row r="1101">
          <cell r="A1101" t="str">
            <v>Jamba 3831</v>
          </cell>
          <cell r="B1101" t="str">
            <v>m</v>
          </cell>
          <cell r="C1101">
            <v>16000</v>
          </cell>
        </row>
        <row r="1102">
          <cell r="A1102" t="str">
            <v>Juego accesorios baño porcelana blanca</v>
          </cell>
          <cell r="B1102" t="str">
            <v>und</v>
          </cell>
          <cell r="C1102">
            <v>31623</v>
          </cell>
        </row>
        <row r="1103">
          <cell r="A1103" t="str">
            <v>Juego accesorios baño porcelana tipo royal</v>
          </cell>
          <cell r="B1103" t="str">
            <v>und</v>
          </cell>
          <cell r="C1103">
            <v>55000</v>
          </cell>
        </row>
        <row r="1104">
          <cell r="A1104" t="str">
            <v>Juego Bisagra tipo muñeca para tubo galvanizado 2"</v>
          </cell>
          <cell r="B1104" t="str">
            <v>und</v>
          </cell>
          <cell r="C1104">
            <v>15000</v>
          </cell>
        </row>
        <row r="1105">
          <cell r="A1105" t="str">
            <v>Juego bisagras tipo muñeca para tubo galv 1 1/2"</v>
          </cell>
          <cell r="B1105" t="str">
            <v>und</v>
          </cell>
          <cell r="C1105">
            <v>12500</v>
          </cell>
        </row>
        <row r="1106">
          <cell r="A1106" t="str">
            <v>Juego de Incrustaciones economico</v>
          </cell>
          <cell r="B1106" t="str">
            <v>und</v>
          </cell>
          <cell r="C1106">
            <v>27000</v>
          </cell>
        </row>
        <row r="1107">
          <cell r="A1107" t="str">
            <v>Junta de dilatacion de 10 mm x 10 mm (Cortada, inducida y sellada)</v>
          </cell>
          <cell r="B1107" t="str">
            <v>m</v>
          </cell>
          <cell r="C1107">
            <v>23012</v>
          </cell>
        </row>
        <row r="1108">
          <cell r="A1108" t="str">
            <v>Kit de accesorios con instalacion de reja Q:2400</v>
          </cell>
          <cell r="B1108" t="str">
            <v>und</v>
          </cell>
          <cell r="C1108">
            <v>2800000</v>
          </cell>
        </row>
        <row r="1109">
          <cell r="A1109" t="str">
            <v>Kit Silla Tee 8*6 (200 x 160)</v>
          </cell>
          <cell r="B1109" t="str">
            <v>und</v>
          </cell>
          <cell r="C1109">
            <v>122063</v>
          </cell>
        </row>
        <row r="1110">
          <cell r="A1110" t="str">
            <v>Kit Silla Yee 10*6 (Incl. Hidros. y Abrazaderas)</v>
          </cell>
          <cell r="B1110" t="str">
            <v>und</v>
          </cell>
          <cell r="C1110">
            <v>171231</v>
          </cell>
        </row>
        <row r="1111">
          <cell r="A1111" t="str">
            <v>Kit Silla Yee 12*6 (Inc Hidrosello y abrazaderas)</v>
          </cell>
          <cell r="B1111" t="str">
            <v>und</v>
          </cell>
          <cell r="C1111">
            <v>207487</v>
          </cell>
        </row>
        <row r="1112">
          <cell r="A1112" t="str">
            <v>Kit Silla Yee 8*6 (Incl. Hidros. y Abrazaderas)</v>
          </cell>
          <cell r="B1112" t="str">
            <v>und</v>
          </cell>
          <cell r="C1112">
            <v>151467</v>
          </cell>
        </row>
        <row r="1113">
          <cell r="A1113" t="str">
            <v>Koraza Vinilo exterior</v>
          </cell>
          <cell r="B1113" t="str">
            <v>gal</v>
          </cell>
          <cell r="C1113">
            <v>66823</v>
          </cell>
        </row>
        <row r="1114">
          <cell r="A1114" t="str">
            <v>Laca brillante para madera</v>
          </cell>
          <cell r="B1114" t="str">
            <v>gal</v>
          </cell>
          <cell r="C1114">
            <v>48900</v>
          </cell>
        </row>
        <row r="1115">
          <cell r="A1115" t="str">
            <v>Ladrillo  10 x 10</v>
          </cell>
          <cell r="B1115" t="str">
            <v>und</v>
          </cell>
          <cell r="C1115">
            <v>206</v>
          </cell>
        </row>
        <row r="1116">
          <cell r="A1116" t="str">
            <v>Ladrillo estructural</v>
          </cell>
          <cell r="B1116" t="str">
            <v>und</v>
          </cell>
          <cell r="C1116">
            <v>750</v>
          </cell>
        </row>
        <row r="1117">
          <cell r="A1117" t="str">
            <v>Ladrillo prensado macizo</v>
          </cell>
          <cell r="B1117" t="str">
            <v>und</v>
          </cell>
          <cell r="C1117">
            <v>958</v>
          </cell>
        </row>
        <row r="1118">
          <cell r="A1118" t="str">
            <v>Ladrillo rejilla vitrificado</v>
          </cell>
          <cell r="B1118" t="str">
            <v>und</v>
          </cell>
          <cell r="C1118">
            <v>683.33</v>
          </cell>
        </row>
        <row r="1119">
          <cell r="A1119" t="str">
            <v>Ladrillo tolete comun</v>
          </cell>
          <cell r="B1119" t="str">
            <v>und</v>
          </cell>
          <cell r="C1119">
            <v>500</v>
          </cell>
        </row>
        <row r="1120">
          <cell r="A1120" t="str">
            <v>Ladrillo tolete recocido</v>
          </cell>
          <cell r="B1120" t="str">
            <v>und</v>
          </cell>
          <cell r="C1120">
            <v>500</v>
          </cell>
        </row>
        <row r="1121">
          <cell r="A1121" t="str">
            <v>Lamina 3/16" 24*24 cm 4 perforaciones 1/2"</v>
          </cell>
          <cell r="B1121" t="str">
            <v>und</v>
          </cell>
          <cell r="C1121">
            <v>20000</v>
          </cell>
        </row>
        <row r="1122">
          <cell r="A1122" t="str">
            <v>Lamina alfajor 1/4" (6 mm)</v>
          </cell>
          <cell r="B1122" t="str">
            <v>m²</v>
          </cell>
          <cell r="C1122">
            <v>121557</v>
          </cell>
        </row>
        <row r="1123">
          <cell r="A1123" t="str">
            <v>Lamina alfajor 1/8" (3 mm)</v>
          </cell>
          <cell r="B1123" t="str">
            <v>m²</v>
          </cell>
          <cell r="C1123">
            <v>72893</v>
          </cell>
        </row>
        <row r="1124">
          <cell r="A1124" t="str">
            <v>Lamina cielo raso supercel de eternit 1.22*0.61*4</v>
          </cell>
          <cell r="B1124" t="str">
            <v>und</v>
          </cell>
          <cell r="C1124">
            <v>11172</v>
          </cell>
        </row>
        <row r="1125">
          <cell r="A1125" t="str">
            <v>Lamina cold rolled cal 16  (2.40 mt  x 1.20 mt)</v>
          </cell>
          <cell r="B1125" t="str">
            <v>und</v>
          </cell>
          <cell r="C1125">
            <v>95726</v>
          </cell>
        </row>
        <row r="1126">
          <cell r="A1126" t="str">
            <v>Lamina cold rolled cal 18  (2.40 mt  x 1.20 mt)</v>
          </cell>
          <cell r="B1126" t="str">
            <v>und</v>
          </cell>
          <cell r="C1126">
            <v>67965</v>
          </cell>
        </row>
        <row r="1127">
          <cell r="A1127" t="str">
            <v>Lamina cold rolled cal 20 (2.40 mt x 1.20 mt)</v>
          </cell>
          <cell r="B1127" t="str">
            <v>und</v>
          </cell>
          <cell r="C1127">
            <v>54237</v>
          </cell>
        </row>
        <row r="1128">
          <cell r="A1128" t="str">
            <v>Lamina de cobre (25 x 2 mm)</v>
          </cell>
          <cell r="B1128" t="str">
            <v>m</v>
          </cell>
          <cell r="C1128">
            <v>29232</v>
          </cell>
        </row>
        <row r="1129">
          <cell r="A1129" t="str">
            <v>Lamina de triplex 4mm</v>
          </cell>
          <cell r="B1129" t="str">
            <v>und</v>
          </cell>
          <cell r="C1129">
            <v>35000</v>
          </cell>
        </row>
        <row r="1130">
          <cell r="A1130" t="str">
            <v>Lamina de triplex estructural 7mm</v>
          </cell>
          <cell r="B1130" t="str">
            <v>und</v>
          </cell>
          <cell r="C1130">
            <v>51108</v>
          </cell>
        </row>
        <row r="1131">
          <cell r="A1131" t="str">
            <v>Lamina duracústic  5/8</v>
          </cell>
          <cell r="B1131" t="str">
            <v>m²</v>
          </cell>
          <cell r="C1131">
            <v>15015</v>
          </cell>
        </row>
        <row r="1132">
          <cell r="A1132" t="str">
            <v>Lamina en acero inoxidable C-18</v>
          </cell>
          <cell r="B1132" t="str">
            <v>m²</v>
          </cell>
          <cell r="C1132">
            <v>191146</v>
          </cell>
        </row>
        <row r="1133">
          <cell r="A1133" t="str">
            <v>Lamina en fibra mineral 60*60 para cielo raso</v>
          </cell>
          <cell r="B1133" t="str">
            <v>und</v>
          </cell>
          <cell r="C1133">
            <v>8511</v>
          </cell>
        </row>
        <row r="1134">
          <cell r="A1134" t="str">
            <v>Lamina en PRFV e= 5 mm</v>
          </cell>
          <cell r="B1134" t="str">
            <v>m²</v>
          </cell>
          <cell r="C1134">
            <v>341583</v>
          </cell>
        </row>
        <row r="1135">
          <cell r="A1135" t="str">
            <v>Lamina galvanizada cal 18 de 1.2*2.4 m</v>
          </cell>
          <cell r="B1135" t="str">
            <v>und</v>
          </cell>
          <cell r="C1135">
            <v>90425</v>
          </cell>
        </row>
        <row r="1136">
          <cell r="A1136" t="str">
            <v>Lamina galvanizada cal 20 de 1.2*2.4 m</v>
          </cell>
          <cell r="B1136" t="str">
            <v>und</v>
          </cell>
          <cell r="C1136">
            <v>68213</v>
          </cell>
        </row>
        <row r="1137">
          <cell r="A1137" t="str">
            <v>Lamina galvanizada cal 22 de 1.2m*2.4m</v>
          </cell>
          <cell r="B1137" t="str">
            <v>und</v>
          </cell>
          <cell r="C1137">
            <v>39956</v>
          </cell>
        </row>
        <row r="1138">
          <cell r="A1138" t="str">
            <v>Lamina HR 1 1/2"</v>
          </cell>
          <cell r="B1138" t="str">
            <v>m²</v>
          </cell>
          <cell r="C1138">
            <v>818418</v>
          </cell>
        </row>
        <row r="1139">
          <cell r="A1139" t="str">
            <v>Lamina HR 1 1/4"</v>
          </cell>
          <cell r="B1139" t="str">
            <v>m²</v>
          </cell>
          <cell r="C1139">
            <v>681119</v>
          </cell>
        </row>
        <row r="1140">
          <cell r="A1140" t="str">
            <v>Lamina HR 1"</v>
          </cell>
          <cell r="B1140" t="str">
            <v>m²</v>
          </cell>
          <cell r="C1140">
            <v>541374</v>
          </cell>
        </row>
        <row r="1141">
          <cell r="A1141" t="str">
            <v>Lamina HR 1/2"</v>
          </cell>
          <cell r="B1141" t="str">
            <v>m²</v>
          </cell>
          <cell r="C1141">
            <v>280029</v>
          </cell>
        </row>
        <row r="1142">
          <cell r="A1142" t="str">
            <v>Lamina HR 1/4"</v>
          </cell>
          <cell r="B1142" t="str">
            <v>m²</v>
          </cell>
          <cell r="C1142">
            <v>111389</v>
          </cell>
        </row>
        <row r="1143">
          <cell r="A1143" t="str">
            <v>Lamina HR 1/8"</v>
          </cell>
          <cell r="B1143" t="str">
            <v>m²</v>
          </cell>
          <cell r="C1143">
            <v>60619</v>
          </cell>
        </row>
        <row r="1144">
          <cell r="A1144" t="str">
            <v>Lamina HR 3/16"</v>
          </cell>
          <cell r="B1144" t="str">
            <v>m²</v>
          </cell>
          <cell r="C1144">
            <v>88404</v>
          </cell>
        </row>
        <row r="1145">
          <cell r="A1145" t="str">
            <v>Lamina HR 3/4"</v>
          </cell>
          <cell r="B1145" t="str">
            <v>m²</v>
          </cell>
          <cell r="C1145">
            <v>409534</v>
          </cell>
        </row>
        <row r="1146">
          <cell r="A1146" t="str">
            <v>Lamina HR 3/8"</v>
          </cell>
          <cell r="B1146" t="str">
            <v>m²</v>
          </cell>
          <cell r="C1146">
            <v>169975</v>
          </cell>
        </row>
        <row r="1147">
          <cell r="A1147" t="str">
            <v>Lamina HR 5/16"</v>
          </cell>
          <cell r="B1147" t="str">
            <v>m²</v>
          </cell>
          <cell r="C1147">
            <v>187889</v>
          </cell>
        </row>
        <row r="1148">
          <cell r="A1148" t="str">
            <v>Lamina HR 5/8"</v>
          </cell>
          <cell r="B1148" t="str">
            <v>m²</v>
          </cell>
          <cell r="C1148">
            <v>299613</v>
          </cell>
        </row>
        <row r="1149">
          <cell r="A1149" t="str">
            <v>Lamina HR de 1/2". Suministro e Instal.</v>
          </cell>
          <cell r="B1149" t="str">
            <v>m²</v>
          </cell>
          <cell r="C1149">
            <v>394120.32</v>
          </cell>
        </row>
        <row r="1150">
          <cell r="A1150" t="str">
            <v>Lamina HR de 5/8". Suministro e Instal.</v>
          </cell>
          <cell r="B1150" t="str">
            <v>m²</v>
          </cell>
          <cell r="C1150">
            <v>461566.4</v>
          </cell>
        </row>
        <row r="1151">
          <cell r="A1151" t="str">
            <v>Lamina icopor texturizado 18mm</v>
          </cell>
          <cell r="B1151" t="str">
            <v>und</v>
          </cell>
          <cell r="C1151">
            <v>3300</v>
          </cell>
        </row>
        <row r="1152">
          <cell r="A1152" t="str">
            <v>Lamina metaldeck 2" Cal. 16 1.5 mm</v>
          </cell>
          <cell r="B1152" t="str">
            <v>m²</v>
          </cell>
          <cell r="C1152">
            <v>59181</v>
          </cell>
        </row>
        <row r="1153">
          <cell r="A1153" t="str">
            <v>Lamina policarbonato alveolar 6 mm azul 5.9*2.1 mt</v>
          </cell>
          <cell r="B1153" t="str">
            <v>und</v>
          </cell>
          <cell r="C1153">
            <v>520445</v>
          </cell>
        </row>
        <row r="1154">
          <cell r="A1154" t="str">
            <v>Lamina policarbonato alveolar 6 mm humo o bronce</v>
          </cell>
          <cell r="B1154" t="str">
            <v>m²</v>
          </cell>
          <cell r="C1154">
            <v>49932.27</v>
          </cell>
        </row>
        <row r="1155">
          <cell r="A1155" t="str">
            <v>Lamina sonocor</v>
          </cell>
          <cell r="B1155" t="str">
            <v>m²</v>
          </cell>
          <cell r="C1155">
            <v>15500</v>
          </cell>
        </row>
        <row r="1156">
          <cell r="A1156" t="str">
            <v>Lámina superboard de 6 mm 1.22*2.44m</v>
          </cell>
          <cell r="B1156" t="str">
            <v>und</v>
          </cell>
          <cell r="C1156">
            <v>37992</v>
          </cell>
        </row>
        <row r="1157">
          <cell r="A1157" t="str">
            <v>Lamina yeso-carton 1/2" dry wall nacional gyplac</v>
          </cell>
          <cell r="B1157" t="str">
            <v>und</v>
          </cell>
          <cell r="C1157">
            <v>17780</v>
          </cell>
        </row>
        <row r="1158">
          <cell r="A1158" t="str">
            <v>Lampara de incrustar 2 x 32 T8</v>
          </cell>
          <cell r="B1158" t="str">
            <v>und</v>
          </cell>
          <cell r="C1158">
            <v>72000</v>
          </cell>
        </row>
        <row r="1159">
          <cell r="A1159" t="str">
            <v>Lampara fluorescente 2 x 48" de incrustar</v>
          </cell>
          <cell r="B1159" t="str">
            <v>und</v>
          </cell>
          <cell r="C1159">
            <v>67000</v>
          </cell>
        </row>
        <row r="1160">
          <cell r="A1160" t="str">
            <v>Lampara Hayward 6" anillo en A.I. con 3 led 400 W</v>
          </cell>
          <cell r="B1160" t="str">
            <v>und</v>
          </cell>
          <cell r="C1160">
            <v>789000</v>
          </cell>
        </row>
        <row r="1161">
          <cell r="A1161" t="str">
            <v>Lampara Slim 2 x 96 x-20 KM</v>
          </cell>
          <cell r="B1161" t="str">
            <v>und</v>
          </cell>
          <cell r="C1161">
            <v>125000</v>
          </cell>
        </row>
        <row r="1162">
          <cell r="A1162" t="str">
            <v>Lampara tipo aplique  100 W</v>
          </cell>
          <cell r="B1162" t="str">
            <v>und</v>
          </cell>
          <cell r="C1162">
            <v>32000</v>
          </cell>
        </row>
        <row r="1163">
          <cell r="A1163" t="str">
            <v>LAVADERO POLIESTER L= 47 x 60</v>
          </cell>
          <cell r="B1163" t="str">
            <v>und</v>
          </cell>
          <cell r="C1163">
            <v>113000</v>
          </cell>
        </row>
        <row r="1164">
          <cell r="A1164" t="str">
            <v>Lavadero prefabricado 60 x 80</v>
          </cell>
          <cell r="B1164" t="str">
            <v>und</v>
          </cell>
          <cell r="C1164">
            <v>155505</v>
          </cell>
        </row>
        <row r="1165">
          <cell r="A1165" t="str">
            <v>Lavamanos avanti blanco pedestal</v>
          </cell>
          <cell r="B1165" t="str">
            <v>und</v>
          </cell>
          <cell r="C1165">
            <v>105300</v>
          </cell>
        </row>
        <row r="1166">
          <cell r="A1166" t="str">
            <v>Lavamanos blanco acuacer de corona</v>
          </cell>
          <cell r="B1166" t="str">
            <v>und</v>
          </cell>
          <cell r="C1166">
            <v>40566.67</v>
          </cell>
        </row>
        <row r="1167">
          <cell r="A1167" t="str">
            <v>Lavamanos de incrustar Ref San Lorenzo de corona</v>
          </cell>
          <cell r="B1167" t="str">
            <v>und</v>
          </cell>
          <cell r="C1167">
            <v>141433</v>
          </cell>
        </row>
        <row r="1168">
          <cell r="A1168" t="str">
            <v>Lavamanos milenium S.P. blanco</v>
          </cell>
          <cell r="B1168" t="str">
            <v>und</v>
          </cell>
          <cell r="C1168">
            <v>212597</v>
          </cell>
        </row>
        <row r="1169">
          <cell r="A1169" t="str">
            <v>Lavamanos pedestal porcelana</v>
          </cell>
          <cell r="B1169" t="str">
            <v>und</v>
          </cell>
          <cell r="C1169">
            <v>114502</v>
          </cell>
        </row>
        <row r="1170">
          <cell r="A1170" t="str">
            <v>Lavamanos sobreponer blanco marsella</v>
          </cell>
          <cell r="B1170" t="str">
            <v>und</v>
          </cell>
          <cell r="C1170">
            <v>134250</v>
          </cell>
        </row>
        <row r="1171">
          <cell r="A1171" t="str">
            <v>Lavamanos sobreponer mezc. línea media</v>
          </cell>
          <cell r="B1171" t="str">
            <v>und</v>
          </cell>
          <cell r="C1171">
            <v>190000</v>
          </cell>
        </row>
        <row r="1172">
          <cell r="A1172" t="str">
            <v>Lavaplatos  acero inoxidable 1.4 mts</v>
          </cell>
          <cell r="B1172" t="str">
            <v>und</v>
          </cell>
          <cell r="C1172">
            <v>233053</v>
          </cell>
        </row>
        <row r="1173">
          <cell r="A1173" t="str">
            <v>Lavaplatos  acero inoxidable doble poceta</v>
          </cell>
          <cell r="B1173" t="str">
            <v>und</v>
          </cell>
          <cell r="C1173">
            <v>165900</v>
          </cell>
        </row>
        <row r="1174">
          <cell r="A1174" t="str">
            <v>Lavaplatos sencilla acero inoxidable 80 x 50</v>
          </cell>
          <cell r="B1174" t="str">
            <v>und</v>
          </cell>
          <cell r="C1174">
            <v>68263</v>
          </cell>
        </row>
        <row r="1175">
          <cell r="A1175" t="str">
            <v>Lechada de Inyeccion Mortero 1:2 (desperdicio 5%)</v>
          </cell>
          <cell r="B1175" t="str">
            <v>m³</v>
          </cell>
          <cell r="C1175">
            <v>416796</v>
          </cell>
        </row>
        <row r="1176">
          <cell r="A1176" t="str">
            <v>Libro etiquet .190 datos</v>
          </cell>
          <cell r="B1176" t="str">
            <v>und</v>
          </cell>
          <cell r="C1176">
            <v>26250</v>
          </cell>
        </row>
        <row r="1177">
          <cell r="A1177" t="str">
            <v>Lija para madera x pliego</v>
          </cell>
          <cell r="B1177" t="str">
            <v>und</v>
          </cell>
          <cell r="C1177">
            <v>1250</v>
          </cell>
        </row>
        <row r="1178">
          <cell r="A1178" t="str">
            <v>Limpiador 7070</v>
          </cell>
          <cell r="B1178" t="str">
            <v>und</v>
          </cell>
          <cell r="C1178">
            <v>21000</v>
          </cell>
        </row>
        <row r="1179">
          <cell r="A1179" t="str">
            <v>Limpiador liquido PVC 1/4 gl  o 760 gr</v>
          </cell>
          <cell r="B1179" t="str">
            <v>und</v>
          </cell>
          <cell r="C1179">
            <v>53163</v>
          </cell>
        </row>
        <row r="1180">
          <cell r="A1180" t="str">
            <v>Liston de piso 0.03 x 0.07</v>
          </cell>
          <cell r="B1180" t="str">
            <v>m</v>
          </cell>
          <cell r="C1180">
            <v>3000</v>
          </cell>
        </row>
        <row r="1181">
          <cell r="A1181" t="str">
            <v>Liston m.h pino cipres</v>
          </cell>
          <cell r="B1181" t="str">
            <v>m</v>
          </cell>
          <cell r="C1181">
            <v>8580</v>
          </cell>
        </row>
        <row r="1182">
          <cell r="A1182" t="str">
            <v>Liston m.h zapán 0.08 cm</v>
          </cell>
          <cell r="B1182" t="str">
            <v>m²</v>
          </cell>
          <cell r="C1182">
            <v>55000</v>
          </cell>
        </row>
        <row r="1183">
          <cell r="A1183" t="str">
            <v>Liston ordinario 0.05 x 0.05</v>
          </cell>
          <cell r="B1183" t="str">
            <v>m</v>
          </cell>
          <cell r="C1183">
            <v>1900</v>
          </cell>
        </row>
        <row r="1184">
          <cell r="A1184" t="str">
            <v>Liston piso ordinario</v>
          </cell>
          <cell r="B1184" t="str">
            <v>m</v>
          </cell>
          <cell r="C1184">
            <v>3500</v>
          </cell>
        </row>
        <row r="1185">
          <cell r="A1185" t="str">
            <v>LLantas en desuso</v>
          </cell>
          <cell r="B1185" t="str">
            <v>und</v>
          </cell>
          <cell r="C1185">
            <v>5000</v>
          </cell>
        </row>
        <row r="1186">
          <cell r="A1186" t="str">
            <v>Llave individual cruceta Balta de corona</v>
          </cell>
          <cell r="B1186" t="str">
            <v>und</v>
          </cell>
          <cell r="C1186">
            <v>28900</v>
          </cell>
        </row>
        <row r="1187">
          <cell r="A1187" t="str">
            <v>Llave jardin liviana 1/2" cobre</v>
          </cell>
          <cell r="B1187" t="str">
            <v>und</v>
          </cell>
          <cell r="C1187">
            <v>9900</v>
          </cell>
        </row>
        <row r="1188">
          <cell r="A1188" t="str">
            <v>Llave lavamanos individual cromada incl manguera</v>
          </cell>
          <cell r="B1188" t="str">
            <v>und</v>
          </cell>
          <cell r="C1188">
            <v>18500</v>
          </cell>
        </row>
        <row r="1189">
          <cell r="A1189" t="str">
            <v>Llave manguera metal cromo 1/2"</v>
          </cell>
          <cell r="B1189" t="str">
            <v>und</v>
          </cell>
          <cell r="C1189">
            <v>17900</v>
          </cell>
        </row>
        <row r="1190">
          <cell r="A1190" t="str">
            <v>Locker en lamina metalica calibre 16, prof 30 cm</v>
          </cell>
          <cell r="B1190" t="str">
            <v>und</v>
          </cell>
          <cell r="C1190">
            <v>198413</v>
          </cell>
        </row>
        <row r="1191">
          <cell r="A1191" t="str">
            <v>Loctigas F/media 36 ml</v>
          </cell>
          <cell r="B1191" t="str">
            <v>und</v>
          </cell>
          <cell r="C1191">
            <v>9650</v>
          </cell>
        </row>
        <row r="1192">
          <cell r="A1192" t="str">
            <v>Lona plastica para caseton</v>
          </cell>
          <cell r="B1192" t="str">
            <v>m²</v>
          </cell>
          <cell r="C1192">
            <v>4500</v>
          </cell>
        </row>
        <row r="1193">
          <cell r="A1193" t="str">
            <v xml:space="preserve">Losa maciza elevada en concreto de 3000 psi, e= 0.15 m.   </v>
          </cell>
          <cell r="B1193" t="str">
            <v>m²</v>
          </cell>
          <cell r="C1193">
            <v>89345.24</v>
          </cell>
        </row>
        <row r="1194">
          <cell r="A1194" t="str">
            <v>Loseta prefabricada  40 x 40 x 6</v>
          </cell>
          <cell r="B1194" t="str">
            <v>m²</v>
          </cell>
          <cell r="C1194">
            <v>52860</v>
          </cell>
        </row>
        <row r="1195">
          <cell r="A1195" t="str">
            <v>Loseta prefabricada  A-50 (40x40x6)</v>
          </cell>
          <cell r="B1195" t="str">
            <v>m²</v>
          </cell>
          <cell r="C1195">
            <v>44810</v>
          </cell>
        </row>
        <row r="1196">
          <cell r="A1196" t="str">
            <v>Loseta prefabricada  A-60 (40x20x6)</v>
          </cell>
          <cell r="B1196" t="str">
            <v>m²</v>
          </cell>
          <cell r="C1196">
            <v>39658</v>
          </cell>
        </row>
        <row r="1197">
          <cell r="A1197" t="str">
            <v>Loseta prepulida 0.30 m x 0.30 m</v>
          </cell>
          <cell r="B1197" t="str">
            <v>m²</v>
          </cell>
          <cell r="C1197">
            <v>47376</v>
          </cell>
        </row>
        <row r="1198">
          <cell r="A1198" t="str">
            <v>Lubricante 500 gr</v>
          </cell>
          <cell r="B1198" t="str">
            <v>und</v>
          </cell>
          <cell r="C1198">
            <v>22557</v>
          </cell>
        </row>
        <row r="1199">
          <cell r="A1199" t="str">
            <v>Luminaria de 70 W, 208 V</v>
          </cell>
          <cell r="B1199" t="str">
            <v>und</v>
          </cell>
          <cell r="C1199">
            <v>135000</v>
          </cell>
        </row>
        <row r="1200">
          <cell r="A1200" t="str">
            <v>Macromedidor Helix E.B. Ø 8"</v>
          </cell>
          <cell r="B1200" t="str">
            <v>und</v>
          </cell>
          <cell r="C1200">
            <v>8239480</v>
          </cell>
        </row>
        <row r="1201">
          <cell r="A1201" t="str">
            <v>Macromedidor mecanico de turbina 3"</v>
          </cell>
          <cell r="B1201" t="str">
            <v>und</v>
          </cell>
          <cell r="C1201">
            <v>1750440</v>
          </cell>
        </row>
        <row r="1202">
          <cell r="A1202" t="str">
            <v>Macromedidor Ø=2"</v>
          </cell>
          <cell r="B1202" t="str">
            <v>und</v>
          </cell>
          <cell r="C1202">
            <v>875800</v>
          </cell>
        </row>
        <row r="1203">
          <cell r="A1203" t="str">
            <v>Macromedidor Ø=3"</v>
          </cell>
          <cell r="B1203" t="str">
            <v>und</v>
          </cell>
          <cell r="C1203">
            <v>1155360</v>
          </cell>
        </row>
        <row r="1204">
          <cell r="A1204" t="str">
            <v>Macromedidor Ø=4"</v>
          </cell>
          <cell r="B1204" t="str">
            <v>und</v>
          </cell>
          <cell r="C1204">
            <v>1400000</v>
          </cell>
        </row>
        <row r="1205">
          <cell r="A1205" t="str">
            <v>Madera de 0.03 x 0.20 x 1</v>
          </cell>
          <cell r="B1205" t="str">
            <v>m</v>
          </cell>
          <cell r="C1205">
            <v>5873</v>
          </cell>
        </row>
        <row r="1206">
          <cell r="A1206" t="str">
            <v>Madera de 0.04 x 0.07 x 1</v>
          </cell>
          <cell r="B1206" t="str">
            <v>m</v>
          </cell>
          <cell r="C1206">
            <v>2741</v>
          </cell>
        </row>
        <row r="1207">
          <cell r="A1207" t="str">
            <v>Madera de 0.04 x 0.20 x 1</v>
          </cell>
          <cell r="B1207" t="str">
            <v>m</v>
          </cell>
          <cell r="C1207">
            <v>7475</v>
          </cell>
        </row>
        <row r="1208">
          <cell r="A1208" t="str">
            <v>Madera de 0.05 x 0.10 x 1</v>
          </cell>
          <cell r="B1208" t="str">
            <v>m</v>
          </cell>
          <cell r="C1208">
            <v>5500</v>
          </cell>
        </row>
        <row r="1209">
          <cell r="A1209" t="str">
            <v>Madera de 0.06 x 0.10 x 1</v>
          </cell>
          <cell r="B1209" t="str">
            <v>m</v>
          </cell>
          <cell r="C1209">
            <v>5873</v>
          </cell>
        </row>
        <row r="1210">
          <cell r="A1210" t="str">
            <v>Madera de 0.10 x 0.08 x 1</v>
          </cell>
          <cell r="B1210" t="str">
            <v>m</v>
          </cell>
          <cell r="C1210">
            <v>7830</v>
          </cell>
        </row>
        <row r="1211">
          <cell r="A1211" t="str">
            <v>Madera de 0.10 x 0.10 x 1 Polin</v>
          </cell>
          <cell r="B1211" t="str">
            <v>m</v>
          </cell>
          <cell r="C1211">
            <v>12000</v>
          </cell>
        </row>
        <row r="1212">
          <cell r="A1212" t="str">
            <v>Madera de 0.10 x 0.15 x 1</v>
          </cell>
          <cell r="B1212" t="str">
            <v>m</v>
          </cell>
          <cell r="C1212">
            <v>7500</v>
          </cell>
        </row>
        <row r="1213">
          <cell r="A1213" t="str">
            <v>Madera de 0.10 x 0.20 x 1 Polin</v>
          </cell>
          <cell r="B1213" t="str">
            <v>m</v>
          </cell>
          <cell r="C1213">
            <v>19575</v>
          </cell>
        </row>
        <row r="1214">
          <cell r="A1214" t="str">
            <v>Madera de 0.12 x 0.15 x 1 Polin</v>
          </cell>
          <cell r="B1214" t="str">
            <v>m</v>
          </cell>
          <cell r="C1214">
            <v>17618</v>
          </cell>
        </row>
        <row r="1215">
          <cell r="A1215" t="str">
            <v>Madera de 0.20 x 0.30 x 1</v>
          </cell>
          <cell r="B1215" t="str">
            <v>m</v>
          </cell>
          <cell r="C1215">
            <v>56520</v>
          </cell>
        </row>
        <row r="1216">
          <cell r="A1216" t="str">
            <v>Madera flormorado pieza</v>
          </cell>
          <cell r="B1216" t="str">
            <v>und</v>
          </cell>
          <cell r="C1216">
            <v>37120</v>
          </cell>
        </row>
        <row r="1217">
          <cell r="A1217" t="str">
            <v>Madera o Cuarton  de 0.05 x 0.10 x 1.0</v>
          </cell>
          <cell r="B1217" t="str">
            <v>m</v>
          </cell>
          <cell r="C1217">
            <v>7500</v>
          </cell>
        </row>
        <row r="1218">
          <cell r="A1218" t="str">
            <v>Madera o cuarton de 0.05 x 0.12 x 1.0</v>
          </cell>
          <cell r="B1218" t="str">
            <v>m</v>
          </cell>
          <cell r="C1218">
            <v>8750</v>
          </cell>
        </row>
        <row r="1219">
          <cell r="A1219" t="str">
            <v>Madera tipo pardillo 0.04 x 0.08 x 3.00</v>
          </cell>
          <cell r="B1219" t="str">
            <v>und</v>
          </cell>
          <cell r="C1219">
            <v>45000</v>
          </cell>
        </row>
        <row r="1220">
          <cell r="A1220" t="str">
            <v>Malla baloncesto</v>
          </cell>
          <cell r="B1220" t="str">
            <v>und</v>
          </cell>
          <cell r="C1220">
            <v>10000</v>
          </cell>
        </row>
        <row r="1221">
          <cell r="A1221" t="str">
            <v>Malla con vena 0.60 x 2.00</v>
          </cell>
          <cell r="B1221" t="str">
            <v>und</v>
          </cell>
          <cell r="C1221">
            <v>3717</v>
          </cell>
        </row>
        <row r="1222">
          <cell r="A1222" t="str">
            <v>Malla de cribado en lamina PRFV de 3/4"</v>
          </cell>
          <cell r="B1222" t="str">
            <v>und</v>
          </cell>
          <cell r="C1222">
            <v>278600</v>
          </cell>
        </row>
        <row r="1223">
          <cell r="A1223" t="str">
            <v>Malla doble torsion 6 x 8 (C. reno)</v>
          </cell>
          <cell r="B1223" t="str">
            <v>m²</v>
          </cell>
          <cell r="C1223">
            <v>5286</v>
          </cell>
        </row>
        <row r="1224">
          <cell r="A1224" t="str">
            <v>Malla electrosoldada Q-10 o M-567 (2.35 x 6 m)</v>
          </cell>
          <cell r="B1224" t="str">
            <v>und</v>
          </cell>
          <cell r="C1224">
            <v>342122</v>
          </cell>
        </row>
        <row r="1225">
          <cell r="A1225" t="str">
            <v>Malla electrosoldada Q-2 o M-084 (2.35 x 6m)</v>
          </cell>
          <cell r="B1225" t="str">
            <v>m²</v>
          </cell>
          <cell r="C1225">
            <v>3805</v>
          </cell>
        </row>
        <row r="1226">
          <cell r="A1226" t="str">
            <v>Malla electrosoldada Q-3 o M-106 (2.35 x 6m)</v>
          </cell>
          <cell r="B1226" t="str">
            <v>m²</v>
          </cell>
          <cell r="C1226">
            <v>5929</v>
          </cell>
        </row>
        <row r="1227">
          <cell r="A1227" t="str">
            <v>Malla electrosoldada Q-3 o M-131(2.35 x 6 m )</v>
          </cell>
          <cell r="B1227" t="str">
            <v>und</v>
          </cell>
          <cell r="C1227">
            <v>62642</v>
          </cell>
        </row>
        <row r="1228">
          <cell r="A1228" t="str">
            <v>Malla electrosoldada Q-4 o M-159 (2.35 x 6m)</v>
          </cell>
          <cell r="B1228" t="str">
            <v>m²</v>
          </cell>
          <cell r="C1228">
            <v>7187</v>
          </cell>
        </row>
        <row r="1229">
          <cell r="A1229" t="str">
            <v>Malla electrosoldada Q-5 o M-188 (2.35 x 6m)</v>
          </cell>
          <cell r="B1229" t="str">
            <v>m²</v>
          </cell>
          <cell r="C1229">
            <v>8537</v>
          </cell>
        </row>
        <row r="1230">
          <cell r="A1230" t="str">
            <v>Malla electrosoldada Q-6 o M-221 (2.35 x 6 m)</v>
          </cell>
          <cell r="B1230" t="str">
            <v>und</v>
          </cell>
          <cell r="C1230">
            <v>141220</v>
          </cell>
        </row>
        <row r="1231">
          <cell r="A1231" t="str">
            <v>Malla electrosoldada Q-7 o M-295 (2.35 x 6 m)</v>
          </cell>
          <cell r="B1231" t="str">
            <v>m²</v>
          </cell>
          <cell r="C1231">
            <v>13338</v>
          </cell>
        </row>
        <row r="1232">
          <cell r="A1232" t="str">
            <v>Malla electrosoldada Q-8 o M-378 (2.35 x 6 m)</v>
          </cell>
          <cell r="B1232" t="str">
            <v>und</v>
          </cell>
          <cell r="C1232">
            <v>234381</v>
          </cell>
        </row>
        <row r="1233">
          <cell r="A1233" t="str">
            <v>Malla eslabonada Cal. 10 de 2"</v>
          </cell>
          <cell r="B1233" t="str">
            <v>m²</v>
          </cell>
          <cell r="C1233">
            <v>10450</v>
          </cell>
        </row>
        <row r="1234">
          <cell r="A1234" t="str">
            <v>Malla eslabonada Cal. 10.5 de 2 1/4"</v>
          </cell>
          <cell r="B1234" t="str">
            <v>m²</v>
          </cell>
          <cell r="C1234">
            <v>10185</v>
          </cell>
        </row>
        <row r="1235">
          <cell r="A1235" t="str">
            <v>Malla IMT 40 c/12</v>
          </cell>
          <cell r="B1235" t="str">
            <v>m²</v>
          </cell>
          <cell r="C1235">
            <v>27805</v>
          </cell>
        </row>
        <row r="1236">
          <cell r="A1236" t="str">
            <v>Malla microfutbol</v>
          </cell>
          <cell r="B1236" t="str">
            <v>und</v>
          </cell>
          <cell r="C1236">
            <v>50000</v>
          </cell>
        </row>
        <row r="1237">
          <cell r="A1237" t="str">
            <v>Malla para Gavion t. torsion 2 x 1 x 1</v>
          </cell>
          <cell r="B1237" t="str">
            <v>und</v>
          </cell>
          <cell r="C1237">
            <v>62818</v>
          </cell>
        </row>
        <row r="1238">
          <cell r="A1238" t="str">
            <v>Malla sin vena  0.53 x 2.40</v>
          </cell>
          <cell r="B1238" t="str">
            <v>und</v>
          </cell>
          <cell r="C1238">
            <v>3900</v>
          </cell>
        </row>
        <row r="1239">
          <cell r="A1239" t="str">
            <v>Malla t. tor. Cal. 12 7.5 x 7.5 rec. PVC 2 x 1 x 1</v>
          </cell>
          <cell r="B1239" t="str">
            <v>und</v>
          </cell>
          <cell r="C1239">
            <v>117882</v>
          </cell>
        </row>
        <row r="1240">
          <cell r="A1240" t="str">
            <v>Malla trip. tor. Cal. 12 7.5 x 7.5 rec. PVC e=0.3</v>
          </cell>
          <cell r="B1240" t="str">
            <v>m²</v>
          </cell>
          <cell r="C1240">
            <v>49222</v>
          </cell>
        </row>
        <row r="1241">
          <cell r="A1241" t="str">
            <v>Manguera de politileno 1 1/2"</v>
          </cell>
          <cell r="B1241" t="str">
            <v>und</v>
          </cell>
          <cell r="C1241">
            <v>74375</v>
          </cell>
        </row>
        <row r="1242">
          <cell r="A1242" t="str">
            <v>Manguera en polipropileno Ø=1"</v>
          </cell>
          <cell r="B1242" t="str">
            <v>und</v>
          </cell>
          <cell r="C1242">
            <v>8908</v>
          </cell>
        </row>
        <row r="1243">
          <cell r="A1243" t="str">
            <v>Manguera plástica 3/4"</v>
          </cell>
          <cell r="B1243" t="str">
            <v>m</v>
          </cell>
          <cell r="C1243">
            <v>3000</v>
          </cell>
        </row>
        <row r="1244">
          <cell r="A1244" t="str">
            <v>Manguera plástica conexión 1/2"</v>
          </cell>
          <cell r="B1244" t="str">
            <v>und</v>
          </cell>
          <cell r="C1244">
            <v>3250</v>
          </cell>
        </row>
        <row r="1245">
          <cell r="A1245" t="str">
            <v>Manhole para inspeccion Ø=24" en PRFV</v>
          </cell>
          <cell r="B1245" t="str">
            <v>und</v>
          </cell>
          <cell r="C1245">
            <v>1312550</v>
          </cell>
        </row>
        <row r="1246">
          <cell r="A1246" t="str">
            <v>Mani forrajero</v>
          </cell>
          <cell r="B1246" t="str">
            <v>kg</v>
          </cell>
          <cell r="C1246">
            <v>60000</v>
          </cell>
        </row>
        <row r="1247">
          <cell r="A1247" t="str">
            <v>Manija para ventana</v>
          </cell>
          <cell r="B1247" t="str">
            <v>und</v>
          </cell>
          <cell r="C1247">
            <v>1914.5</v>
          </cell>
        </row>
        <row r="1248">
          <cell r="A1248" t="str">
            <v>Manija tubo aluminio x 2 mts</v>
          </cell>
          <cell r="B1248" t="str">
            <v>und</v>
          </cell>
          <cell r="C1248">
            <v>200000</v>
          </cell>
        </row>
        <row r="1249">
          <cell r="A1249" t="str">
            <v>Manilla y cilindro exterior sencillo</v>
          </cell>
          <cell r="B1249" t="str">
            <v>und</v>
          </cell>
          <cell r="C1249">
            <v>139114</v>
          </cell>
        </row>
        <row r="1250">
          <cell r="A1250" t="str">
            <v>Manometro 0 - 80 Psi</v>
          </cell>
          <cell r="B1250" t="str">
            <v>und</v>
          </cell>
          <cell r="C1250">
            <v>33176</v>
          </cell>
        </row>
        <row r="1251">
          <cell r="A1251" t="str">
            <v>Manometro Ø=2" de glicerina</v>
          </cell>
          <cell r="B1251" t="str">
            <v>und</v>
          </cell>
          <cell r="C1251">
            <v>90480</v>
          </cell>
        </row>
        <row r="1252">
          <cell r="A1252" t="str">
            <v>Manto Antisocavacion Le=6.90 m</v>
          </cell>
          <cell r="B1252" t="str">
            <v>m²</v>
          </cell>
          <cell r="C1252">
            <v>36650</v>
          </cell>
        </row>
        <row r="1253">
          <cell r="A1253" t="str">
            <v>Manto asfáltico 3 mm con foil de aluminio</v>
          </cell>
          <cell r="B1253" t="str">
            <v>m²</v>
          </cell>
          <cell r="C1253">
            <v>19840</v>
          </cell>
        </row>
        <row r="1254">
          <cell r="A1254" t="str">
            <v>Manto asfáltico 3 mm transitable ref poliester</v>
          </cell>
          <cell r="B1254" t="str">
            <v>m²</v>
          </cell>
          <cell r="C1254">
            <v>17440</v>
          </cell>
        </row>
        <row r="1255">
          <cell r="A1255" t="str">
            <v>Manto fiberglas 400 X</v>
          </cell>
          <cell r="B1255" t="str">
            <v>m²</v>
          </cell>
          <cell r="C1255">
            <v>7490</v>
          </cell>
        </row>
        <row r="1256">
          <cell r="A1256" t="str">
            <v>Manto fiberglass 2.5 mm</v>
          </cell>
          <cell r="B1256" t="str">
            <v>m²</v>
          </cell>
          <cell r="C1256">
            <v>14514</v>
          </cell>
        </row>
        <row r="1257">
          <cell r="A1257" t="str">
            <v>Manto fiberglass 600 XT</v>
          </cell>
          <cell r="B1257" t="str">
            <v>m²</v>
          </cell>
          <cell r="C1257">
            <v>8160</v>
          </cell>
        </row>
        <row r="1258">
          <cell r="A1258" t="str">
            <v>Manto permanente TRM P300LW</v>
          </cell>
          <cell r="B1258" t="str">
            <v>m²</v>
          </cell>
          <cell r="C1258">
            <v>20687</v>
          </cell>
        </row>
        <row r="1259">
          <cell r="A1259" t="str">
            <v>Maquina de Pilotaje</v>
          </cell>
          <cell r="B1259" t="str">
            <v xml:space="preserve"> HR </v>
          </cell>
          <cell r="C1259">
            <v>135000</v>
          </cell>
        </row>
        <row r="1260">
          <cell r="A1260" t="str">
            <v>Maquina de Pulir</v>
          </cell>
          <cell r="B1260" t="str">
            <v xml:space="preserve"> HR </v>
          </cell>
          <cell r="C1260">
            <v>8750</v>
          </cell>
        </row>
        <row r="1261">
          <cell r="A1261" t="str">
            <v>Marco para caja de inspección 1.125x1.125 m en ángulo y platina de 2 1/2"*3/16"</v>
          </cell>
          <cell r="B1261" t="str">
            <v>und</v>
          </cell>
          <cell r="C1261">
            <v>128517.37</v>
          </cell>
        </row>
        <row r="1262">
          <cell r="A1262" t="str">
            <v>Marco para tapa de camara de inspeccion 0.69 x 0.82</v>
          </cell>
          <cell r="B1262" t="str">
            <v>und</v>
          </cell>
          <cell r="C1262">
            <v>97781.53</v>
          </cell>
        </row>
        <row r="1263">
          <cell r="A1263" t="str">
            <v>Marco puerta en lamina cold rolled cal. 18, de 0.80 x 2.10. Suministro e instal.</v>
          </cell>
          <cell r="B1263" t="str">
            <v>und</v>
          </cell>
          <cell r="C1263">
            <v>81260</v>
          </cell>
        </row>
        <row r="1264">
          <cell r="A1264" t="str">
            <v>Marco tapa en ángulo cámara CS-274</v>
          </cell>
          <cell r="B1264" t="str">
            <v>und</v>
          </cell>
          <cell r="C1264">
            <v>49200</v>
          </cell>
        </row>
        <row r="1265">
          <cell r="A1265" t="str">
            <v>Marco tapa en ángulo cámara CS-275</v>
          </cell>
          <cell r="B1265" t="str">
            <v>und</v>
          </cell>
          <cell r="C1265">
            <v>85000</v>
          </cell>
        </row>
        <row r="1266">
          <cell r="A1266" t="str">
            <v>Marmolina 20 kg</v>
          </cell>
          <cell r="B1266" t="str">
            <v>bt</v>
          </cell>
          <cell r="C1266">
            <v>6818</v>
          </cell>
        </row>
        <row r="1267">
          <cell r="A1267" t="str">
            <v>Masilla para juntas de gyplac dry wall X 5 GAL</v>
          </cell>
          <cell r="B1267" t="str">
            <v>und</v>
          </cell>
          <cell r="C1267">
            <v>32880</v>
          </cell>
        </row>
        <row r="1268">
          <cell r="A1268" t="str">
            <v>Matapalo h=0.50 m</v>
          </cell>
          <cell r="B1268" t="str">
            <v>und</v>
          </cell>
          <cell r="C1268">
            <v>9000</v>
          </cell>
        </row>
        <row r="1269">
          <cell r="A1269" t="str">
            <v>Material de préstamo (Conglomerado)</v>
          </cell>
          <cell r="B1269" t="str">
            <v>m³</v>
          </cell>
          <cell r="C1269">
            <v>4000</v>
          </cell>
        </row>
        <row r="1270">
          <cell r="A1270" t="str">
            <v>Material de prestamo (tierra-arena-arcilla-limo)</v>
          </cell>
          <cell r="B1270" t="str">
            <v>m³</v>
          </cell>
          <cell r="C1270">
            <v>1250</v>
          </cell>
        </row>
        <row r="1271">
          <cell r="A1271" t="str">
            <v>Material triturado T. max. 3" - 4"</v>
          </cell>
          <cell r="B1271" t="str">
            <v>m³</v>
          </cell>
          <cell r="C1271">
            <v>25907</v>
          </cell>
        </row>
        <row r="1272">
          <cell r="A1272" t="str">
            <v>Mecha de seguridad</v>
          </cell>
          <cell r="B1272" t="str">
            <v>rl</v>
          </cell>
          <cell r="C1272">
            <v>245000</v>
          </cell>
        </row>
        <row r="1273">
          <cell r="A1273" t="str">
            <v>Meck peroxido Ex1</v>
          </cell>
          <cell r="B1273" t="str">
            <v>kg</v>
          </cell>
          <cell r="C1273">
            <v>18015</v>
          </cell>
        </row>
        <row r="1274">
          <cell r="A1274" t="str">
            <v>Media caña chingale lisa</v>
          </cell>
          <cell r="B1274" t="str">
            <v>m</v>
          </cell>
          <cell r="C1274">
            <v>850</v>
          </cell>
        </row>
        <row r="1275">
          <cell r="A1275" t="str">
            <v>Medidor de  gas 2.5</v>
          </cell>
          <cell r="B1275" t="str">
            <v>und</v>
          </cell>
          <cell r="C1275">
            <v>125000</v>
          </cell>
        </row>
        <row r="1276">
          <cell r="A1276" t="str">
            <v>Medidor de agua volumetrico Ø 1"</v>
          </cell>
          <cell r="B1276" t="str">
            <v>und</v>
          </cell>
          <cell r="C1276">
            <v>380422</v>
          </cell>
        </row>
        <row r="1277">
          <cell r="A1277" t="str">
            <v>Medidor de agua volumetrico Ø 1/2"</v>
          </cell>
          <cell r="B1277" t="str">
            <v>und</v>
          </cell>
          <cell r="C1277">
            <v>57768</v>
          </cell>
        </row>
        <row r="1278">
          <cell r="A1278" t="str">
            <v>Membrana Arquitectonica. Inc estructura</v>
          </cell>
          <cell r="B1278" t="str">
            <v>m²</v>
          </cell>
          <cell r="C1278">
            <v>395000</v>
          </cell>
        </row>
        <row r="1279">
          <cell r="A1279" t="str">
            <v>Merulex IFA Transparente (20 kg)</v>
          </cell>
          <cell r="B1279" t="str">
            <v>kg</v>
          </cell>
          <cell r="C1279">
            <v>13800</v>
          </cell>
        </row>
        <row r="1280">
          <cell r="A1280" t="str">
            <v>Merulex IFS Transparente (inmunizante madera)</v>
          </cell>
          <cell r="B1280" t="str">
            <v>gal</v>
          </cell>
          <cell r="C1280">
            <v>70500</v>
          </cell>
        </row>
        <row r="1281">
          <cell r="A1281" t="str">
            <v>Metaldeck 2" cal 22 x m</v>
          </cell>
          <cell r="B1281" t="str">
            <v>m²</v>
          </cell>
          <cell r="C1281">
            <v>27960</v>
          </cell>
        </row>
        <row r="1282">
          <cell r="A1282" t="str">
            <v>Mezcla asfaltica MDC-1</v>
          </cell>
          <cell r="B1282" t="str">
            <v>m³</v>
          </cell>
          <cell r="C1282">
            <v>399012</v>
          </cell>
        </row>
        <row r="1283">
          <cell r="A1283" t="str">
            <v>Mezcla asfaltica MDC-2</v>
          </cell>
          <cell r="B1283" t="str">
            <v>m³</v>
          </cell>
          <cell r="C1283">
            <v>414779</v>
          </cell>
        </row>
        <row r="1284">
          <cell r="A1284" t="str">
            <v>Mezclador lavap 8" cuello oscilante llaves cromo</v>
          </cell>
          <cell r="B1284" t="str">
            <v>und</v>
          </cell>
          <cell r="C1284">
            <v>65600</v>
          </cell>
        </row>
        <row r="1285">
          <cell r="A1285" t="str">
            <v>Mezcladora de 9 ft</v>
          </cell>
          <cell r="B1285" t="str">
            <v xml:space="preserve"> HR </v>
          </cell>
          <cell r="C1285">
            <v>6730</v>
          </cell>
        </row>
        <row r="1286">
          <cell r="A1286" t="str">
            <v>Micromedidor de agua 1/2"</v>
          </cell>
          <cell r="B1286" t="str">
            <v>und</v>
          </cell>
          <cell r="C1286">
            <v>56480</v>
          </cell>
        </row>
        <row r="1287">
          <cell r="A1287" t="str">
            <v>Micropavimentadora  sobre Camion S-M210</v>
          </cell>
          <cell r="B1287" t="str">
            <v xml:space="preserve"> HR </v>
          </cell>
          <cell r="C1287">
            <v>450000</v>
          </cell>
        </row>
        <row r="1288">
          <cell r="A1288" t="str">
            <v>Mineral rojo</v>
          </cell>
          <cell r="B1288" t="str">
            <v>kg</v>
          </cell>
          <cell r="C1288">
            <v>7681</v>
          </cell>
        </row>
        <row r="1289">
          <cell r="A1289" t="str">
            <v>Mini-cargador Bobcat</v>
          </cell>
          <cell r="B1289" t="str">
            <v xml:space="preserve"> HR </v>
          </cell>
          <cell r="C1289">
            <v>86660</v>
          </cell>
        </row>
        <row r="1290">
          <cell r="A1290" t="str">
            <v>Modulo de sedimentacion acelerada tipo Tas H=1.05</v>
          </cell>
          <cell r="B1290" t="str">
            <v>m²</v>
          </cell>
          <cell r="C1290">
            <v>641760</v>
          </cell>
        </row>
        <row r="1291">
          <cell r="A1291" t="str">
            <v>Modulo de venta en Acero inoxidable</v>
          </cell>
          <cell r="B1291" t="str">
            <v>und</v>
          </cell>
          <cell r="C1291">
            <v>26000000</v>
          </cell>
        </row>
        <row r="1292">
          <cell r="A1292" t="str">
            <v>Molde para soldadura</v>
          </cell>
          <cell r="B1292" t="str">
            <v xml:space="preserve"> HR </v>
          </cell>
          <cell r="C1292">
            <v>103950</v>
          </cell>
        </row>
        <row r="1293">
          <cell r="A1293" t="str">
            <v>Moriche h= 2.00 m</v>
          </cell>
          <cell r="B1293" t="str">
            <v>und</v>
          </cell>
          <cell r="C1293">
            <v>15000</v>
          </cell>
        </row>
        <row r="1294">
          <cell r="A1294" t="str">
            <v>Mortero  1:2 (desperdicio 5%)</v>
          </cell>
          <cell r="B1294" t="str">
            <v>m³</v>
          </cell>
          <cell r="C1294">
            <v>411386</v>
          </cell>
        </row>
        <row r="1295">
          <cell r="A1295" t="str">
            <v>Mortero  1:3 (desperdicio 5%)</v>
          </cell>
          <cell r="B1295" t="str">
            <v>m³</v>
          </cell>
          <cell r="C1295">
            <v>344987.28</v>
          </cell>
        </row>
        <row r="1296">
          <cell r="A1296" t="str">
            <v>Mortero  1:4 (desperdicio 5%)</v>
          </cell>
          <cell r="B1296" t="str">
            <v>m³</v>
          </cell>
          <cell r="C1296">
            <v>433214</v>
          </cell>
        </row>
        <row r="1297">
          <cell r="A1297" t="str">
            <v>Mortero  1:5  (desperdicio 5 %)</v>
          </cell>
          <cell r="B1297" t="str">
            <v>m³</v>
          </cell>
          <cell r="C1297">
            <v>259131.27</v>
          </cell>
        </row>
        <row r="1298">
          <cell r="A1298" t="str">
            <v>Mortero Impermeabilizado 1:2 (desperdicio 5%)</v>
          </cell>
          <cell r="B1298" t="str">
            <v>m³</v>
          </cell>
          <cell r="C1298">
            <v>768574.12</v>
          </cell>
        </row>
        <row r="1299">
          <cell r="A1299" t="str">
            <v>Mortero Impermeabilizado 1:3 (desperdicio 5%)</v>
          </cell>
          <cell r="B1299" t="str">
            <v>m³</v>
          </cell>
          <cell r="C1299">
            <v>706342</v>
          </cell>
        </row>
        <row r="1300">
          <cell r="A1300" t="str">
            <v>Mortero Impermeabilizado 1:4 (desperdicio 5%)</v>
          </cell>
          <cell r="B1300" t="str">
            <v>m³</v>
          </cell>
          <cell r="C1300">
            <v>484609.7</v>
          </cell>
        </row>
        <row r="1301">
          <cell r="A1301" t="str">
            <v>Mortero Impermeabilizado 1:5 (desperdicio 5%)</v>
          </cell>
          <cell r="B1301" t="str">
            <v>m³</v>
          </cell>
          <cell r="C1301">
            <v>417055.47</v>
          </cell>
        </row>
        <row r="1302">
          <cell r="A1302" t="str">
            <v>Motobomba 3/4 HP 2 x 1 1/2"</v>
          </cell>
          <cell r="B1302" t="str">
            <v>und</v>
          </cell>
          <cell r="C1302">
            <v>1600800</v>
          </cell>
        </row>
        <row r="1303">
          <cell r="A1303" t="str">
            <v>Motobomba a gasolina  3.5 H.P. Ø=1 1/4" x 1"</v>
          </cell>
          <cell r="B1303" t="str">
            <v>und</v>
          </cell>
          <cell r="C1303">
            <v>1450000</v>
          </cell>
        </row>
        <row r="1304">
          <cell r="A1304" t="str">
            <v>Motobomba autocebante 2.2 H.P. 4 T. Ø=1 1/2"</v>
          </cell>
          <cell r="B1304" t="str">
            <v>und</v>
          </cell>
          <cell r="C1304">
            <v>630000</v>
          </cell>
        </row>
        <row r="1305">
          <cell r="A1305" t="str">
            <v>Motobomba de 3"</v>
          </cell>
          <cell r="B1305" t="str">
            <v xml:space="preserve"> HR </v>
          </cell>
          <cell r="C1305">
            <v>5900</v>
          </cell>
        </row>
        <row r="1306">
          <cell r="A1306" t="str">
            <v>Motobomba de 4" o 6"</v>
          </cell>
          <cell r="B1306" t="str">
            <v xml:space="preserve"> HR </v>
          </cell>
          <cell r="C1306">
            <v>8925</v>
          </cell>
        </row>
        <row r="1307">
          <cell r="A1307" t="str">
            <v>Motoniveladora</v>
          </cell>
          <cell r="B1307" t="str">
            <v xml:space="preserve"> HR </v>
          </cell>
          <cell r="C1307">
            <v>176667</v>
          </cell>
        </row>
        <row r="1308">
          <cell r="A1308" t="str">
            <v>Motosierra</v>
          </cell>
          <cell r="B1308" t="str">
            <v xml:space="preserve"> HR </v>
          </cell>
          <cell r="C1308">
            <v>3692</v>
          </cell>
        </row>
        <row r="1309">
          <cell r="A1309" t="str">
            <v>Motosoldador Diesel</v>
          </cell>
          <cell r="B1309" t="str">
            <v xml:space="preserve"> HR </v>
          </cell>
          <cell r="C1309">
            <v>11342</v>
          </cell>
        </row>
        <row r="1310">
          <cell r="A1310" t="str">
            <v>Mueble en madera lavamanos 60x50x80</v>
          </cell>
          <cell r="B1310" t="str">
            <v>und</v>
          </cell>
          <cell r="C1310">
            <v>275000</v>
          </cell>
        </row>
        <row r="1311">
          <cell r="A1311" t="str">
            <v>Muro en ladrillo prensado macizo 0.12 m fachada</v>
          </cell>
          <cell r="B1311" t="str">
            <v>m²</v>
          </cell>
          <cell r="C1311">
            <v>82346</v>
          </cell>
        </row>
        <row r="1312">
          <cell r="A1312" t="str">
            <v>Muro en ladrillo tolete comun 0.12 m (12 x 24.5 x 6)</v>
          </cell>
          <cell r="B1312" t="str">
            <v>m²</v>
          </cell>
          <cell r="C1312">
            <v>50233.64</v>
          </cell>
        </row>
        <row r="1313">
          <cell r="A1313" t="str">
            <v>Nebulizador con valvula antigoteo</v>
          </cell>
          <cell r="B1313" t="str">
            <v>und</v>
          </cell>
          <cell r="C1313">
            <v>20880</v>
          </cell>
        </row>
        <row r="1314">
          <cell r="A1314" t="str">
            <v>Neopreno (0.25 x 0.15) m D=60 E=1/2"</v>
          </cell>
          <cell r="B1314" t="str">
            <v>und</v>
          </cell>
          <cell r="C1314">
            <v>13400</v>
          </cell>
        </row>
        <row r="1315">
          <cell r="A1315" t="str">
            <v>Neopreno (0.30 x 0.20) m D=60 E= 4 3/4"</v>
          </cell>
          <cell r="B1315" t="str">
            <v>und</v>
          </cell>
          <cell r="C1315">
            <v>70286</v>
          </cell>
        </row>
        <row r="1316">
          <cell r="A1316" t="str">
            <v>Neopreno (0.34 x 0.25) m D=60 E=4.23 cm</v>
          </cell>
          <cell r="B1316" t="str">
            <v>und</v>
          </cell>
          <cell r="C1316">
            <v>527800</v>
          </cell>
        </row>
        <row r="1317">
          <cell r="A1317" t="str">
            <v>Neopreno (0.35 x 0.35) m D=60 E=1.75"</v>
          </cell>
          <cell r="B1317" t="str">
            <v>und</v>
          </cell>
          <cell r="C1317">
            <v>217500</v>
          </cell>
        </row>
        <row r="1318">
          <cell r="A1318" t="str">
            <v>Neopreno (0.38 x 0.25) m D=60 E=3/8"</v>
          </cell>
          <cell r="B1318" t="str">
            <v>und</v>
          </cell>
          <cell r="C1318">
            <v>30000</v>
          </cell>
        </row>
        <row r="1319">
          <cell r="A1319" t="str">
            <v>Neopreno (0.40 x 0.35) m D=60 E=1/2"</v>
          </cell>
          <cell r="B1319" t="str">
            <v>und</v>
          </cell>
          <cell r="C1319">
            <v>58000</v>
          </cell>
        </row>
        <row r="1320">
          <cell r="A1320" t="str">
            <v>Neopreno (0.50 x 0.31) m D=60 E=1"</v>
          </cell>
          <cell r="B1320" t="str">
            <v>und</v>
          </cell>
          <cell r="C1320">
            <v>136904</v>
          </cell>
        </row>
        <row r="1321">
          <cell r="A1321" t="str">
            <v>Neopreno (0.50 x 0.56) m D=60  E=1 1/2"</v>
          </cell>
          <cell r="B1321" t="str">
            <v>und</v>
          </cell>
          <cell r="C1321">
            <v>240352</v>
          </cell>
        </row>
        <row r="1322">
          <cell r="A1322" t="str">
            <v>Neopreno (0.60 x 0.15) m D=60 E=1/2"</v>
          </cell>
          <cell r="B1322" t="str">
            <v>und</v>
          </cell>
          <cell r="C1322">
            <v>32000</v>
          </cell>
        </row>
        <row r="1323">
          <cell r="A1323" t="str">
            <v>Neopreno (1.80 x 0.30) m D=60 E= 4 3/4"</v>
          </cell>
          <cell r="B1323" t="str">
            <v>und</v>
          </cell>
          <cell r="C1323">
            <v>632572</v>
          </cell>
        </row>
        <row r="1324">
          <cell r="A1324" t="str">
            <v>Neopreno WD 1625 (40 mm x 1") D=70</v>
          </cell>
          <cell r="B1324" t="str">
            <v>m</v>
          </cell>
          <cell r="C1324">
            <v>11020</v>
          </cell>
        </row>
        <row r="1325">
          <cell r="A1325" t="str">
            <v>Niple espec. Ø= 3" en A.C. con E.L x E.B. L=0.38 m</v>
          </cell>
          <cell r="B1325" t="str">
            <v>und</v>
          </cell>
          <cell r="C1325">
            <v>156600</v>
          </cell>
        </row>
        <row r="1326">
          <cell r="A1326" t="str">
            <v>Niple espec. Ø= 4" en A.C. con E.L x E.B. L=0.51 m</v>
          </cell>
          <cell r="B1326" t="str">
            <v>und</v>
          </cell>
          <cell r="C1326">
            <v>545200</v>
          </cell>
        </row>
        <row r="1327">
          <cell r="A1327" t="str">
            <v>Niple espec. Ø= 6" en A.C. con E.L x E.B. L=0.76 m</v>
          </cell>
          <cell r="B1327" t="str">
            <v>und</v>
          </cell>
          <cell r="C1327">
            <v>748200</v>
          </cell>
        </row>
        <row r="1328">
          <cell r="A1328" t="str">
            <v>Niple espec. Ø= 8" en A.C. con E.L x E.B. L=1.00 m</v>
          </cell>
          <cell r="B1328" t="str">
            <v>und</v>
          </cell>
          <cell r="C1328">
            <v>1102000</v>
          </cell>
        </row>
        <row r="1329">
          <cell r="A1329" t="str">
            <v>Niple Ø 1/2" en H.G. L=0.05 m</v>
          </cell>
          <cell r="B1329" t="str">
            <v>und</v>
          </cell>
          <cell r="C1329">
            <v>1476</v>
          </cell>
        </row>
        <row r="1330">
          <cell r="A1330" t="str">
            <v>Niple Ø 2" en H.G. L=0.35 m</v>
          </cell>
          <cell r="B1330" t="str">
            <v>und</v>
          </cell>
          <cell r="C1330">
            <v>45000</v>
          </cell>
        </row>
        <row r="1331">
          <cell r="A1331" t="str">
            <v>Niple Ø= 10" en A.C. con E.B x E.B. L=0.50 m</v>
          </cell>
          <cell r="B1331" t="str">
            <v>und</v>
          </cell>
          <cell r="C1331">
            <v>632751</v>
          </cell>
        </row>
        <row r="1332">
          <cell r="A1332" t="str">
            <v>Niple Ø= 12" en A.C. con E.B x E.B. L=0.80 m</v>
          </cell>
          <cell r="B1332" t="str">
            <v>und</v>
          </cell>
          <cell r="C1332">
            <v>1294792</v>
          </cell>
        </row>
        <row r="1333">
          <cell r="A1333" t="str">
            <v>Niple Ø= 16" en H.D. con E.B x E.B. L=0.80 m</v>
          </cell>
          <cell r="B1333" t="str">
            <v>und</v>
          </cell>
          <cell r="C1333">
            <v>1831200</v>
          </cell>
        </row>
        <row r="1334">
          <cell r="A1334" t="str">
            <v>Niple Ø= 2" en A.C. con E.B x E.B. L=1.10 m.</v>
          </cell>
          <cell r="B1334" t="str">
            <v>und</v>
          </cell>
          <cell r="C1334">
            <v>212300</v>
          </cell>
        </row>
        <row r="1335">
          <cell r="A1335" t="str">
            <v>Niple Ø= 2" en A.C. con E.L x E.B. L=0.18 m</v>
          </cell>
          <cell r="B1335" t="str">
            <v>und</v>
          </cell>
          <cell r="C1335">
            <v>174000</v>
          </cell>
        </row>
        <row r="1336">
          <cell r="A1336" t="str">
            <v>Niple Ø= 2" en A.C. con E.L x E.B. L=0.18 m. Suministro e Instal.</v>
          </cell>
          <cell r="B1336" t="str">
            <v>und</v>
          </cell>
          <cell r="C1336">
            <v>194579.06</v>
          </cell>
        </row>
        <row r="1337">
          <cell r="A1337" t="str">
            <v>Niple Ø= 2" en A.C. con E.L x E.B. L=0.40 m</v>
          </cell>
          <cell r="B1337" t="str">
            <v>und</v>
          </cell>
          <cell r="C1337">
            <v>81200</v>
          </cell>
        </row>
        <row r="1338">
          <cell r="A1338" t="str">
            <v>Niple Ø= 2" en A.C. con E.L x E.B. L=0.60 m</v>
          </cell>
          <cell r="B1338" t="str">
            <v>und</v>
          </cell>
          <cell r="C1338">
            <v>100800</v>
          </cell>
        </row>
        <row r="1339">
          <cell r="A1339" t="str">
            <v>Niple Ø= 2" en A.C. con E.L x E.B. L=3.20 m</v>
          </cell>
          <cell r="B1339" t="str">
            <v>und</v>
          </cell>
          <cell r="C1339">
            <v>334600</v>
          </cell>
        </row>
        <row r="1340">
          <cell r="A1340" t="str">
            <v>Niple Ø= 3" en A.C. con E.B x E.B. L=1.00 m.</v>
          </cell>
          <cell r="B1340" t="str">
            <v>und</v>
          </cell>
          <cell r="C1340">
            <v>295613</v>
          </cell>
        </row>
        <row r="1341">
          <cell r="A1341" t="str">
            <v>Niple Ø= 3" en A.C. con E.L x E.B. L=0.23 m</v>
          </cell>
          <cell r="B1341" t="str">
            <v>und</v>
          </cell>
          <cell r="C1341">
            <v>203000</v>
          </cell>
        </row>
        <row r="1342">
          <cell r="A1342" t="str">
            <v>Niple Ø= 3" en A.C. con E.L x E.B. L=0.30 m</v>
          </cell>
          <cell r="B1342" t="str">
            <v>und</v>
          </cell>
          <cell r="C1342">
            <v>184304</v>
          </cell>
        </row>
        <row r="1343">
          <cell r="A1343" t="str">
            <v>Niple Ø= 4" en H.D. con E.B x E.B. L=0.50 m</v>
          </cell>
          <cell r="B1343" t="str">
            <v>und</v>
          </cell>
          <cell r="C1343">
            <v>210000</v>
          </cell>
        </row>
        <row r="1344">
          <cell r="A1344" t="str">
            <v>Niple Ø= 4" en H.D. con E.L x E.B. L=1.50 m.</v>
          </cell>
          <cell r="B1344" t="str">
            <v>und</v>
          </cell>
          <cell r="C1344">
            <v>420000</v>
          </cell>
        </row>
        <row r="1345">
          <cell r="A1345" t="str">
            <v>Niple Ø= 4" en H.D. con E.L x E.B. L=2.20 m</v>
          </cell>
          <cell r="B1345" t="str">
            <v>und</v>
          </cell>
          <cell r="C1345">
            <v>596400</v>
          </cell>
        </row>
        <row r="1346">
          <cell r="A1346" t="str">
            <v>Niple Ø= 4" en H.D. con E.L x E.B. L=3.20 m.</v>
          </cell>
          <cell r="B1346" t="str">
            <v>und</v>
          </cell>
          <cell r="C1346">
            <v>848400</v>
          </cell>
        </row>
        <row r="1347">
          <cell r="A1347" t="str">
            <v>Niple Ø= 6" en A.C. con E.B x E.B. L=0.50 m</v>
          </cell>
          <cell r="B1347" t="str">
            <v>und</v>
          </cell>
          <cell r="C1347">
            <v>356377</v>
          </cell>
        </row>
        <row r="1348">
          <cell r="A1348" t="str">
            <v>Niple pasamuro 2" L=0.25 m rosca 1 extremo</v>
          </cell>
          <cell r="B1348" t="str">
            <v>und</v>
          </cell>
          <cell r="C1348">
            <v>24500</v>
          </cell>
        </row>
        <row r="1349">
          <cell r="A1349" t="str">
            <v>Nylon Calibre 9 o 9 mm</v>
          </cell>
          <cell r="B1349" t="str">
            <v>m</v>
          </cell>
          <cell r="C1349">
            <v>1900</v>
          </cell>
        </row>
        <row r="1350">
          <cell r="A1350" t="str">
            <v>Octoato de Cobalto 709</v>
          </cell>
          <cell r="B1350" t="str">
            <v>btl</v>
          </cell>
          <cell r="C1350">
            <v>34122</v>
          </cell>
        </row>
        <row r="1351">
          <cell r="A1351" t="str">
            <v>Oficial de Construccion</v>
          </cell>
          <cell r="B1351" t="str">
            <v>h</v>
          </cell>
          <cell r="C1351">
            <v>9652</v>
          </cell>
        </row>
        <row r="1352">
          <cell r="A1352" t="str">
            <v>Oity 1.50 m</v>
          </cell>
          <cell r="B1352" t="str">
            <v>und</v>
          </cell>
          <cell r="C1352">
            <v>17000</v>
          </cell>
        </row>
        <row r="1353">
          <cell r="A1353" t="str">
            <v>Oity 1.70 m</v>
          </cell>
          <cell r="B1353" t="str">
            <v>und</v>
          </cell>
          <cell r="C1353">
            <v>20000</v>
          </cell>
        </row>
        <row r="1354">
          <cell r="A1354" t="str">
            <v>Oity 2.0 m</v>
          </cell>
          <cell r="B1354" t="str">
            <v>und</v>
          </cell>
          <cell r="C1354">
            <v>26670</v>
          </cell>
        </row>
        <row r="1355">
          <cell r="A1355" t="str">
            <v>Operador de maquinaria</v>
          </cell>
          <cell r="B1355" t="str">
            <v>h</v>
          </cell>
          <cell r="C1355">
            <v>7167</v>
          </cell>
        </row>
        <row r="1356">
          <cell r="A1356" t="str">
            <v>Orinal infantil</v>
          </cell>
          <cell r="B1356" t="str">
            <v>und</v>
          </cell>
          <cell r="C1356">
            <v>71188</v>
          </cell>
        </row>
        <row r="1357">
          <cell r="A1357" t="str">
            <v>Orinal institucional fluxómetro grif Quik</v>
          </cell>
          <cell r="B1357" t="str">
            <v>und</v>
          </cell>
          <cell r="C1357">
            <v>206000</v>
          </cell>
        </row>
        <row r="1358">
          <cell r="A1358" t="str">
            <v>Orinal mediano con grif. Tradicional</v>
          </cell>
          <cell r="B1358" t="str">
            <v>und</v>
          </cell>
          <cell r="C1358">
            <v>137933</v>
          </cell>
        </row>
        <row r="1359">
          <cell r="A1359" t="str">
            <v>Orinal mediano fluxómetro</v>
          </cell>
          <cell r="B1359" t="str">
            <v>und</v>
          </cell>
          <cell r="C1359">
            <v>441170</v>
          </cell>
        </row>
        <row r="1360">
          <cell r="A1360" t="str">
            <v>Orinal mediano santafé de corona</v>
          </cell>
          <cell r="B1360" t="str">
            <v>und</v>
          </cell>
          <cell r="C1360">
            <v>149075</v>
          </cell>
        </row>
        <row r="1361">
          <cell r="A1361" t="str">
            <v>Oxigeno Industrial</v>
          </cell>
          <cell r="B1361" t="str">
            <v>m³</v>
          </cell>
          <cell r="C1361">
            <v>13248</v>
          </cell>
        </row>
        <row r="1362">
          <cell r="A1362" t="str">
            <v>Pabmeril  Pliego  9" x 11" No 100</v>
          </cell>
          <cell r="B1362" t="str">
            <v>und</v>
          </cell>
          <cell r="C1362">
            <v>1052</v>
          </cell>
        </row>
        <row r="1363">
          <cell r="A1363" t="str">
            <v>Pala Principal para excavaciones</v>
          </cell>
          <cell r="B1363" t="str">
            <v xml:space="preserve"> HR </v>
          </cell>
          <cell r="C1363">
            <v>190650</v>
          </cell>
        </row>
        <row r="1364">
          <cell r="A1364" t="str">
            <v>Paleta PARE y SIGA 30 x 30</v>
          </cell>
          <cell r="B1364" t="str">
            <v>und</v>
          </cell>
          <cell r="C1364">
            <v>23316</v>
          </cell>
        </row>
        <row r="1365">
          <cell r="A1365" t="str">
            <v>Paleteros (2)</v>
          </cell>
          <cell r="B1365" t="str">
            <v>h</v>
          </cell>
          <cell r="C1365">
            <v>12134</v>
          </cell>
        </row>
        <row r="1366">
          <cell r="A1366" t="str">
            <v>Palma botella h = 1.00 m</v>
          </cell>
          <cell r="B1366" t="str">
            <v>und</v>
          </cell>
          <cell r="C1366">
            <v>15000</v>
          </cell>
        </row>
        <row r="1367">
          <cell r="A1367" t="str">
            <v xml:space="preserve">Pabmeril  Pliego  9" x 11" No 100 </v>
          </cell>
          <cell r="B1367" t="str">
            <v>und</v>
          </cell>
          <cell r="C1367">
            <v>1052</v>
          </cell>
        </row>
        <row r="1368">
          <cell r="A1368" t="str">
            <v>Palma Fenix h=2.50 m</v>
          </cell>
          <cell r="B1368" t="str">
            <v>und</v>
          </cell>
          <cell r="C1368">
            <v>60000</v>
          </cell>
        </row>
        <row r="1369">
          <cell r="A1369" t="str">
            <v>Panel prefabricado hexagonal en concreto 4000 Psi para muros de acompañamiento.</v>
          </cell>
          <cell r="B1369" t="str">
            <v>und</v>
          </cell>
          <cell r="C1369">
            <v>227515.59</v>
          </cell>
        </row>
        <row r="1370">
          <cell r="A1370" t="str">
            <v>Pañete impermeabilizado muros 1:3 espesor de 2 cm</v>
          </cell>
          <cell r="B1370" t="str">
            <v>m²</v>
          </cell>
          <cell r="C1370">
            <v>24911.279999999999</v>
          </cell>
        </row>
        <row r="1371">
          <cell r="A1371" t="str">
            <v>Pañete interior allanado 1:4 espesor 1.5 cm</v>
          </cell>
          <cell r="B1371" t="str">
            <v>m²</v>
          </cell>
          <cell r="C1371">
            <v>17110.259999999998</v>
          </cell>
        </row>
        <row r="1372">
          <cell r="A1372" t="str">
            <v>Pañete interior allanado 1:4 espesor 2 cm</v>
          </cell>
          <cell r="B1372" t="str">
            <v>m²</v>
          </cell>
          <cell r="C1372">
            <v>15810.9</v>
          </cell>
        </row>
        <row r="1373">
          <cell r="A1373" t="str">
            <v>Pañete liso (allanado) muros 1:4, incluye filos y dilataciones</v>
          </cell>
          <cell r="B1373" t="str">
            <v>m²</v>
          </cell>
          <cell r="C1373">
            <v>19741.07</v>
          </cell>
        </row>
        <row r="1374">
          <cell r="A1374" t="str">
            <v>Paño escorial</v>
          </cell>
          <cell r="B1374" t="str">
            <v>m²</v>
          </cell>
          <cell r="C1374">
            <v>24000</v>
          </cell>
        </row>
        <row r="1375">
          <cell r="A1375" t="str">
            <v>Papel para polarizar</v>
          </cell>
          <cell r="B1375" t="str">
            <v>m²</v>
          </cell>
          <cell r="C1375">
            <v>15000</v>
          </cell>
        </row>
        <row r="1376">
          <cell r="A1376" t="str">
            <v>Papelera  blanca</v>
          </cell>
          <cell r="B1376" t="str">
            <v>und</v>
          </cell>
          <cell r="C1376">
            <v>7700</v>
          </cell>
        </row>
        <row r="1377">
          <cell r="A1377" t="str">
            <v>Paral  telescopico a 3.70 m</v>
          </cell>
          <cell r="B1377" t="str">
            <v xml:space="preserve"> HR </v>
          </cell>
          <cell r="C1377">
            <v>200</v>
          </cell>
        </row>
        <row r="1378">
          <cell r="A1378" t="str">
            <v>Paral telescopico 2 a 4 ml</v>
          </cell>
          <cell r="B1378" t="str">
            <v>d</v>
          </cell>
          <cell r="C1378">
            <v>237</v>
          </cell>
        </row>
        <row r="1379">
          <cell r="A1379" t="str">
            <v>Pararrayos de ZnO, 12 KV, 10 KA, tipo línea</v>
          </cell>
          <cell r="B1379" t="str">
            <v>und</v>
          </cell>
          <cell r="C1379">
            <v>168640</v>
          </cell>
        </row>
        <row r="1380">
          <cell r="A1380" t="str">
            <v>Pared valencia/stone/alejandria 20.5*30.5</v>
          </cell>
          <cell r="B1380" t="str">
            <v>m²</v>
          </cell>
          <cell r="C1380">
            <v>20616.560000000001</v>
          </cell>
        </row>
        <row r="1381">
          <cell r="A1381" t="str">
            <v>Parlante portero eléctrico 1 pulso</v>
          </cell>
          <cell r="B1381" t="str">
            <v>und</v>
          </cell>
          <cell r="C1381">
            <v>72000</v>
          </cell>
        </row>
        <row r="1382">
          <cell r="A1382" t="str">
            <v>Parque infantil metálico capacidad 20 Niños</v>
          </cell>
          <cell r="B1382" t="str">
            <v>und</v>
          </cell>
          <cell r="C1382">
            <v>10557333</v>
          </cell>
        </row>
        <row r="1383">
          <cell r="A1383" t="str">
            <v>Pasacalle en tela 6.0 x 0.75 m</v>
          </cell>
          <cell r="B1383" t="str">
            <v>und</v>
          </cell>
          <cell r="C1383">
            <v>210000</v>
          </cell>
        </row>
        <row r="1384">
          <cell r="A1384" t="str">
            <v>Pasador con pin Ø= 1 1/2"  SAE 1045 de 75 mm</v>
          </cell>
          <cell r="B1384" t="str">
            <v>und</v>
          </cell>
          <cell r="C1384">
            <v>17500</v>
          </cell>
        </row>
        <row r="1385">
          <cell r="A1385" t="str">
            <v>Pasador con pin Ø= 76 mm SAE 1045 L=110mm</v>
          </cell>
          <cell r="B1385" t="str">
            <v>und</v>
          </cell>
          <cell r="C1385">
            <v>55000</v>
          </cell>
        </row>
        <row r="1386">
          <cell r="A1386" t="str">
            <v>Pasador con pin Ø=2"  SAE 1045 de 100 mm</v>
          </cell>
          <cell r="B1386" t="str">
            <v>und</v>
          </cell>
          <cell r="C1386">
            <v>55000</v>
          </cell>
        </row>
        <row r="1387">
          <cell r="A1387" t="str">
            <v>Pasador Ø= 3 1/2"  SAE 1045 de 200 mm</v>
          </cell>
          <cell r="B1387" t="str">
            <v>und</v>
          </cell>
          <cell r="C1387">
            <v>160000</v>
          </cell>
        </row>
        <row r="1388">
          <cell r="A1388" t="str">
            <v>Pasamanos en acero inoxidable cal 18 2" con soportes  instalada</v>
          </cell>
          <cell r="B1388" t="str">
            <v>m</v>
          </cell>
          <cell r="C1388">
            <v>168333</v>
          </cell>
        </row>
        <row r="1389">
          <cell r="A1389" t="str">
            <v>Pasamuro AC 1/4" ELxER L:0.50 M</v>
          </cell>
          <cell r="B1389" t="str">
            <v>und</v>
          </cell>
          <cell r="C1389">
            <v>75000</v>
          </cell>
        </row>
        <row r="1390">
          <cell r="A1390" t="str">
            <v>Pasamuro AC 2 1/2" ELxER L:0.50M</v>
          </cell>
          <cell r="B1390" t="str">
            <v>und</v>
          </cell>
          <cell r="C1390">
            <v>220000</v>
          </cell>
        </row>
        <row r="1391">
          <cell r="A1391" t="str">
            <v>Pasamuro ac 2 pulg  l:0.60 m</v>
          </cell>
          <cell r="B1391" t="str">
            <v>und</v>
          </cell>
          <cell r="C1391">
            <v>145000</v>
          </cell>
        </row>
        <row r="1392">
          <cell r="A1392" t="str">
            <v>Pasamuro en A.C. Ø=10" L=0.45 m E.B x E.B</v>
          </cell>
          <cell r="B1392" t="str">
            <v>und</v>
          </cell>
          <cell r="C1392">
            <v>680440</v>
          </cell>
        </row>
        <row r="1393">
          <cell r="A1393" t="str">
            <v>Pasamuro en A.C. Ø=10" L=0.50 m E.B.</v>
          </cell>
          <cell r="B1393" t="str">
            <v>und</v>
          </cell>
          <cell r="C1393">
            <v>691244</v>
          </cell>
        </row>
        <row r="1394">
          <cell r="A1394" t="str">
            <v>Pasamuro en A.C. Ø=10" L=2.6 m E.L x E.L</v>
          </cell>
          <cell r="B1394" t="str">
            <v>und</v>
          </cell>
          <cell r="C1394">
            <v>2394007</v>
          </cell>
        </row>
        <row r="1395">
          <cell r="A1395" t="str">
            <v>Pasamuro en A.C. Ø=16" L=0.70 m E.B x E.B</v>
          </cell>
          <cell r="B1395" t="str">
            <v>und</v>
          </cell>
          <cell r="C1395">
            <v>2187760</v>
          </cell>
        </row>
        <row r="1396">
          <cell r="A1396" t="str">
            <v>Pasamuro en A.C. Ø=2" L=0.35 m E.R x E.R.</v>
          </cell>
          <cell r="B1396" t="str">
            <v>und</v>
          </cell>
          <cell r="C1396">
            <v>87200</v>
          </cell>
        </row>
        <row r="1397">
          <cell r="A1397" t="str">
            <v>Pasamuro en A.C. Ø=3" L=0.50 m E.B.</v>
          </cell>
          <cell r="B1397" t="str">
            <v>und</v>
          </cell>
          <cell r="C1397">
            <v>196000</v>
          </cell>
        </row>
        <row r="1398">
          <cell r="A1398" t="str">
            <v>Pasamuro en A.C. Ø=3" L=0.90 m E.L x E.B</v>
          </cell>
          <cell r="B1398" t="str">
            <v>und</v>
          </cell>
          <cell r="C1398">
            <v>226432</v>
          </cell>
        </row>
        <row r="1399">
          <cell r="A1399" t="str">
            <v>Pasamuro en A.C. Ø=4" L=0.50 m E.B.</v>
          </cell>
          <cell r="B1399" t="str">
            <v>und</v>
          </cell>
          <cell r="C1399">
            <v>246036</v>
          </cell>
        </row>
        <row r="1400">
          <cell r="A1400" t="str">
            <v>Pasamuro en A.C. Ø=4" L=0.55 m E.R x E.R</v>
          </cell>
          <cell r="B1400" t="str">
            <v>und</v>
          </cell>
          <cell r="C1400">
            <v>187920</v>
          </cell>
        </row>
        <row r="1401">
          <cell r="A1401" t="str">
            <v>Pasamuro en A.C. Ø=4" L=0.70 m E.B x E.B</v>
          </cell>
          <cell r="B1401" t="str">
            <v>und</v>
          </cell>
          <cell r="C1401">
            <v>320740</v>
          </cell>
        </row>
        <row r="1402">
          <cell r="A1402" t="str">
            <v>Pasamuro en A.C. Ø=4" L=0.70 m E.L x E.B</v>
          </cell>
          <cell r="B1402" t="str">
            <v>und</v>
          </cell>
          <cell r="C1402">
            <v>325989</v>
          </cell>
        </row>
        <row r="1403">
          <cell r="A1403" t="str">
            <v>Pasamuro en A.C. Ø=4" L=0.90 m E.L x E.B</v>
          </cell>
          <cell r="B1403" t="str">
            <v>und</v>
          </cell>
          <cell r="C1403">
            <v>545200</v>
          </cell>
        </row>
        <row r="1404">
          <cell r="A1404" t="str">
            <v>Pasamuro en A.C. Ø=6" L=0.50 m E.B.</v>
          </cell>
          <cell r="B1404" t="str">
            <v>und</v>
          </cell>
          <cell r="C1404">
            <v>399040</v>
          </cell>
        </row>
        <row r="1405">
          <cell r="A1405" t="str">
            <v>Pasamuro en A.C. Ø=6" L=0.75 m E.B x E.B</v>
          </cell>
          <cell r="B1405" t="str">
            <v>und</v>
          </cell>
          <cell r="C1405">
            <v>521600</v>
          </cell>
        </row>
        <row r="1406">
          <cell r="A1406" t="str">
            <v>Pasamuro en A.C. Ø=6" L=1.00 m E.L x E.B</v>
          </cell>
          <cell r="B1406" t="str">
            <v>und</v>
          </cell>
          <cell r="C1406">
            <v>748200</v>
          </cell>
        </row>
        <row r="1407">
          <cell r="A1407" t="str">
            <v>Pasamuro en A.C. Ø=8" L=0.50 m E.B.</v>
          </cell>
          <cell r="B1407" t="str">
            <v>und</v>
          </cell>
          <cell r="C1407">
            <v>501294</v>
          </cell>
        </row>
        <row r="1408">
          <cell r="A1408" t="str">
            <v>Pasamuro en A.C. Ø=8" L=0.95 m E.B.</v>
          </cell>
          <cell r="B1408" t="str">
            <v>und</v>
          </cell>
          <cell r="C1408">
            <v>942786</v>
          </cell>
        </row>
        <row r="1409">
          <cell r="A1409" t="str">
            <v>Pasamuro en A.C. Ø=8" L=1.00 m E.L x E.B</v>
          </cell>
          <cell r="B1409" t="str">
            <v>und</v>
          </cell>
          <cell r="C1409">
            <v>1102000</v>
          </cell>
        </row>
        <row r="1410">
          <cell r="A1410" t="str">
            <v>Pasamuro en H.D. Ø=2" L=0.50 m E.L x E.L.</v>
          </cell>
          <cell r="B1410" t="str">
            <v>und</v>
          </cell>
          <cell r="C1410">
            <v>117500</v>
          </cell>
        </row>
        <row r="1411">
          <cell r="A1411" t="str">
            <v>Pasamuro en H.D. Ø=24" L=1.2 m E.L x E.B</v>
          </cell>
          <cell r="B1411" t="str">
            <v>und</v>
          </cell>
          <cell r="C1411">
            <v>5920080</v>
          </cell>
        </row>
        <row r="1412">
          <cell r="A1412" t="str">
            <v>Pasamuro en H.D. Ø=3" L=0.60 m E.L x E.B</v>
          </cell>
          <cell r="B1412" t="str">
            <v>und</v>
          </cell>
          <cell r="C1412">
            <v>161600</v>
          </cell>
        </row>
        <row r="1413">
          <cell r="A1413" t="str">
            <v>Pasamuro en H.D. Ø=4" L=0.25 m E.R x E.R</v>
          </cell>
          <cell r="B1413" t="str">
            <v>und</v>
          </cell>
          <cell r="C1413">
            <v>156600</v>
          </cell>
        </row>
        <row r="1414">
          <cell r="A1414" t="str">
            <v>Pasamuro en H.D. Ø=4" L=0.50 m E.L x E.B</v>
          </cell>
          <cell r="B1414" t="str">
            <v>und</v>
          </cell>
          <cell r="C1414">
            <v>192000</v>
          </cell>
        </row>
        <row r="1415">
          <cell r="A1415" t="str">
            <v>Pasamuro en H.F. 1 1/2`` L= 1m</v>
          </cell>
          <cell r="B1415" t="str">
            <v>und</v>
          </cell>
          <cell r="C1415">
            <v>70000</v>
          </cell>
        </row>
        <row r="1416">
          <cell r="A1416" t="str">
            <v>Pasamuro en H.F. de 2" extremo Campana</v>
          </cell>
          <cell r="B1416" t="str">
            <v>und</v>
          </cell>
          <cell r="C1416">
            <v>104000</v>
          </cell>
        </row>
        <row r="1417">
          <cell r="A1417" t="str">
            <v>Pasamuro en H.F. de 4" extremo Campana</v>
          </cell>
          <cell r="B1417" t="str">
            <v>und</v>
          </cell>
          <cell r="C1417">
            <v>240000</v>
          </cell>
        </row>
        <row r="1418">
          <cell r="A1418" t="str">
            <v>Pasamuro en H.F. Ø=4" L=0.50 m E.L x E.L.</v>
          </cell>
          <cell r="B1418" t="str">
            <v>und</v>
          </cell>
          <cell r="C1418">
            <v>272000</v>
          </cell>
        </row>
        <row r="1419">
          <cell r="A1419" t="str">
            <v>Pasamuro en PRFV  Ø= 6"  E.B. x E.B. con Codo 90°</v>
          </cell>
          <cell r="B1419" t="str">
            <v>und</v>
          </cell>
          <cell r="C1419">
            <v>303380</v>
          </cell>
        </row>
        <row r="1420">
          <cell r="A1420" t="str">
            <v>Pasamuro Ø=10" E.B. x E.B. L=0.8 m en PRFV</v>
          </cell>
          <cell r="B1420" t="str">
            <v>und</v>
          </cell>
          <cell r="C1420">
            <v>713800</v>
          </cell>
        </row>
        <row r="1421">
          <cell r="A1421" t="str">
            <v>Pasamuro Ø=3" E.L. x E.B. L=0.6 m en PRFV</v>
          </cell>
          <cell r="B1421" t="str">
            <v>und</v>
          </cell>
          <cell r="C1421">
            <v>101700</v>
          </cell>
        </row>
        <row r="1422">
          <cell r="A1422" t="str">
            <v>Pasamuro Ø=3" E.L. x E.B. L=1.0 m en PRFV</v>
          </cell>
          <cell r="B1422" t="str">
            <v>und</v>
          </cell>
          <cell r="C1422">
            <v>145700</v>
          </cell>
        </row>
        <row r="1423">
          <cell r="A1423" t="str">
            <v>Pasamuro Ø=6" E.L. x E.B. L=1.0 m en PRFV</v>
          </cell>
          <cell r="B1423" t="str">
            <v>und</v>
          </cell>
          <cell r="C1423">
            <v>249980</v>
          </cell>
        </row>
        <row r="1424">
          <cell r="A1424" t="str">
            <v>Pasamuro Ø=6" E.L. x E.B. L=1.2 m en PRFV</v>
          </cell>
          <cell r="B1424" t="str">
            <v>und</v>
          </cell>
          <cell r="C1424">
            <v>264500</v>
          </cell>
        </row>
        <row r="1425">
          <cell r="A1425" t="str">
            <v>Pasamuro Ø=8" E.L. x E.B. L=0.8 m en PRFV</v>
          </cell>
          <cell r="B1425" t="str">
            <v>und</v>
          </cell>
          <cell r="C1425">
            <v>465120</v>
          </cell>
        </row>
        <row r="1426">
          <cell r="A1426" t="str">
            <v>Pasamuros en baja tensión</v>
          </cell>
          <cell r="B1426" t="str">
            <v>jg</v>
          </cell>
          <cell r="C1426">
            <v>1800000</v>
          </cell>
        </row>
        <row r="1427">
          <cell r="A1427" t="str">
            <v>Pasamuros en media tensión</v>
          </cell>
          <cell r="B1427" t="str">
            <v>jg</v>
          </cell>
          <cell r="C1427">
            <v>2500000</v>
          </cell>
        </row>
        <row r="1428">
          <cell r="A1428" t="str">
            <v>Paso escalera granito</v>
          </cell>
          <cell r="B1428" t="str">
            <v>m</v>
          </cell>
          <cell r="C1428">
            <v>83727</v>
          </cell>
        </row>
        <row r="1429">
          <cell r="A1429" t="str">
            <v>Pasta acrílica</v>
          </cell>
          <cell r="B1429" t="str">
            <v>kg</v>
          </cell>
          <cell r="C1429">
            <v>1383.33</v>
          </cell>
        </row>
        <row r="1430">
          <cell r="A1430" t="str">
            <v>Pasto de corte tipo Vetiver (3 matines)</v>
          </cell>
          <cell r="B1430" t="str">
            <v>und</v>
          </cell>
          <cell r="C1430">
            <v>550</v>
          </cell>
        </row>
        <row r="1431">
          <cell r="A1431" t="str">
            <v>Pasto trencilla o grama</v>
          </cell>
          <cell r="B1431" t="str">
            <v>m²</v>
          </cell>
          <cell r="C1431">
            <v>7167</v>
          </cell>
        </row>
        <row r="1432">
          <cell r="A1432" t="str">
            <v>Patch panel 24 puertos CAT 5E AMP</v>
          </cell>
          <cell r="B1432" t="str">
            <v>und</v>
          </cell>
          <cell r="C1432">
            <v>328267</v>
          </cell>
        </row>
        <row r="1433">
          <cell r="A1433" t="str">
            <v>Pedestal milenium blanco</v>
          </cell>
          <cell r="B1433" t="str">
            <v>und</v>
          </cell>
          <cell r="C1433">
            <v>42520</v>
          </cell>
        </row>
        <row r="1434">
          <cell r="A1434" t="str">
            <v>Pegacor blanco adhesivo cerámico</v>
          </cell>
          <cell r="B1434" t="str">
            <v>kg</v>
          </cell>
          <cell r="C1434">
            <v>1478</v>
          </cell>
        </row>
        <row r="1435">
          <cell r="A1435" t="str">
            <v>Pegante colbón</v>
          </cell>
          <cell r="B1435" t="str">
            <v>kg</v>
          </cell>
          <cell r="C1435">
            <v>9500</v>
          </cell>
        </row>
        <row r="1436">
          <cell r="A1436" t="str">
            <v>Pegante Epoxico 2 Componentes</v>
          </cell>
          <cell r="B1436" t="str">
            <v>kg</v>
          </cell>
          <cell r="C1436">
            <v>33900</v>
          </cell>
        </row>
        <row r="1437">
          <cell r="A1437" t="str">
            <v>Perfil aluminio  1/2 x 1/2`` (Win)</v>
          </cell>
          <cell r="B1437" t="str">
            <v>m</v>
          </cell>
          <cell r="C1437">
            <v>1334</v>
          </cell>
        </row>
        <row r="1438">
          <cell r="A1438" t="str">
            <v>Perfil canal calibre 26 (90 mm) 2.44 m</v>
          </cell>
          <cell r="B1438" t="str">
            <v>und</v>
          </cell>
          <cell r="C1438">
            <v>5000</v>
          </cell>
        </row>
        <row r="1439">
          <cell r="A1439" t="str">
            <v>Perfil en AL. 3" x 1 1/2" Tipo boquillera</v>
          </cell>
          <cell r="B1439" t="str">
            <v>m</v>
          </cell>
          <cell r="C1439">
            <v>11666</v>
          </cell>
        </row>
        <row r="1440">
          <cell r="A1440" t="str">
            <v>Perfil en aluminio 10 x 20</v>
          </cell>
          <cell r="B1440" t="str">
            <v>m</v>
          </cell>
          <cell r="C1440">
            <v>30000</v>
          </cell>
        </row>
        <row r="1441">
          <cell r="A1441" t="str">
            <v>Perfil estructural PHR en C 120 x 60 x 1.5 mm</v>
          </cell>
          <cell r="B1441" t="str">
            <v>und</v>
          </cell>
          <cell r="C1441">
            <v>61000</v>
          </cell>
        </row>
        <row r="1442">
          <cell r="A1442" t="str">
            <v>Perfil estructural PHR en C 120 x 60 x 2.0 mm</v>
          </cell>
          <cell r="B1442" t="str">
            <v>m</v>
          </cell>
          <cell r="C1442">
            <v>12799</v>
          </cell>
        </row>
        <row r="1443">
          <cell r="A1443" t="str">
            <v>Perfil estructural PHR en C 120 x 60 x 2.5 mm</v>
          </cell>
          <cell r="B1443" t="str">
            <v>und</v>
          </cell>
          <cell r="C1443">
            <v>81485</v>
          </cell>
        </row>
        <row r="1444">
          <cell r="A1444" t="str">
            <v>Perfil estructural PHR en C 150 x 50 x 2 mm</v>
          </cell>
          <cell r="B1444" t="str">
            <v>und</v>
          </cell>
          <cell r="C1444">
            <v>77000</v>
          </cell>
        </row>
        <row r="1445">
          <cell r="A1445" t="str">
            <v>Perfil estructural PHR en C 160 x 60 x 2.0 mm</v>
          </cell>
          <cell r="B1445" t="str">
            <v>m</v>
          </cell>
          <cell r="C1445">
            <v>14969</v>
          </cell>
        </row>
        <row r="1446">
          <cell r="A1446" t="str">
            <v>Perfil estructural PHR en C 160 x 60 x 2.5 mm</v>
          </cell>
          <cell r="B1446" t="str">
            <v>m</v>
          </cell>
          <cell r="C1446">
            <v>18794</v>
          </cell>
        </row>
        <row r="1447">
          <cell r="A1447" t="str">
            <v>perfil estructural PHR Cajon 203x67x19-2.0mm</v>
          </cell>
          <cell r="B1447" t="str">
            <v>m</v>
          </cell>
          <cell r="C1447">
            <v>32000</v>
          </cell>
        </row>
        <row r="1448">
          <cell r="A1448" t="str">
            <v>Perfil estructural PHR en C 254 x 64 x 2.0 mm</v>
          </cell>
          <cell r="B1448" t="str">
            <v>und</v>
          </cell>
          <cell r="C1448">
            <v>118756.45</v>
          </cell>
        </row>
        <row r="1449">
          <cell r="A1449" t="str">
            <v>Perfil estructural PHR en C 305 x 80 x 2.5 mm</v>
          </cell>
          <cell r="B1449" t="str">
            <v>und</v>
          </cell>
          <cell r="C1449">
            <v>183546</v>
          </cell>
        </row>
        <row r="1450">
          <cell r="A1450" t="str">
            <v>Perfil omega Cal 26 2.44</v>
          </cell>
          <cell r="B1450" t="str">
            <v>und</v>
          </cell>
          <cell r="C1450">
            <v>3916</v>
          </cell>
        </row>
        <row r="1451">
          <cell r="A1451" t="str">
            <v xml:space="preserve">Perfil metalico 2P-8 -16 </v>
          </cell>
          <cell r="B1451" t="str">
            <v>und</v>
          </cell>
          <cell r="C1451">
            <v>398032</v>
          </cell>
        </row>
        <row r="1452">
          <cell r="A1452" t="str">
            <v>Perfil placafacil negro h=90 mm b=130 mm</v>
          </cell>
          <cell r="B1452" t="str">
            <v>m</v>
          </cell>
          <cell r="C1452">
            <v>15000</v>
          </cell>
        </row>
        <row r="1453">
          <cell r="A1453" t="str">
            <v>Perfil estructural PHR en C pintado</v>
          </cell>
          <cell r="B1453" t="str">
            <v>kg</v>
          </cell>
          <cell r="C1453">
            <v>7800</v>
          </cell>
        </row>
        <row r="1454">
          <cell r="A1454" t="str">
            <v>Perfil estructural 150*150*6 mm ASTM A500 pintado</v>
          </cell>
          <cell r="B1454" t="str">
            <v>kg</v>
          </cell>
          <cell r="C1454">
            <v>7800</v>
          </cell>
        </row>
        <row r="1455">
          <cell r="A1455" t="str">
            <v>Perfil WF 8" x 15" = viga IPN 200</v>
          </cell>
          <cell r="B1455" t="str">
            <v>m</v>
          </cell>
          <cell r="C1455">
            <v>80772</v>
          </cell>
        </row>
        <row r="1456">
          <cell r="A1456" t="str">
            <v>Perfil WF 8" x 18"</v>
          </cell>
          <cell r="B1456" t="str">
            <v>m</v>
          </cell>
          <cell r="C1456">
            <v>94973</v>
          </cell>
        </row>
        <row r="1457">
          <cell r="A1457" t="str">
            <v>Perforación de 1/2" en lámina HR 1/4"</v>
          </cell>
          <cell r="B1457" t="str">
            <v>und</v>
          </cell>
          <cell r="C1457">
            <v>1000</v>
          </cell>
        </row>
        <row r="1458">
          <cell r="A1458" t="str">
            <v>Perforación de 3/4" en lámina HR 1/2"</v>
          </cell>
          <cell r="B1458" t="str">
            <v>und</v>
          </cell>
          <cell r="C1458">
            <v>2300</v>
          </cell>
        </row>
        <row r="1459">
          <cell r="A1459" t="str">
            <v>Perforación de 3/4" en lámina HR 1/4"</v>
          </cell>
          <cell r="B1459" t="str">
            <v>und</v>
          </cell>
          <cell r="C1459">
            <v>1200</v>
          </cell>
        </row>
        <row r="1460">
          <cell r="A1460" t="str">
            <v>Perforación de 5/8" en lámina HR 1/4"</v>
          </cell>
          <cell r="B1460" t="str">
            <v>und</v>
          </cell>
          <cell r="C1460">
            <v>1100</v>
          </cell>
        </row>
        <row r="1461">
          <cell r="A1461" t="str">
            <v>Perlin tipo cajón 203.2*63.5*3mm (2P 8-11 acesco)</v>
          </cell>
          <cell r="B1461" t="str">
            <v>und</v>
          </cell>
          <cell r="C1461">
            <v>398031.99</v>
          </cell>
        </row>
        <row r="1462">
          <cell r="A1462" t="str">
            <v>Perno 1/2" alt.vel. 1 3/4"</v>
          </cell>
          <cell r="B1462" t="str">
            <v>und</v>
          </cell>
          <cell r="C1462">
            <v>220</v>
          </cell>
        </row>
        <row r="1463">
          <cell r="A1463" t="str">
            <v>Perno alt.vel.  1/4" x 2</v>
          </cell>
          <cell r="B1463" t="str">
            <v>und</v>
          </cell>
          <cell r="C1463">
            <v>220</v>
          </cell>
        </row>
        <row r="1464">
          <cell r="A1464" t="str">
            <v xml:space="preserve">Perno anclaje 3/4" tuerca, contratuerca L=10 cm </v>
          </cell>
          <cell r="B1464" t="str">
            <v>und</v>
          </cell>
          <cell r="C1464">
            <v>7250</v>
          </cell>
        </row>
        <row r="1465">
          <cell r="A1465" t="str">
            <v xml:space="preserve">Perno anclaje 3/4" tuerca, contratuerca L=80 cm </v>
          </cell>
          <cell r="B1465" t="str">
            <v>und</v>
          </cell>
          <cell r="C1465">
            <v>39000</v>
          </cell>
        </row>
        <row r="1466">
          <cell r="A1466" t="str">
            <v>Perno anclaje 3/4" tuerca, contratuerca L=500 mm</v>
          </cell>
          <cell r="B1466" t="str">
            <v>und</v>
          </cell>
          <cell r="C1466">
            <v>25250</v>
          </cell>
        </row>
        <row r="1467">
          <cell r="A1467" t="str">
            <v>Perno bastón roscado de 5/8" con tuerca L=0.52 m</v>
          </cell>
          <cell r="B1467" t="str">
            <v>und</v>
          </cell>
          <cell r="C1467">
            <v>17600</v>
          </cell>
        </row>
        <row r="1468">
          <cell r="A1468" t="str">
            <v>Perno de 1" * 15"  G8</v>
          </cell>
          <cell r="B1468" t="str">
            <v>und</v>
          </cell>
          <cell r="C1468">
            <v>10000</v>
          </cell>
        </row>
        <row r="1469">
          <cell r="A1469" t="str">
            <v>Perno de anclaje  10" x 1/2"  grado 8</v>
          </cell>
          <cell r="B1469" t="str">
            <v>und</v>
          </cell>
          <cell r="C1469">
            <v>12000</v>
          </cell>
        </row>
        <row r="1470">
          <cell r="A1470" t="str">
            <v>Perno de anclaje  5/8" x 2"  grado 8</v>
          </cell>
          <cell r="B1470" t="str">
            <v>und</v>
          </cell>
          <cell r="C1470">
            <v>3100</v>
          </cell>
        </row>
        <row r="1471">
          <cell r="A1471" t="str">
            <v>Perno de maquina de 1/2" x 2"</v>
          </cell>
          <cell r="B1471" t="str">
            <v>und</v>
          </cell>
          <cell r="C1471">
            <v>994</v>
          </cell>
        </row>
        <row r="1472">
          <cell r="A1472" t="str">
            <v>Perno de maquina de 5/8" x 8"</v>
          </cell>
          <cell r="B1472" t="str">
            <v>und</v>
          </cell>
          <cell r="C1472">
            <v>3200</v>
          </cell>
        </row>
        <row r="1473">
          <cell r="A1473" t="str">
            <v>Perno de ojo de 5/8`` x 4``</v>
          </cell>
          <cell r="B1473" t="str">
            <v>und</v>
          </cell>
          <cell r="C1473">
            <v>3582</v>
          </cell>
        </row>
        <row r="1474">
          <cell r="A1474" t="str">
            <v>Perno en C de 1/2" a=56 cm</v>
          </cell>
          <cell r="B1474" t="str">
            <v>und</v>
          </cell>
          <cell r="C1474">
            <v>12000</v>
          </cell>
        </row>
        <row r="1475">
          <cell r="A1475" t="str">
            <v>Perro  de 1 1/4" Tipo Pesado</v>
          </cell>
          <cell r="B1475" t="str">
            <v>und</v>
          </cell>
          <cell r="C1475">
            <v>48000</v>
          </cell>
        </row>
        <row r="1476">
          <cell r="A1476" t="str">
            <v>Perro crosby Ø= 1/2"  en HF</v>
          </cell>
          <cell r="B1476" t="str">
            <v>und</v>
          </cell>
          <cell r="C1476">
            <v>24500</v>
          </cell>
        </row>
        <row r="1477">
          <cell r="A1477" t="str">
            <v>Perro de 1 1/2 " Tipo pesado.</v>
          </cell>
          <cell r="B1477" t="str">
            <v>und</v>
          </cell>
          <cell r="C1477">
            <v>54000</v>
          </cell>
        </row>
        <row r="1478">
          <cell r="A1478" t="str">
            <v>Perro de 1 5/8 " Tipo pesado.</v>
          </cell>
          <cell r="B1478" t="str">
            <v>und</v>
          </cell>
          <cell r="C1478">
            <v>100572</v>
          </cell>
        </row>
        <row r="1479">
          <cell r="A1479" t="str">
            <v>Perro de 1" Tipo pesado</v>
          </cell>
          <cell r="B1479" t="str">
            <v>und</v>
          </cell>
          <cell r="C1479">
            <v>34000</v>
          </cell>
        </row>
        <row r="1480">
          <cell r="A1480" t="str">
            <v>Perro de 1/2 " Tipo pesado.</v>
          </cell>
          <cell r="B1480" t="str">
            <v>und</v>
          </cell>
          <cell r="C1480">
            <v>14392</v>
          </cell>
        </row>
        <row r="1481">
          <cell r="A1481" t="str">
            <v>Perro de 1/4 " Tipo pesado.</v>
          </cell>
          <cell r="B1481" t="str">
            <v>und</v>
          </cell>
          <cell r="C1481">
            <v>6844</v>
          </cell>
        </row>
        <row r="1482">
          <cell r="A1482" t="str">
            <v>Perro de 3/4" Tipo pesado</v>
          </cell>
          <cell r="B1482" t="str">
            <v>und</v>
          </cell>
          <cell r="C1482">
            <v>25000</v>
          </cell>
        </row>
        <row r="1483">
          <cell r="A1483" t="str">
            <v>Perro de 3/8" Tipo pesado.</v>
          </cell>
          <cell r="B1483" t="str">
            <v>und</v>
          </cell>
          <cell r="C1483">
            <v>12000</v>
          </cell>
        </row>
        <row r="1484">
          <cell r="A1484" t="str">
            <v>Perro de 5/16" Tipo liviano</v>
          </cell>
          <cell r="B1484" t="str">
            <v>und</v>
          </cell>
          <cell r="C1484">
            <v>928</v>
          </cell>
        </row>
        <row r="1485">
          <cell r="A1485" t="str">
            <v>Perro de 5/8 " Tipo pesado.</v>
          </cell>
          <cell r="B1485" t="str">
            <v>und</v>
          </cell>
          <cell r="C1485">
            <v>22000</v>
          </cell>
        </row>
        <row r="1486">
          <cell r="A1486" t="str">
            <v>Perro de 7/8" Tipo pesado</v>
          </cell>
          <cell r="B1486" t="str">
            <v>und</v>
          </cell>
          <cell r="C1486">
            <v>30856</v>
          </cell>
        </row>
        <row r="1487">
          <cell r="A1487" t="str">
            <v>Persiana fija en lámina cold rolled cal. 18</v>
          </cell>
          <cell r="B1487" t="str">
            <v>m²</v>
          </cell>
          <cell r="C1487">
            <v>135000</v>
          </cell>
        </row>
        <row r="1488">
          <cell r="A1488" t="str">
            <v>Piedra comun</v>
          </cell>
          <cell r="B1488" t="str">
            <v>m³</v>
          </cell>
          <cell r="C1488">
            <v>49213</v>
          </cell>
        </row>
        <row r="1489">
          <cell r="A1489" t="str">
            <v>Piedra comun o bolo</v>
          </cell>
          <cell r="B1489" t="str">
            <v>m³</v>
          </cell>
          <cell r="C1489">
            <v>25450</v>
          </cell>
        </row>
        <row r="1490">
          <cell r="A1490" t="str">
            <v>Piedra laja e=0.06-0.08 m tráfico peatonal</v>
          </cell>
          <cell r="B1490" t="str">
            <v>m²</v>
          </cell>
          <cell r="C1490">
            <v>16650</v>
          </cell>
        </row>
        <row r="1491">
          <cell r="A1491" t="str">
            <v>Piedra laja gruesa e=12-14 cm tráfico vehicular</v>
          </cell>
          <cell r="B1491" t="str">
            <v>m²</v>
          </cell>
          <cell r="C1491">
            <v>21550</v>
          </cell>
        </row>
        <row r="1492">
          <cell r="A1492" t="str">
            <v>Piedra muñeca e= 0.02 m</v>
          </cell>
          <cell r="B1492" t="str">
            <v>m²</v>
          </cell>
          <cell r="C1492">
            <v>69039</v>
          </cell>
        </row>
        <row r="1493">
          <cell r="A1493" t="str">
            <v>Piedra rajon o media zonga</v>
          </cell>
          <cell r="B1493" t="str">
            <v>m³</v>
          </cell>
          <cell r="C1493">
            <v>61481</v>
          </cell>
        </row>
        <row r="1494">
          <cell r="A1494" t="str">
            <v>Piedras para pulir, brillar, destroncar (granito)</v>
          </cell>
          <cell r="B1494" t="str">
            <v>jg</v>
          </cell>
          <cell r="C1494">
            <v>360000</v>
          </cell>
        </row>
        <row r="1495">
          <cell r="A1495" t="str">
            <v>Pieza de pino inmunizado cepillado 30x3x3 cm</v>
          </cell>
          <cell r="B1495" t="str">
            <v>und</v>
          </cell>
          <cell r="C1495">
            <v>35000</v>
          </cell>
        </row>
        <row r="1496">
          <cell r="A1496" t="str">
            <v>Pieza flormorado inmuniada 0.75*0.20*0.05 m</v>
          </cell>
          <cell r="B1496" t="str">
            <v>und</v>
          </cell>
          <cell r="C1496">
            <v>10500</v>
          </cell>
        </row>
        <row r="1497">
          <cell r="A1497" t="str">
            <v>Pieza remate  A-105 para rampa  0.8 x 0.4 x 0.275</v>
          </cell>
          <cell r="B1497" t="str">
            <v>und</v>
          </cell>
          <cell r="C1497">
            <v>28000</v>
          </cell>
        </row>
        <row r="1498">
          <cell r="A1498" t="str">
            <v>Pintura a base de caucho clorado</v>
          </cell>
          <cell r="B1498" t="str">
            <v>gal</v>
          </cell>
          <cell r="C1498">
            <v>94211.16</v>
          </cell>
        </row>
        <row r="1499">
          <cell r="A1499" t="str">
            <v>Pintura aluminio antirreflectiva</v>
          </cell>
          <cell r="B1499" t="str">
            <v>gal</v>
          </cell>
          <cell r="C1499">
            <v>120500</v>
          </cell>
        </row>
        <row r="1500">
          <cell r="A1500" t="str">
            <v>Pintura epóxica de dos componentes</v>
          </cell>
          <cell r="B1500" t="str">
            <v>gal</v>
          </cell>
          <cell r="C1500">
            <v>167055</v>
          </cell>
        </row>
        <row r="1501">
          <cell r="A1501" t="str">
            <v>Pintura epoxi-poliamida gl con catalizador 1/4gl</v>
          </cell>
          <cell r="B1501" t="str">
            <v>gal</v>
          </cell>
          <cell r="C1501">
            <v>153624</v>
          </cell>
        </row>
        <row r="1502">
          <cell r="A1502" t="str">
            <v>Pintura esmalte Epóxico</v>
          </cell>
          <cell r="B1502" t="str">
            <v>gal</v>
          </cell>
          <cell r="C1502">
            <v>117880</v>
          </cell>
        </row>
        <row r="1503">
          <cell r="A1503" t="str">
            <v>Pintura gris basalto</v>
          </cell>
          <cell r="B1503" t="str">
            <v>gal</v>
          </cell>
          <cell r="C1503">
            <v>60400</v>
          </cell>
        </row>
        <row r="1504">
          <cell r="A1504" t="str">
            <v>Pintura trafico acrílica de demarcación</v>
          </cell>
          <cell r="B1504" t="str">
            <v>gal</v>
          </cell>
          <cell r="C1504">
            <v>68780</v>
          </cell>
        </row>
        <row r="1505">
          <cell r="A1505" t="str">
            <v>Piola</v>
          </cell>
          <cell r="B1505" t="str">
            <v>m</v>
          </cell>
          <cell r="C1505">
            <v>100</v>
          </cell>
        </row>
        <row r="1506">
          <cell r="A1506" t="str">
            <v>Pirlan aluminio dorado</v>
          </cell>
          <cell r="B1506" t="str">
            <v>m</v>
          </cell>
          <cell r="C1506">
            <v>3500</v>
          </cell>
        </row>
        <row r="1507">
          <cell r="A1507" t="str">
            <v>Pirlan antideslizante</v>
          </cell>
          <cell r="B1507" t="str">
            <v>m</v>
          </cell>
          <cell r="C1507">
            <v>5500</v>
          </cell>
        </row>
        <row r="1508">
          <cell r="A1508" t="str">
            <v>Pisa vidrio</v>
          </cell>
          <cell r="B1508" t="str">
            <v>m</v>
          </cell>
          <cell r="C1508">
            <v>7500</v>
          </cell>
        </row>
        <row r="1509">
          <cell r="A1509" t="str">
            <v>Piso caucho troquelado armable intemperie 30*30*1.4 cms</v>
          </cell>
          <cell r="B1509" t="str">
            <v>m²</v>
          </cell>
          <cell r="C1509">
            <v>106921.73</v>
          </cell>
        </row>
        <row r="1510">
          <cell r="A1510" t="str">
            <v>Piso en piedra muñeca e. prom 2 cm pegada con mortero 1:4 con retape y capa protectora final</v>
          </cell>
          <cell r="B1510" t="str">
            <v>m²</v>
          </cell>
          <cell r="C1510">
            <v>102834</v>
          </cell>
        </row>
        <row r="1511">
          <cell r="A1511" t="str">
            <v>Piso pizarra natural gris 40x40 cm</v>
          </cell>
          <cell r="B1511" t="str">
            <v>m²</v>
          </cell>
          <cell r="C1511">
            <v>45068</v>
          </cell>
        </row>
        <row r="1512">
          <cell r="A1512" t="str">
            <v>Piso porcelanatto sellado rectif 60x60 ultra blanc</v>
          </cell>
          <cell r="B1512" t="str">
            <v>m²</v>
          </cell>
          <cell r="C1512">
            <v>88773.33</v>
          </cell>
        </row>
        <row r="1513">
          <cell r="A1513" t="str">
            <v>Piso Terrazo 41.6*41.6 cm</v>
          </cell>
          <cell r="B1513" t="str">
            <v>m²</v>
          </cell>
          <cell r="C1513">
            <v>24845</v>
          </cell>
        </row>
        <row r="1514">
          <cell r="A1514" t="str">
            <v>Pisopak residencial  1.6 mm</v>
          </cell>
          <cell r="B1514" t="str">
            <v>m²</v>
          </cell>
          <cell r="C1514">
            <v>15500</v>
          </cell>
        </row>
        <row r="1515">
          <cell r="A1515" t="str">
            <v>Pisopak tráfico pesado   3 mm</v>
          </cell>
          <cell r="B1515" t="str">
            <v>m²</v>
          </cell>
          <cell r="C1515">
            <v>26300</v>
          </cell>
        </row>
        <row r="1516">
          <cell r="A1516" t="str">
            <v>Piso-pared egeo blanco 25*35 cm</v>
          </cell>
          <cell r="B1516" t="str">
            <v>m²</v>
          </cell>
          <cell r="C1516">
            <v>16900</v>
          </cell>
        </row>
        <row r="1517">
          <cell r="A1517" t="str">
            <v>Pivote para puerta de vidrio y aluminio</v>
          </cell>
          <cell r="B1517" t="str">
            <v>und</v>
          </cell>
          <cell r="C1517">
            <v>20000</v>
          </cell>
        </row>
        <row r="1518">
          <cell r="A1518" t="str">
            <v>Placa base en concreto 2500 psi e=0.07 m</v>
          </cell>
          <cell r="B1518" t="str">
            <v>m²</v>
          </cell>
          <cell r="C1518">
            <v>39647.14</v>
          </cell>
        </row>
        <row r="1519">
          <cell r="A1519" t="str">
            <v>Placa base en concreto 3000 psi e=0.10 m reforzada con malla Q-5 de 6mm</v>
          </cell>
          <cell r="B1519" t="str">
            <v>m²</v>
          </cell>
          <cell r="C1519">
            <v>66680.649999999994</v>
          </cell>
        </row>
        <row r="1520">
          <cell r="A1520" t="str">
            <v>Placa de identificación 3 x 5 CM</v>
          </cell>
          <cell r="B1520" t="str">
            <v>und</v>
          </cell>
          <cell r="C1520">
            <v>5500</v>
          </cell>
        </row>
        <row r="1521">
          <cell r="A1521" t="str">
            <v>Placa de identificación 8 x 5 CM</v>
          </cell>
          <cell r="B1521" t="str">
            <v>und</v>
          </cell>
          <cell r="C1521">
            <v>9500</v>
          </cell>
        </row>
        <row r="1522">
          <cell r="A1522" t="str">
            <v>Placa de identificación circuito</v>
          </cell>
          <cell r="B1522" t="str">
            <v>und</v>
          </cell>
          <cell r="C1522">
            <v>3400</v>
          </cell>
        </row>
        <row r="1523">
          <cell r="A1523" t="str">
            <v>Placa de soporte en PRFV Ø=4.1 m, e=0.015 m</v>
          </cell>
          <cell r="B1523" t="str">
            <v>und</v>
          </cell>
          <cell r="C1523">
            <v>8250000</v>
          </cell>
        </row>
        <row r="1524">
          <cell r="A1524" t="str">
            <v>Placa de yeso gyplac e=1/2" (1.22 x 2.44 m)</v>
          </cell>
          <cell r="B1524" t="str">
            <v>und</v>
          </cell>
          <cell r="C1524">
            <v>19550</v>
          </cell>
        </row>
        <row r="1525">
          <cell r="A1525" t="str">
            <v>Placa eternit media 122 x 61x 4mm</v>
          </cell>
          <cell r="B1525" t="str">
            <v>und</v>
          </cell>
          <cell r="C1525">
            <v>5800</v>
          </cell>
        </row>
        <row r="1526">
          <cell r="A1526" t="str">
            <v>Placa identificación  2 x 1 cm</v>
          </cell>
          <cell r="B1526" t="str">
            <v>und</v>
          </cell>
          <cell r="C1526">
            <v>3000</v>
          </cell>
        </row>
        <row r="1527">
          <cell r="A1527" t="str">
            <v>Placa identificadora</v>
          </cell>
          <cell r="B1527" t="str">
            <v>und</v>
          </cell>
          <cell r="C1527">
            <v>4365</v>
          </cell>
        </row>
        <row r="1528">
          <cell r="A1528" t="str">
            <v>Placa superboard  1.20 x 2.44   10 mm</v>
          </cell>
          <cell r="B1528" t="str">
            <v>und</v>
          </cell>
          <cell r="C1528">
            <v>49500</v>
          </cell>
        </row>
        <row r="1529">
          <cell r="A1529" t="str">
            <v>Plafon o Roseta en PVC</v>
          </cell>
          <cell r="B1529" t="str">
            <v>und</v>
          </cell>
          <cell r="C1529">
            <v>1541</v>
          </cell>
        </row>
        <row r="1530">
          <cell r="A1530" t="str">
            <v>Planta electrica 5 a 10 Kw</v>
          </cell>
          <cell r="B1530" t="str">
            <v xml:space="preserve"> HR </v>
          </cell>
          <cell r="C1530">
            <v>9013</v>
          </cell>
        </row>
        <row r="1531">
          <cell r="A1531" t="str">
            <v>Planta movil volumetrica de concreto 25 m³/h</v>
          </cell>
          <cell r="B1531" t="str">
            <v>m³</v>
          </cell>
          <cell r="C1531">
            <v>92800</v>
          </cell>
        </row>
        <row r="1532">
          <cell r="A1532" t="str">
            <v>Plantas ornamentales</v>
          </cell>
          <cell r="B1532" t="str">
            <v>m²</v>
          </cell>
          <cell r="C1532">
            <v>22000</v>
          </cell>
        </row>
        <row r="1533">
          <cell r="A1533" t="str">
            <v>Plantula (tipo nativo, nauno, acacio  &lt; 40 cm)</v>
          </cell>
          <cell r="B1533" t="str">
            <v>und</v>
          </cell>
          <cell r="C1533">
            <v>800</v>
          </cell>
        </row>
        <row r="1534">
          <cell r="A1534" t="str">
            <v>Plantula limon swinglia 0.4 - 0.50</v>
          </cell>
          <cell r="B1534" t="str">
            <v>und</v>
          </cell>
          <cell r="C1534">
            <v>400</v>
          </cell>
        </row>
        <row r="1535">
          <cell r="A1535" t="str">
            <v>Plaqueta PL4 (100)</v>
          </cell>
          <cell r="B1535" t="str">
            <v>und</v>
          </cell>
          <cell r="C1535">
            <v>18560</v>
          </cell>
        </row>
        <row r="1536">
          <cell r="A1536" t="str">
            <v>Plastico en Polietileno negro Cal. 8</v>
          </cell>
          <cell r="B1536" t="str">
            <v>m²</v>
          </cell>
          <cell r="C1536">
            <v>1875</v>
          </cell>
        </row>
        <row r="1537">
          <cell r="A1537" t="str">
            <v>Plastocrete 169 HE (Acelerante)</v>
          </cell>
          <cell r="B1537" t="str">
            <v>kg</v>
          </cell>
          <cell r="C1537">
            <v>4837</v>
          </cell>
        </row>
        <row r="1538">
          <cell r="A1538" t="str">
            <v>Plastocrete DM</v>
          </cell>
          <cell r="B1538" t="str">
            <v>kg</v>
          </cell>
          <cell r="C1538">
            <v>12019</v>
          </cell>
        </row>
        <row r="1539">
          <cell r="A1539" t="str">
            <v>Platina  1" x 100 mm x 200 mm</v>
          </cell>
          <cell r="B1539" t="str">
            <v>und</v>
          </cell>
          <cell r="C1539">
            <v>60000</v>
          </cell>
        </row>
        <row r="1540">
          <cell r="A1540" t="str">
            <v>Platina  1" x 300 mm x 300 mm</v>
          </cell>
          <cell r="B1540" t="str">
            <v>und</v>
          </cell>
          <cell r="C1540">
            <v>275000</v>
          </cell>
        </row>
        <row r="1541">
          <cell r="A1541" t="str">
            <v>Platina  3/8" x 110 mm x 95 mm</v>
          </cell>
          <cell r="B1541" t="str">
            <v>und</v>
          </cell>
          <cell r="C1541">
            <v>12000</v>
          </cell>
        </row>
        <row r="1542">
          <cell r="A1542" t="str">
            <v>Platina 0.25*0.25*3/8" con 6 perf. 5/8"</v>
          </cell>
          <cell r="B1542" t="str">
            <v>und</v>
          </cell>
          <cell r="C1542">
            <v>36400</v>
          </cell>
        </row>
        <row r="1543">
          <cell r="A1543" t="str">
            <v>Platina 1 1/4" x 3 /16"</v>
          </cell>
          <cell r="B1543" t="str">
            <v>m</v>
          </cell>
          <cell r="C1543">
            <v>3161</v>
          </cell>
        </row>
        <row r="1544">
          <cell r="A1544" t="str">
            <v>Platina 1/4" x 1 1/2"</v>
          </cell>
          <cell r="B1544" t="str">
            <v>m</v>
          </cell>
          <cell r="C1544">
            <v>4762</v>
          </cell>
        </row>
        <row r="1545">
          <cell r="A1545" t="str">
            <v>Platina 1/4" x 1 1/4"</v>
          </cell>
          <cell r="B1545" t="str">
            <v>m</v>
          </cell>
          <cell r="C1545">
            <v>4722</v>
          </cell>
        </row>
        <row r="1546">
          <cell r="A1546" t="str">
            <v>Platina 1/4" x 1"</v>
          </cell>
          <cell r="B1546" t="str">
            <v>m</v>
          </cell>
          <cell r="C1546">
            <v>3260</v>
          </cell>
        </row>
        <row r="1547">
          <cell r="A1547" t="str">
            <v>Platina 1/4" x 1/2"</v>
          </cell>
          <cell r="B1547" t="str">
            <v>m</v>
          </cell>
          <cell r="C1547">
            <v>1714</v>
          </cell>
        </row>
        <row r="1548">
          <cell r="A1548" t="str">
            <v>Platina 1/4" x 2 1/2"</v>
          </cell>
          <cell r="B1548" t="str">
            <v>m</v>
          </cell>
          <cell r="C1548">
            <v>8792</v>
          </cell>
        </row>
        <row r="1549">
          <cell r="A1549" t="str">
            <v>Platina 1/4" x 2"</v>
          </cell>
          <cell r="B1549" t="str">
            <v>m</v>
          </cell>
          <cell r="C1549">
            <v>7013</v>
          </cell>
        </row>
        <row r="1550">
          <cell r="A1550" t="str">
            <v>Platina 1/4" x 3"</v>
          </cell>
          <cell r="B1550" t="str">
            <v>m</v>
          </cell>
          <cell r="C1550">
            <v>10322</v>
          </cell>
        </row>
        <row r="1551">
          <cell r="A1551" t="str">
            <v>Platina 1/8" x 1"</v>
          </cell>
          <cell r="B1551" t="str">
            <v>m</v>
          </cell>
          <cell r="C1551">
            <v>1787</v>
          </cell>
        </row>
        <row r="1552">
          <cell r="A1552" t="str">
            <v>Platina 1/8" x 1/2"</v>
          </cell>
          <cell r="B1552" t="str">
            <v>m</v>
          </cell>
          <cell r="C1552">
            <v>955</v>
          </cell>
        </row>
        <row r="1553">
          <cell r="A1553" t="str">
            <v>Platina 1/8" x 5/8"</v>
          </cell>
          <cell r="B1553" t="str">
            <v>m</v>
          </cell>
          <cell r="C1553">
            <v>1047</v>
          </cell>
        </row>
        <row r="1554">
          <cell r="A1554" t="str">
            <v>Platina 3/16" x 1"</v>
          </cell>
          <cell r="B1554" t="str">
            <v>m</v>
          </cell>
          <cell r="C1554">
            <v>3852.4</v>
          </cell>
        </row>
        <row r="1555">
          <cell r="A1555" t="str">
            <v>Platina 3/16" x 1/2"</v>
          </cell>
          <cell r="B1555" t="str">
            <v>m</v>
          </cell>
          <cell r="C1555">
            <v>941</v>
          </cell>
        </row>
        <row r="1556">
          <cell r="A1556" t="str">
            <v>Platina 3/16" x 2 1/2"</v>
          </cell>
          <cell r="B1556" t="str">
            <v>m</v>
          </cell>
          <cell r="C1556">
            <v>6387</v>
          </cell>
        </row>
        <row r="1557">
          <cell r="A1557" t="str">
            <v>Platina 3/16" x 2"</v>
          </cell>
          <cell r="B1557" t="str">
            <v>m</v>
          </cell>
          <cell r="C1557">
            <v>5080</v>
          </cell>
        </row>
        <row r="1558">
          <cell r="A1558" t="str">
            <v>Platina 3/16" x 3"</v>
          </cell>
          <cell r="B1558" t="str">
            <v>m</v>
          </cell>
          <cell r="C1558">
            <v>7774</v>
          </cell>
        </row>
        <row r="1559">
          <cell r="A1559" t="str">
            <v>Platina 3/16" x 3/4"</v>
          </cell>
          <cell r="B1559" t="str">
            <v>m</v>
          </cell>
          <cell r="C1559">
            <v>1949</v>
          </cell>
        </row>
        <row r="1560">
          <cell r="A1560" t="str">
            <v>Platina 3/16" x 4"</v>
          </cell>
          <cell r="B1560" t="str">
            <v>m</v>
          </cell>
          <cell r="C1560">
            <v>11249</v>
          </cell>
        </row>
        <row r="1561">
          <cell r="A1561" t="str">
            <v>Platina cobre 1 1/2 x 1/8</v>
          </cell>
          <cell r="B1561" t="str">
            <v>m</v>
          </cell>
          <cell r="C1561">
            <v>12500</v>
          </cell>
        </row>
        <row r="1562">
          <cell r="A1562" t="str">
            <v>Platina cobre 5/8 x 1/8</v>
          </cell>
          <cell r="B1562" t="str">
            <v>m</v>
          </cell>
          <cell r="C1562">
            <v>5500</v>
          </cell>
        </row>
        <row r="1563">
          <cell r="A1563" t="str">
            <v>Platina de conexiión 1/2" x 80 mm x 80 mm</v>
          </cell>
          <cell r="B1563" t="str">
            <v>und</v>
          </cell>
          <cell r="C1563">
            <v>1750</v>
          </cell>
        </row>
        <row r="1564">
          <cell r="A1564" t="str">
            <v>Platina de conexión 1" x 216 mm x 218 mm</v>
          </cell>
          <cell r="B1564" t="str">
            <v>und</v>
          </cell>
          <cell r="C1564">
            <v>140915</v>
          </cell>
        </row>
        <row r="1565">
          <cell r="A1565" t="str">
            <v>Platina de conexión 1/2" x 125 mm x 100 mm</v>
          </cell>
          <cell r="B1565" t="str">
            <v>und</v>
          </cell>
          <cell r="C1565">
            <v>13000</v>
          </cell>
        </row>
        <row r="1566">
          <cell r="A1566" t="str">
            <v>Platina de conexión 1/2" x 150 mm x 100 mm</v>
          </cell>
          <cell r="B1566" t="str">
            <v>und</v>
          </cell>
          <cell r="C1566">
            <v>18000</v>
          </cell>
        </row>
        <row r="1567">
          <cell r="A1567" t="str">
            <v>Platina de conexión 1/2" x 200 mm x 225 mm</v>
          </cell>
          <cell r="B1567" t="str">
            <v>und</v>
          </cell>
          <cell r="C1567">
            <v>35000</v>
          </cell>
        </row>
        <row r="1568">
          <cell r="A1568" t="str">
            <v>Platina de conexión 1/2" x 216 mm x 216 mm</v>
          </cell>
          <cell r="B1568" t="str">
            <v>und</v>
          </cell>
          <cell r="C1568">
            <v>70000</v>
          </cell>
        </row>
        <row r="1569">
          <cell r="A1569" t="str">
            <v>Platina de conexión 2" x 210 mm x 256 mm</v>
          </cell>
          <cell r="B1569" t="str">
            <v>und</v>
          </cell>
          <cell r="C1569">
            <v>320750</v>
          </cell>
        </row>
        <row r="1570">
          <cell r="A1570" t="str">
            <v>Platina de conexión 2" x 210 mm x 563 mm Pos 1</v>
          </cell>
          <cell r="B1570" t="str">
            <v>und</v>
          </cell>
          <cell r="C1570">
            <v>700000</v>
          </cell>
        </row>
        <row r="1571">
          <cell r="A1571" t="str">
            <v>Platina de conexión 3/4" x 125 mm x 80 mm</v>
          </cell>
          <cell r="B1571" t="str">
            <v>und</v>
          </cell>
          <cell r="C1571">
            <v>19500</v>
          </cell>
        </row>
        <row r="1572">
          <cell r="A1572" t="str">
            <v>Platina de conexión 3/4" x 200 mm x 225 mm</v>
          </cell>
          <cell r="B1572" t="str">
            <v>und</v>
          </cell>
          <cell r="C1572">
            <v>21000</v>
          </cell>
        </row>
        <row r="1573">
          <cell r="A1573" t="str">
            <v>Platina de conexión 3/4" x 216 mm x 216 mm</v>
          </cell>
          <cell r="B1573" t="str">
            <v>und</v>
          </cell>
          <cell r="C1573">
            <v>22000</v>
          </cell>
        </row>
        <row r="1574">
          <cell r="A1574" t="str">
            <v>Platina de conexión 3/4" x 232 mm x 205 mm</v>
          </cell>
          <cell r="B1574" t="str">
            <v>und</v>
          </cell>
          <cell r="C1574">
            <v>23000</v>
          </cell>
        </row>
        <row r="1575">
          <cell r="A1575" t="str">
            <v>Platina de conexión 3/4" x 248 mm x 205 mm</v>
          </cell>
          <cell r="B1575" t="str">
            <v>und</v>
          </cell>
          <cell r="C1575">
            <v>24000</v>
          </cell>
        </row>
        <row r="1576">
          <cell r="A1576" t="str">
            <v>Platina de conexión 5/16" x 40 mm x 35 mm</v>
          </cell>
          <cell r="B1576" t="str">
            <v>und</v>
          </cell>
          <cell r="C1576">
            <v>4000</v>
          </cell>
        </row>
        <row r="1577">
          <cell r="A1577" t="str">
            <v>Platina de conexión 5/16" x 40 mm x 60mm</v>
          </cell>
          <cell r="B1577" t="str">
            <v>und</v>
          </cell>
          <cell r="C1577">
            <v>4500</v>
          </cell>
        </row>
        <row r="1578">
          <cell r="A1578" t="str">
            <v>Platina de conexión 5/16" x 75 mm x 75 mm</v>
          </cell>
          <cell r="B1578" t="str">
            <v>und</v>
          </cell>
          <cell r="C1578">
            <v>5500</v>
          </cell>
        </row>
        <row r="1579">
          <cell r="A1579" t="str">
            <v>Plomo</v>
          </cell>
          <cell r="B1579" t="str">
            <v>kg</v>
          </cell>
          <cell r="C1579">
            <v>76000</v>
          </cell>
        </row>
        <row r="1580">
          <cell r="A1580" t="str">
            <v>Pluma grua o Malacate</v>
          </cell>
          <cell r="B1580" t="str">
            <v xml:space="preserve"> HR </v>
          </cell>
          <cell r="C1580">
            <v>7038</v>
          </cell>
        </row>
        <row r="1581">
          <cell r="A1581" t="str">
            <v>Polisombra</v>
          </cell>
          <cell r="B1581" t="str">
            <v>m²</v>
          </cell>
          <cell r="C1581">
            <v>3095</v>
          </cell>
        </row>
        <row r="1582">
          <cell r="A1582" t="str">
            <v>Polvo mineral negro</v>
          </cell>
          <cell r="B1582" t="str">
            <v>kg</v>
          </cell>
          <cell r="C1582">
            <v>8360</v>
          </cell>
        </row>
        <row r="1583">
          <cell r="A1583" t="str">
            <v>Pomarroso  0.60 m</v>
          </cell>
          <cell r="B1583" t="str">
            <v>und</v>
          </cell>
          <cell r="C1583">
            <v>7000</v>
          </cell>
        </row>
        <row r="1584">
          <cell r="A1584" t="str">
            <v>Pomarroso  1.0 m</v>
          </cell>
          <cell r="B1584" t="str">
            <v>und</v>
          </cell>
          <cell r="C1584">
            <v>10000</v>
          </cell>
        </row>
        <row r="1585">
          <cell r="A1585" t="str">
            <v>Pomarroso  1.60 m</v>
          </cell>
          <cell r="B1585" t="str">
            <v>und</v>
          </cell>
          <cell r="C1585">
            <v>12000</v>
          </cell>
        </row>
        <row r="1586">
          <cell r="A1586" t="str">
            <v>Pomarroso  2.0 m</v>
          </cell>
          <cell r="B1586" t="str">
            <v>und</v>
          </cell>
          <cell r="C1586">
            <v>15000</v>
          </cell>
        </row>
        <row r="1587">
          <cell r="A1587" t="str">
            <v>Pomo grifería lavamanos ref prysma cristal</v>
          </cell>
          <cell r="B1587" t="str">
            <v>und</v>
          </cell>
          <cell r="C1587">
            <v>20000</v>
          </cell>
        </row>
        <row r="1588">
          <cell r="A1588" t="str">
            <v>Porcelana esfumado - base</v>
          </cell>
          <cell r="B1588" t="str">
            <v>m²</v>
          </cell>
          <cell r="C1588">
            <v>8208</v>
          </cell>
        </row>
        <row r="1589">
          <cell r="A1589" t="str">
            <v>Porcelanatto 60*60 brillante</v>
          </cell>
          <cell r="B1589" t="str">
            <v>m²</v>
          </cell>
          <cell r="C1589">
            <v>40988</v>
          </cell>
        </row>
        <row r="1590">
          <cell r="A1590" t="str">
            <v>Portaflanche PE 100 - RDE 11 PN 16  110 mm Ø=4"</v>
          </cell>
          <cell r="B1590" t="str">
            <v>und</v>
          </cell>
          <cell r="C1590">
            <v>34218</v>
          </cell>
        </row>
        <row r="1591">
          <cell r="A1591" t="str">
            <v>Portaflanche PE 100 - RDE 11 PN 16  315 mm Ø=12"</v>
          </cell>
          <cell r="B1591" t="str">
            <v>und</v>
          </cell>
          <cell r="C1591">
            <v>672621</v>
          </cell>
        </row>
        <row r="1592">
          <cell r="A1592" t="str">
            <v>Portaflanche PE 100 - RDE 11 PN 16  90 mm Ø=3"</v>
          </cell>
          <cell r="B1592" t="str">
            <v>und</v>
          </cell>
          <cell r="C1592">
            <v>23074</v>
          </cell>
        </row>
        <row r="1593">
          <cell r="A1593" t="str">
            <v>Portaflanche PE 100 - RDE 17 PN 10  110 mm Ø=4"</v>
          </cell>
          <cell r="B1593" t="str">
            <v>und</v>
          </cell>
          <cell r="C1593">
            <v>32963</v>
          </cell>
        </row>
        <row r="1594">
          <cell r="A1594" t="str">
            <v>Portaflanche PE 100 - RDE 17 PN 10  160 mm Ø=6"</v>
          </cell>
          <cell r="B1594" t="str">
            <v>und</v>
          </cell>
          <cell r="C1594">
            <v>84140</v>
          </cell>
        </row>
        <row r="1595">
          <cell r="A1595" t="str">
            <v>Portaflanche PE 100 - RDE 17 PN 10  200 mm Ø=8"</v>
          </cell>
          <cell r="B1595" t="str">
            <v>und</v>
          </cell>
          <cell r="C1595">
            <v>92843</v>
          </cell>
        </row>
        <row r="1596">
          <cell r="A1596" t="str">
            <v>Portaflanche PE 100 - RDE 17 PN 10  250 mm Ø=10"</v>
          </cell>
          <cell r="B1596" t="str">
            <v>und</v>
          </cell>
          <cell r="C1596">
            <v>258618</v>
          </cell>
        </row>
        <row r="1597">
          <cell r="A1597" t="str">
            <v>Portaflanche PE 100 - RDE 17 PN 10  450 mm Ø=18"</v>
          </cell>
          <cell r="B1597" t="str">
            <v>und</v>
          </cell>
          <cell r="C1597">
            <v>1040674</v>
          </cell>
        </row>
        <row r="1598">
          <cell r="A1598" t="str">
            <v>Poste cerca  10 x 10 cm 210 kg/cm2</v>
          </cell>
          <cell r="B1598" t="str">
            <v>und</v>
          </cell>
          <cell r="C1598">
            <v>14000</v>
          </cell>
        </row>
        <row r="1599">
          <cell r="A1599" t="str">
            <v>Poste concreto tipo baston, H= 2.50 m, baston 0.50</v>
          </cell>
          <cell r="B1599" t="str">
            <v>und</v>
          </cell>
          <cell r="C1599">
            <v>30000</v>
          </cell>
        </row>
        <row r="1600">
          <cell r="A1600" t="str">
            <v>Poste metalico de 1.80 m (0.06 x 0.13)</v>
          </cell>
          <cell r="B1600" t="str">
            <v>und</v>
          </cell>
          <cell r="C1600">
            <v>177065</v>
          </cell>
        </row>
        <row r="1601">
          <cell r="A1601" t="str">
            <v>Poyo para ducha, en tolete común y enchapado</v>
          </cell>
          <cell r="B1601" t="str">
            <v>m</v>
          </cell>
          <cell r="C1601">
            <v>23174.39</v>
          </cell>
        </row>
        <row r="1602">
          <cell r="A1602" t="str">
            <v>Profesional 1</v>
          </cell>
          <cell r="B1602" t="str">
            <v>h</v>
          </cell>
          <cell r="C1602">
            <v>28750</v>
          </cell>
        </row>
        <row r="1603">
          <cell r="A1603" t="str">
            <v>Protector de árbol doble arco tubo galva 2"</v>
          </cell>
          <cell r="B1603" t="str">
            <v>und</v>
          </cell>
          <cell r="C1603">
            <v>147007</v>
          </cell>
        </row>
        <row r="1604">
          <cell r="A1604" t="str">
            <v>Protector piedras naturales y mármol</v>
          </cell>
          <cell r="B1604" t="str">
            <v>l</v>
          </cell>
          <cell r="C1604">
            <v>53306</v>
          </cell>
        </row>
        <row r="1605">
          <cell r="A1605" t="str">
            <v>Puerta Aluminio con vidrio templado de 6 mm</v>
          </cell>
          <cell r="B1605" t="str">
            <v>m²</v>
          </cell>
          <cell r="C1605">
            <v>378300</v>
          </cell>
        </row>
        <row r="1606">
          <cell r="A1606" t="str">
            <v>Puerta aluminio llena, bisagras, marco, chapa Instal.</v>
          </cell>
          <cell r="B1606" t="str">
            <v>m²</v>
          </cell>
          <cell r="C1606">
            <v>306667</v>
          </cell>
        </row>
        <row r="1607">
          <cell r="A1607" t="str">
            <v>Puerta aluminio sistema proyectante con vidrio 6 mm con chapa</v>
          </cell>
          <cell r="B1607" t="str">
            <v>m²</v>
          </cell>
          <cell r="C1607">
            <v>330000</v>
          </cell>
        </row>
        <row r="1608">
          <cell r="A1608" t="str">
            <v>Puerta de paso entamborada triplex pizano 0.60 m</v>
          </cell>
          <cell r="B1608" t="str">
            <v>und</v>
          </cell>
          <cell r="C1608">
            <v>69900</v>
          </cell>
        </row>
        <row r="1609">
          <cell r="A1609" t="str">
            <v>Puerta en aluminio y acrílico</v>
          </cell>
          <cell r="B1609" t="str">
            <v>m²</v>
          </cell>
          <cell r="C1609">
            <v>150000</v>
          </cell>
        </row>
        <row r="1610">
          <cell r="A1610" t="str">
            <v>Puerta en aluminio y vidrio de 5mm</v>
          </cell>
          <cell r="B1610" t="str">
            <v>m²</v>
          </cell>
          <cell r="C1610">
            <v>196666</v>
          </cell>
        </row>
        <row r="1611">
          <cell r="A1611" t="str">
            <v>Puerta en lamina cold rolled calibre 18 pintada. Suministro e Instal.</v>
          </cell>
          <cell r="B1611" t="str">
            <v>m²</v>
          </cell>
          <cell r="C1611">
            <v>251638</v>
          </cell>
        </row>
        <row r="1612">
          <cell r="A1612" t="str">
            <v>Puerta metal. c.r. cal.16 doble lamina, rellena</v>
          </cell>
          <cell r="B1612" t="str">
            <v>m²</v>
          </cell>
          <cell r="C1612">
            <v>650000</v>
          </cell>
        </row>
        <row r="1613">
          <cell r="A1613" t="str">
            <v>Puerta vidrio temp 8mm sandbla marco alum manija</v>
          </cell>
          <cell r="B1613" t="str">
            <v>m²</v>
          </cell>
          <cell r="C1613">
            <v>446000</v>
          </cell>
        </row>
        <row r="1614">
          <cell r="A1614" t="str">
            <v>Puerta Vidrio Templado 10 mm  2,10 x 2,0</v>
          </cell>
          <cell r="B1614" t="str">
            <v>und</v>
          </cell>
          <cell r="C1614">
            <v>2587690</v>
          </cell>
        </row>
        <row r="1615">
          <cell r="A1615" t="str">
            <v>Puerta vidrio templado 10 mm herrajes+bisagra+inst</v>
          </cell>
          <cell r="B1615" t="str">
            <v>m²</v>
          </cell>
          <cell r="C1615">
            <v>433333</v>
          </cell>
        </row>
        <row r="1616">
          <cell r="A1616" t="str">
            <v>Pulida piso granito</v>
          </cell>
          <cell r="B1616" t="str">
            <v>m²</v>
          </cell>
          <cell r="C1616">
            <v>11232.54</v>
          </cell>
        </row>
        <row r="1617">
          <cell r="A1617" t="str">
            <v>Pulidora electrica manual</v>
          </cell>
          <cell r="B1617" t="str">
            <v xml:space="preserve"> HR </v>
          </cell>
          <cell r="C1617">
            <v>2752</v>
          </cell>
        </row>
        <row r="1618">
          <cell r="A1618" t="str">
            <v>Pulsado sencillo para timbre</v>
          </cell>
          <cell r="B1618" t="str">
            <v>und</v>
          </cell>
          <cell r="C1618">
            <v>12000</v>
          </cell>
        </row>
        <row r="1619">
          <cell r="A1619" t="str">
            <v>Puntera Hembra PVC RDE 21 Ø 4" de 2 o 4 TPI</v>
          </cell>
          <cell r="B1619" t="str">
            <v>und</v>
          </cell>
          <cell r="C1619">
            <v>39440</v>
          </cell>
        </row>
        <row r="1620">
          <cell r="A1620" t="str">
            <v>Puntilla acerada con cabeza 2 1/2"</v>
          </cell>
          <cell r="B1620" t="str">
            <v>und</v>
          </cell>
          <cell r="C1620">
            <v>55</v>
          </cell>
        </row>
        <row r="1621">
          <cell r="A1621" t="str">
            <v>Puntilla con cabeza  1"</v>
          </cell>
          <cell r="B1621" t="str">
            <v>lb</v>
          </cell>
          <cell r="C1621">
            <v>3085</v>
          </cell>
        </row>
        <row r="1622">
          <cell r="A1622" t="str">
            <v>Puntilla con cabeza 2 1/2"</v>
          </cell>
          <cell r="B1622" t="str">
            <v>lb</v>
          </cell>
          <cell r="C1622">
            <v>2431</v>
          </cell>
        </row>
        <row r="1623">
          <cell r="A1623" t="str">
            <v>Puntilla con cabeza 2"</v>
          </cell>
          <cell r="B1623" t="str">
            <v>lb</v>
          </cell>
          <cell r="C1623">
            <v>2256</v>
          </cell>
        </row>
        <row r="1624">
          <cell r="A1624" t="str">
            <v>Puntilla con cabeza 3"</v>
          </cell>
          <cell r="B1624" t="str">
            <v>lb</v>
          </cell>
          <cell r="C1624">
            <v>2700</v>
          </cell>
        </row>
        <row r="1625">
          <cell r="A1625" t="str">
            <v>Puntilla sin cabeza  1"</v>
          </cell>
          <cell r="B1625" t="str">
            <v>lb</v>
          </cell>
          <cell r="C1625">
            <v>2980</v>
          </cell>
        </row>
        <row r="1626">
          <cell r="A1626" t="str">
            <v>Rack 19" XH 1.10 aluminio</v>
          </cell>
          <cell r="B1626" t="str">
            <v>und</v>
          </cell>
          <cell r="C1626">
            <v>240267</v>
          </cell>
        </row>
        <row r="1627">
          <cell r="A1627" t="str">
            <v>Racor macho mecanico 110 mm x 4" para Tuberia PE</v>
          </cell>
          <cell r="B1627" t="str">
            <v>und</v>
          </cell>
          <cell r="C1627">
            <v>135720</v>
          </cell>
        </row>
        <row r="1628">
          <cell r="A1628" t="str">
            <v>Racor macho mecanico 63 mm x 2" para Tuberia de PE</v>
          </cell>
          <cell r="B1628" t="str">
            <v>und</v>
          </cell>
          <cell r="C1628">
            <v>23511</v>
          </cell>
        </row>
        <row r="1629">
          <cell r="A1629" t="str">
            <v>Recargo por curvado teja sin traslapo Hunter Douglass 10%</v>
          </cell>
          <cell r="B1629" t="str">
            <v>m²</v>
          </cell>
          <cell r="C1629">
            <v>0.1</v>
          </cell>
        </row>
        <row r="1630">
          <cell r="A1630" t="str">
            <v>Recebo arrecife Orocué</v>
          </cell>
          <cell r="B1630" t="str">
            <v>m³</v>
          </cell>
          <cell r="C1630">
            <v>35000</v>
          </cell>
        </row>
        <row r="1631">
          <cell r="A1631" t="str">
            <v>Recubrimiento multitruflex T-MT</v>
          </cell>
          <cell r="B1631" t="str">
            <v>m²</v>
          </cell>
          <cell r="C1631">
            <v>16200</v>
          </cell>
        </row>
        <row r="1632">
          <cell r="A1632" t="str">
            <v>Recubrimiento sintetico Plexiflor</v>
          </cell>
          <cell r="B1632" t="str">
            <v>m²</v>
          </cell>
          <cell r="C1632">
            <v>93942.02</v>
          </cell>
        </row>
        <row r="1633">
          <cell r="A1633" t="str">
            <v>Reduccion 110 x 90 mm PE 100 PN 10</v>
          </cell>
          <cell r="B1633" t="str">
            <v>und</v>
          </cell>
          <cell r="C1633">
            <v>38905</v>
          </cell>
        </row>
        <row r="1634">
          <cell r="A1634" t="str">
            <v>Reduccion 160 x 90 mm PE 100 PN 10</v>
          </cell>
          <cell r="B1634" t="str">
            <v>und</v>
          </cell>
          <cell r="C1634">
            <v>89771</v>
          </cell>
        </row>
        <row r="1635">
          <cell r="A1635" t="str">
            <v>Reduccion 32 x 25 mm PE 100 PN 10</v>
          </cell>
          <cell r="B1635" t="str">
            <v>und</v>
          </cell>
          <cell r="C1635">
            <v>10675</v>
          </cell>
        </row>
        <row r="1636">
          <cell r="A1636" t="str">
            <v>Reduccion 48" x 40" campana - espigo en PEAD</v>
          </cell>
          <cell r="B1636" t="str">
            <v>und</v>
          </cell>
          <cell r="C1636">
            <v>8684064</v>
          </cell>
        </row>
        <row r="1637">
          <cell r="A1637" t="str">
            <v>Reduccion 63 x 32 mm PE 100 PN 10</v>
          </cell>
          <cell r="B1637" t="str">
            <v>und</v>
          </cell>
          <cell r="C1637">
            <v>15458</v>
          </cell>
        </row>
        <row r="1638">
          <cell r="A1638" t="str">
            <v>Reduccion 90 x 63 mm PE 100 PN 10</v>
          </cell>
          <cell r="B1638" t="str">
            <v>und</v>
          </cell>
          <cell r="C1638">
            <v>28916</v>
          </cell>
        </row>
        <row r="1639">
          <cell r="A1639" t="str">
            <v>Reduccion concentrica en HD 16" x  6" E.L</v>
          </cell>
          <cell r="B1639" t="str">
            <v>und</v>
          </cell>
          <cell r="C1639">
            <v>986986</v>
          </cell>
        </row>
        <row r="1640">
          <cell r="A1640" t="str">
            <v>Reduccion de 2 1/2 x 2  u.m RDE 21 PVC</v>
          </cell>
          <cell r="B1640" t="str">
            <v>und</v>
          </cell>
          <cell r="C1640">
            <v>96603</v>
          </cell>
        </row>
        <row r="1641">
          <cell r="A1641" t="str">
            <v>Reduccion de 3 x 2  (ens.) u.m RDE 21</v>
          </cell>
          <cell r="B1641" t="str">
            <v>und</v>
          </cell>
          <cell r="C1641">
            <v>37487</v>
          </cell>
        </row>
        <row r="1642">
          <cell r="A1642" t="str">
            <v>Reduccion de 3 x 2 1/2 (ens.) u.m RDE 21</v>
          </cell>
          <cell r="B1642" t="str">
            <v>und</v>
          </cell>
          <cell r="C1642">
            <v>121308</v>
          </cell>
        </row>
        <row r="1643">
          <cell r="A1643" t="str">
            <v>Reduccion de 4 x 2 (ens.) u.m RDE 21</v>
          </cell>
          <cell r="B1643" t="str">
            <v>und</v>
          </cell>
          <cell r="C1643">
            <v>133690</v>
          </cell>
        </row>
        <row r="1644">
          <cell r="A1644" t="str">
            <v>Reduccion de 4 x 2 1/2 (ens.) u.m RDE 21</v>
          </cell>
          <cell r="B1644" t="str">
            <v>und</v>
          </cell>
          <cell r="C1644">
            <v>139998</v>
          </cell>
        </row>
        <row r="1645">
          <cell r="A1645" t="str">
            <v>Reduccion de 4 x 3 (ens.) u.m RDE 21</v>
          </cell>
          <cell r="B1645" t="str">
            <v>und</v>
          </cell>
          <cell r="C1645">
            <v>139998</v>
          </cell>
        </row>
        <row r="1646">
          <cell r="A1646" t="str">
            <v>Reduccion de 6 x 4 (ens.) u.m RDE 21</v>
          </cell>
          <cell r="B1646" t="str">
            <v>und</v>
          </cell>
          <cell r="C1646">
            <v>384943</v>
          </cell>
        </row>
        <row r="1647">
          <cell r="A1647" t="str">
            <v>Reduccion de Pozo PVC RDE 21 Ø 6" x 4"</v>
          </cell>
          <cell r="B1647" t="str">
            <v>und</v>
          </cell>
          <cell r="C1647">
            <v>220284</v>
          </cell>
        </row>
        <row r="1648">
          <cell r="A1648" t="str">
            <v>Reduccion en HF 12" x  8" J.H.</v>
          </cell>
          <cell r="B1648" t="str">
            <v>und</v>
          </cell>
          <cell r="C1648">
            <v>982520</v>
          </cell>
        </row>
        <row r="1649">
          <cell r="A1649" t="str">
            <v>Reduccion en HF 3" x  2" J.H.</v>
          </cell>
          <cell r="B1649" t="str">
            <v>und</v>
          </cell>
          <cell r="C1649">
            <v>51040</v>
          </cell>
        </row>
        <row r="1650">
          <cell r="A1650" t="str">
            <v>Reduccion en HF 4" x  3" J.H.</v>
          </cell>
          <cell r="B1650" t="str">
            <v>und</v>
          </cell>
          <cell r="C1650">
            <v>85840</v>
          </cell>
        </row>
        <row r="1651">
          <cell r="A1651" t="str">
            <v>Reduccion en HF 6" x  3" E.L.</v>
          </cell>
          <cell r="B1651" t="str">
            <v>und</v>
          </cell>
          <cell r="C1651">
            <v>126440</v>
          </cell>
        </row>
        <row r="1652">
          <cell r="A1652" t="str">
            <v>Reduccion en HF 6" x  3" J.H.</v>
          </cell>
          <cell r="B1652" t="str">
            <v>und</v>
          </cell>
          <cell r="C1652">
            <v>139200</v>
          </cell>
        </row>
        <row r="1653">
          <cell r="A1653" t="str">
            <v>Reduccion en HF 6" x  4" E.L.</v>
          </cell>
          <cell r="B1653" t="str">
            <v>und</v>
          </cell>
          <cell r="C1653">
            <v>162400</v>
          </cell>
        </row>
        <row r="1654">
          <cell r="A1654" t="str">
            <v>Reduccion en HF 8" x  6" E.L.</v>
          </cell>
          <cell r="B1654" t="str">
            <v>und</v>
          </cell>
          <cell r="C1654">
            <v>280720</v>
          </cell>
        </row>
        <row r="1655">
          <cell r="A1655" t="str">
            <v>Reduccion en HF 8" x  6" J.H.</v>
          </cell>
          <cell r="B1655" t="str">
            <v>und</v>
          </cell>
          <cell r="C1655">
            <v>280720</v>
          </cell>
        </row>
        <row r="1656">
          <cell r="A1656" t="str">
            <v>Registro de bola Ø= 1/2"</v>
          </cell>
          <cell r="B1656" t="str">
            <v>und</v>
          </cell>
          <cell r="C1656">
            <v>11890</v>
          </cell>
        </row>
        <row r="1657">
          <cell r="A1657" t="str">
            <v>Registro de bola Ø= 2"</v>
          </cell>
          <cell r="B1657" t="str">
            <v>und</v>
          </cell>
          <cell r="C1657">
            <v>97730</v>
          </cell>
        </row>
        <row r="1658">
          <cell r="A1658" t="str">
            <v>Registro de corte Ø 1/2" en Cu. con acople</v>
          </cell>
          <cell r="B1658" t="str">
            <v>und</v>
          </cell>
          <cell r="C1658">
            <v>20821</v>
          </cell>
        </row>
        <row r="1659">
          <cell r="A1659" t="str">
            <v>Registro de corte Ø= 1 1/2" Tipo globo en bronce</v>
          </cell>
          <cell r="B1659" t="str">
            <v>und</v>
          </cell>
          <cell r="C1659">
            <v>261928</v>
          </cell>
        </row>
        <row r="1660">
          <cell r="A1660" t="str">
            <v>Registro de corte Ø= 1 1/4"</v>
          </cell>
          <cell r="B1660" t="str">
            <v>und</v>
          </cell>
          <cell r="C1660">
            <v>67280</v>
          </cell>
        </row>
        <row r="1661">
          <cell r="A1661" t="str">
            <v>Registro de corte Ø= 3" Tipo liviano</v>
          </cell>
          <cell r="B1661" t="str">
            <v>und</v>
          </cell>
          <cell r="C1661">
            <v>255780</v>
          </cell>
        </row>
        <row r="1662">
          <cell r="A1662" t="str">
            <v>Registro de corte Ø= 3/4"</v>
          </cell>
          <cell r="B1662" t="str">
            <v>und</v>
          </cell>
          <cell r="C1662">
            <v>34800</v>
          </cell>
        </row>
        <row r="1663">
          <cell r="A1663" t="str">
            <v>Registro de corte Ø= 4"</v>
          </cell>
          <cell r="B1663" t="str">
            <v>und</v>
          </cell>
          <cell r="C1663">
            <v>846800</v>
          </cell>
        </row>
        <row r="1664">
          <cell r="A1664" t="str">
            <v>Registro de corte Ø= 4" Tipo liviano</v>
          </cell>
          <cell r="B1664" t="str">
            <v>und</v>
          </cell>
          <cell r="C1664">
            <v>340692</v>
          </cell>
        </row>
        <row r="1665">
          <cell r="A1665" t="str">
            <v>Registro de corte Ø=1" Tipo globo en bronce</v>
          </cell>
          <cell r="B1665" t="str">
            <v>und</v>
          </cell>
          <cell r="C1665">
            <v>112288</v>
          </cell>
        </row>
        <row r="1666">
          <cell r="A1666" t="str">
            <v>Registro de incorporacion Ø 1/2" en Cu. con acople</v>
          </cell>
          <cell r="B1666" t="str">
            <v>und</v>
          </cell>
          <cell r="C1666">
            <v>20821</v>
          </cell>
        </row>
        <row r="1667">
          <cell r="A1667" t="str">
            <v>Registro incorporacion Ø 1/2" a univ. 1/2" rosca</v>
          </cell>
          <cell r="B1667" t="str">
            <v>und</v>
          </cell>
          <cell r="C1667">
            <v>22000</v>
          </cell>
        </row>
        <row r="1668">
          <cell r="A1668" t="str">
            <v>Registro paso directo 1/2" en Cu</v>
          </cell>
          <cell r="B1668" t="str">
            <v>und</v>
          </cell>
          <cell r="C1668">
            <v>14174</v>
          </cell>
        </row>
        <row r="1669">
          <cell r="A1669" t="str">
            <v>Registro paso directo de 2"</v>
          </cell>
          <cell r="B1669" t="str">
            <v>und</v>
          </cell>
          <cell r="C1669">
            <v>120000</v>
          </cell>
        </row>
        <row r="1670">
          <cell r="A1670" t="str">
            <v>Regleta de medida en PRFV</v>
          </cell>
          <cell r="B1670" t="str">
            <v>und</v>
          </cell>
          <cell r="C1670">
            <v>85000</v>
          </cell>
        </row>
        <row r="1671">
          <cell r="A1671" t="str">
            <v>Regleta strip telefónico 20 pares</v>
          </cell>
          <cell r="B1671" t="str">
            <v>und</v>
          </cell>
          <cell r="C1671">
            <v>32500</v>
          </cell>
        </row>
        <row r="1672">
          <cell r="A1672" t="str">
            <v>Regleta strip teléfono 10 pares</v>
          </cell>
          <cell r="B1672" t="str">
            <v>und</v>
          </cell>
          <cell r="C1672">
            <v>11500</v>
          </cell>
        </row>
        <row r="1673">
          <cell r="A1673" t="str">
            <v>Regulador gas r - 4 e 4 m3</v>
          </cell>
          <cell r="B1673" t="str">
            <v>und</v>
          </cell>
          <cell r="C1673">
            <v>25000</v>
          </cell>
        </row>
        <row r="1674">
          <cell r="A1674" t="str">
            <v>Reja de limpieza automatica de cadena Q:2400 m³/h</v>
          </cell>
          <cell r="B1674" t="str">
            <v>und</v>
          </cell>
          <cell r="C1674">
            <v>80000000</v>
          </cell>
        </row>
        <row r="1675">
          <cell r="A1675" t="str">
            <v>Rejilla 5"*4" sosco aluminio</v>
          </cell>
          <cell r="B1675" t="str">
            <v>und</v>
          </cell>
          <cell r="C1675">
            <v>9600</v>
          </cell>
        </row>
        <row r="1676">
          <cell r="A1676" t="str">
            <v>Rejilla aluminio tipo tradicional 3"x4" con sosco</v>
          </cell>
          <cell r="B1676" t="str">
            <v>und</v>
          </cell>
          <cell r="C1676">
            <v>6898</v>
          </cell>
        </row>
        <row r="1677">
          <cell r="A1677" t="str">
            <v>Rejilla de Cribado 0.20 x 0.50 en A.I.</v>
          </cell>
          <cell r="B1677" t="str">
            <v>und</v>
          </cell>
          <cell r="C1677">
            <v>193400</v>
          </cell>
        </row>
        <row r="1678">
          <cell r="A1678" t="str">
            <v>Rejilla de fondo Hayward 12" x 12"</v>
          </cell>
          <cell r="B1678" t="str">
            <v>und</v>
          </cell>
          <cell r="C1678">
            <v>657720</v>
          </cell>
        </row>
        <row r="1679">
          <cell r="A1679" t="str">
            <v>Rejilla metálica sosco 3 x 2"</v>
          </cell>
          <cell r="B1679" t="str">
            <v>und</v>
          </cell>
          <cell r="C1679">
            <v>3500</v>
          </cell>
        </row>
        <row r="1680">
          <cell r="A1680" t="str">
            <v>Rejilla para sumidero 0.50 x 0.80 en platina de 1/4 x 2" y 3/16"x 2". Instalada</v>
          </cell>
          <cell r="B1680" t="str">
            <v>und</v>
          </cell>
          <cell r="C1680">
            <v>259664.17</v>
          </cell>
        </row>
        <row r="1681">
          <cell r="A1681" t="str">
            <v>Rejilla plastica  con sosco 4 x 3</v>
          </cell>
          <cell r="B1681" t="str">
            <v>und</v>
          </cell>
          <cell r="C1681">
            <v>3916</v>
          </cell>
        </row>
        <row r="1682">
          <cell r="A1682" t="str">
            <v>Rejilla plastica con sosco 3 x 2</v>
          </cell>
          <cell r="B1682" t="str">
            <v>und</v>
          </cell>
          <cell r="C1682">
            <v>2194</v>
          </cell>
        </row>
        <row r="1683">
          <cell r="A1683" t="str">
            <v>Relleno con material crudo de rio T.m 6", compactado y Transportado</v>
          </cell>
          <cell r="B1683" t="str">
            <v>m³</v>
          </cell>
          <cell r="C1683">
            <v>62858.31</v>
          </cell>
        </row>
        <row r="1684">
          <cell r="A1684" t="str">
            <v>Relleno con sub base granular seleccionada o clasificada, compactada y transportada</v>
          </cell>
          <cell r="B1684" t="str">
            <v>m³</v>
          </cell>
          <cell r="C1684">
            <v>53105.21</v>
          </cell>
        </row>
        <row r="1685">
          <cell r="A1685" t="str">
            <v>Relleno de excavacion (con material local)</v>
          </cell>
          <cell r="B1685" t="str">
            <v>m³</v>
          </cell>
          <cell r="C1685">
            <v>15898</v>
          </cell>
        </row>
        <row r="1686">
          <cell r="A1686" t="str">
            <v>Relleno en arena lavada apisonada para atraque de la tuberia con transporte</v>
          </cell>
          <cell r="B1686" t="str">
            <v>m³</v>
          </cell>
          <cell r="C1686">
            <v>60089.53</v>
          </cell>
        </row>
        <row r="1687">
          <cell r="A1687" t="str">
            <v>Relleno en material seleccionado de la excavacion compactado</v>
          </cell>
          <cell r="B1687" t="str">
            <v>m³</v>
          </cell>
          <cell r="C1687">
            <v>19362</v>
          </cell>
        </row>
        <row r="1688">
          <cell r="A1688" t="str">
            <v>Relleno plastico en PP-R 186 x 50 mm (450 und/m³)</v>
          </cell>
          <cell r="B1688" t="str">
            <v>m³</v>
          </cell>
          <cell r="C1688">
            <v>348000</v>
          </cell>
        </row>
        <row r="1689">
          <cell r="A1689" t="str">
            <v>Relleno plastico tipo biopack tas color verde lima</v>
          </cell>
          <cell r="B1689" t="str">
            <v>m³</v>
          </cell>
          <cell r="C1689">
            <v>336168</v>
          </cell>
        </row>
        <row r="1690">
          <cell r="A1690" t="str">
            <v>Repisa Ordinario 3 m</v>
          </cell>
          <cell r="B1690" t="str">
            <v>m</v>
          </cell>
          <cell r="C1690">
            <v>3312</v>
          </cell>
        </row>
        <row r="1691">
          <cell r="A1691" t="str">
            <v>Resina de poliester cristalizado</v>
          </cell>
          <cell r="B1691" t="str">
            <v>kg</v>
          </cell>
          <cell r="C1691">
            <v>11651</v>
          </cell>
        </row>
        <row r="1692">
          <cell r="A1692" t="str">
            <v>Resina termoplastica</v>
          </cell>
          <cell r="B1692" t="str">
            <v>kg</v>
          </cell>
          <cell r="C1692">
            <v>6665</v>
          </cell>
        </row>
        <row r="1693">
          <cell r="A1693" t="str">
            <v>Retiro de material (riego lateral)</v>
          </cell>
          <cell r="B1693" t="str">
            <v>m³</v>
          </cell>
          <cell r="C1693">
            <v>8824</v>
          </cell>
        </row>
        <row r="1694">
          <cell r="A1694" t="str">
            <v>Retroexcavadora  4 x 4   (llanta)</v>
          </cell>
          <cell r="B1694" t="str">
            <v xml:space="preserve"> HR </v>
          </cell>
          <cell r="C1694">
            <v>128608</v>
          </cell>
        </row>
        <row r="1695">
          <cell r="A1695" t="str">
            <v>Retroexcavadora de orugas</v>
          </cell>
          <cell r="B1695" t="str">
            <v xml:space="preserve"> HR </v>
          </cell>
          <cell r="C1695">
            <v>183952</v>
          </cell>
        </row>
        <row r="1696">
          <cell r="A1696" t="str">
            <v>Retroexcavadora de orugas (en Rio)</v>
          </cell>
          <cell r="B1696" t="str">
            <v xml:space="preserve"> HR </v>
          </cell>
          <cell r="C1696">
            <v>209381</v>
          </cell>
        </row>
        <row r="1697">
          <cell r="A1697" t="str">
            <v>Rigidizador 1/2" x200 mm x 200 mm</v>
          </cell>
          <cell r="B1697" t="str">
            <v>und</v>
          </cell>
          <cell r="C1697">
            <v>59810</v>
          </cell>
        </row>
        <row r="1698">
          <cell r="A1698" t="str">
            <v>Rigidizador 3/4" x 100 mm x 165 mm</v>
          </cell>
          <cell r="B1698" t="str">
            <v>und</v>
          </cell>
          <cell r="C1698">
            <v>36907.5</v>
          </cell>
        </row>
        <row r="1699">
          <cell r="A1699" t="str">
            <v>Rinconera en PVC media caña 0.09 m</v>
          </cell>
          <cell r="B1699" t="str">
            <v>m</v>
          </cell>
          <cell r="C1699">
            <v>8000</v>
          </cell>
        </row>
        <row r="1700">
          <cell r="A1700" t="str">
            <v>Rocktop gris endurecedor pisos de concreto</v>
          </cell>
          <cell r="B1700" t="str">
            <v>kg</v>
          </cell>
          <cell r="C1700">
            <v>897.07</v>
          </cell>
        </row>
        <row r="1701">
          <cell r="A1701" t="str">
            <v>Rodachin o balinera Ø=2"</v>
          </cell>
          <cell r="B1701" t="str">
            <v>und</v>
          </cell>
          <cell r="C1701">
            <v>45000</v>
          </cell>
        </row>
        <row r="1702">
          <cell r="A1702" t="str">
            <v>Roseta de Porcelana</v>
          </cell>
          <cell r="B1702" t="str">
            <v>und</v>
          </cell>
          <cell r="C1702">
            <v>1800</v>
          </cell>
        </row>
        <row r="1703">
          <cell r="A1703" t="str">
            <v>Roseta de porcelana 4"</v>
          </cell>
          <cell r="B1703" t="str">
            <v>und</v>
          </cell>
          <cell r="C1703">
            <v>1700</v>
          </cell>
        </row>
        <row r="1704">
          <cell r="A1704" t="str">
            <v>Rotasonda</v>
          </cell>
          <cell r="B1704" t="str">
            <v xml:space="preserve"> HR </v>
          </cell>
          <cell r="C1704">
            <v>6000</v>
          </cell>
        </row>
        <row r="1705">
          <cell r="A1705" t="str">
            <v>Rueda giratoria metálica</v>
          </cell>
          <cell r="B1705" t="str">
            <v>und</v>
          </cell>
          <cell r="C1705">
            <v>1815400</v>
          </cell>
        </row>
        <row r="1706">
          <cell r="A1706" t="str">
            <v>Rueda Volante  Ø= 10" a 16"</v>
          </cell>
          <cell r="B1706" t="str">
            <v>und</v>
          </cell>
          <cell r="C1706">
            <v>106720</v>
          </cell>
        </row>
        <row r="1707">
          <cell r="A1707" t="str">
            <v>Rueda Volante  Ø= 6" a 8"</v>
          </cell>
          <cell r="B1707" t="str">
            <v>und</v>
          </cell>
          <cell r="C1707">
            <v>46400</v>
          </cell>
        </row>
        <row r="1708">
          <cell r="A1708" t="str">
            <v>Saco (0.6 x 0.8) con suelo arcilloso - cemento  (7:1), cemento al 6% en peso</v>
          </cell>
          <cell r="B1708" t="str">
            <v>und</v>
          </cell>
          <cell r="C1708">
            <v>6218.55</v>
          </cell>
        </row>
        <row r="1709">
          <cell r="A1709" t="str">
            <v>Saco (0.7 x 1.0) con suelo arcilloso - cemento  (7:1), cemento al 6% en peso</v>
          </cell>
          <cell r="B1709" t="str">
            <v>und</v>
          </cell>
          <cell r="C1709">
            <v>7351.99</v>
          </cell>
        </row>
        <row r="1710">
          <cell r="A1710" t="str">
            <v>Saco en fibra (0.60 x 0.80)</v>
          </cell>
          <cell r="B1710" t="str">
            <v>und</v>
          </cell>
          <cell r="C1710">
            <v>900</v>
          </cell>
        </row>
        <row r="1711">
          <cell r="A1711" t="str">
            <v>Saco en fibra (0.70 x 1.00)</v>
          </cell>
          <cell r="B1711" t="str">
            <v>und</v>
          </cell>
          <cell r="C1711">
            <v>1000</v>
          </cell>
        </row>
        <row r="1712">
          <cell r="A1712" t="str">
            <v>Salida para cordón</v>
          </cell>
          <cell r="B1712" t="str">
            <v>und</v>
          </cell>
          <cell r="C1712">
            <v>6000</v>
          </cell>
        </row>
        <row r="1713">
          <cell r="A1713" t="str">
            <v>Sand Blansting (tolva, mang. boqui.tng)</v>
          </cell>
          <cell r="B1713" t="str">
            <v xml:space="preserve"> HR </v>
          </cell>
          <cell r="C1713">
            <v>16875</v>
          </cell>
        </row>
        <row r="1714">
          <cell r="A1714" t="str">
            <v>Sandblasting sobre vidrio</v>
          </cell>
          <cell r="B1714" t="str">
            <v>m²</v>
          </cell>
          <cell r="C1714">
            <v>15000</v>
          </cell>
        </row>
        <row r="1715">
          <cell r="A1715" t="str">
            <v>Sanitario  porcelana  color con accesorios</v>
          </cell>
          <cell r="B1715" t="str">
            <v>und</v>
          </cell>
          <cell r="C1715">
            <v>206400</v>
          </cell>
        </row>
        <row r="1716">
          <cell r="A1716" t="str">
            <v>Sanitario 1 pieza redondo doble descarga cierre su</v>
          </cell>
          <cell r="B1716" t="str">
            <v>und</v>
          </cell>
          <cell r="C1716">
            <v>343400</v>
          </cell>
        </row>
        <row r="1717">
          <cell r="A1717" t="str">
            <v>Sanitario acuacer blanco incl griferia + asiento</v>
          </cell>
          <cell r="B1717" t="str">
            <v>und</v>
          </cell>
          <cell r="C1717">
            <v>121569.5</v>
          </cell>
        </row>
        <row r="1718">
          <cell r="A1718" t="str">
            <v>Sanitario avanti completo</v>
          </cell>
          <cell r="B1718" t="str">
            <v>und</v>
          </cell>
          <cell r="C1718">
            <v>290000</v>
          </cell>
        </row>
        <row r="1719">
          <cell r="A1719" t="str">
            <v>Sanitario blanco porcelana con accesorios</v>
          </cell>
          <cell r="B1719" t="str">
            <v>und</v>
          </cell>
          <cell r="C1719">
            <v>154900</v>
          </cell>
        </row>
        <row r="1720">
          <cell r="A1720" t="str">
            <v>Sanitario fluxómetro blanco</v>
          </cell>
          <cell r="B1720" t="str">
            <v>und</v>
          </cell>
          <cell r="C1720">
            <v>327162</v>
          </cell>
        </row>
        <row r="1721">
          <cell r="A1721" t="str">
            <v>Sanitario infantil</v>
          </cell>
          <cell r="B1721" t="str">
            <v>und</v>
          </cell>
          <cell r="C1721">
            <v>400000</v>
          </cell>
        </row>
        <row r="1722">
          <cell r="A1722" t="str">
            <v>Sanitario milenium elongado blanco</v>
          </cell>
          <cell r="B1722" t="str">
            <v>und</v>
          </cell>
          <cell r="C1722">
            <v>516306</v>
          </cell>
        </row>
        <row r="1723">
          <cell r="A1723" t="str">
            <v>Sardinel bajo A-85 para rampas</v>
          </cell>
          <cell r="B1723" t="str">
            <v>und</v>
          </cell>
          <cell r="C1723">
            <v>50939</v>
          </cell>
        </row>
        <row r="1724">
          <cell r="A1724" t="str">
            <v>Sardinel especial A-100 para rampas</v>
          </cell>
          <cell r="B1724" t="str">
            <v>und</v>
          </cell>
          <cell r="C1724">
            <v>42493</v>
          </cell>
        </row>
        <row r="1725">
          <cell r="A1725" t="str">
            <v>Sardinel Prefabricado 0.27 x 0.15 x 0.50</v>
          </cell>
          <cell r="B1725" t="str">
            <v>und</v>
          </cell>
          <cell r="C1725">
            <v>17850</v>
          </cell>
        </row>
        <row r="1726">
          <cell r="A1726" t="str">
            <v>Sardinel Prefabricado 0.3 x 0.8 x 0.2</v>
          </cell>
          <cell r="B1726" t="str">
            <v>und</v>
          </cell>
          <cell r="C1726">
            <v>21000</v>
          </cell>
        </row>
        <row r="1727">
          <cell r="A1727" t="str">
            <v>Sardinel Prefabricado 0.4 x 0.8 x 0.2</v>
          </cell>
          <cell r="B1727" t="str">
            <v>und</v>
          </cell>
          <cell r="C1727">
            <v>28500</v>
          </cell>
        </row>
        <row r="1728">
          <cell r="A1728" t="str">
            <v>Sardinel Prefabricado A - 10 (0.80 x 0.20 x 0.50) incluye mortero de pegue y nivelacion de 0.03 m</v>
          </cell>
          <cell r="B1728" t="str">
            <v>m</v>
          </cell>
          <cell r="C1728">
            <v>53681.21</v>
          </cell>
        </row>
        <row r="1729">
          <cell r="A1729" t="str">
            <v>Sardinel Prefabricado Modulo A-10</v>
          </cell>
          <cell r="B1729" t="str">
            <v>und</v>
          </cell>
          <cell r="C1729">
            <v>26100</v>
          </cell>
        </row>
        <row r="1730">
          <cell r="A1730" t="str">
            <v>Sardinel Prefabricado Modulo A-80</v>
          </cell>
          <cell r="B1730" t="str">
            <v>und</v>
          </cell>
          <cell r="C1730">
            <v>22620</v>
          </cell>
        </row>
        <row r="1731">
          <cell r="A1731" t="str">
            <v>Seccionador de entrada y salida Oper. bajo carga</v>
          </cell>
          <cell r="B1731" t="str">
            <v>und</v>
          </cell>
          <cell r="C1731">
            <v>4400000</v>
          </cell>
        </row>
        <row r="1732">
          <cell r="A1732" t="str">
            <v>Seccionador de protección Oper. bajo carga</v>
          </cell>
          <cell r="B1732" t="str">
            <v>und</v>
          </cell>
          <cell r="C1732">
            <v>2800000</v>
          </cell>
        </row>
        <row r="1733">
          <cell r="A1733" t="str">
            <v>Segueta</v>
          </cell>
          <cell r="B1733" t="str">
            <v>und</v>
          </cell>
          <cell r="C1733">
            <v>4352</v>
          </cell>
        </row>
        <row r="1734">
          <cell r="A1734" t="str">
            <v>Sellador 1/8"</v>
          </cell>
          <cell r="B1734" t="str">
            <v>und</v>
          </cell>
          <cell r="C1734">
            <v>12000</v>
          </cell>
        </row>
        <row r="1735">
          <cell r="A1735" t="str">
            <v>Sellador de roscas</v>
          </cell>
          <cell r="B1735" t="str">
            <v>und</v>
          </cell>
          <cell r="C1735">
            <v>25000</v>
          </cell>
        </row>
        <row r="1736">
          <cell r="A1736" t="str">
            <v>Sellador lijable para madera</v>
          </cell>
          <cell r="B1736" t="str">
            <v>gal</v>
          </cell>
          <cell r="C1736">
            <v>47205</v>
          </cell>
        </row>
        <row r="1737">
          <cell r="A1737" t="str">
            <v>Sellante Sika flex 15 LM SL</v>
          </cell>
          <cell r="B1737" t="str">
            <v>kg</v>
          </cell>
          <cell r="C1737">
            <v>30929</v>
          </cell>
        </row>
        <row r="1738">
          <cell r="A1738" t="str">
            <v>Sello para estructura en concreto de 36" tub. PEAD</v>
          </cell>
          <cell r="B1738" t="str">
            <v>und</v>
          </cell>
          <cell r="C1738">
            <v>1012506</v>
          </cell>
        </row>
        <row r="1739">
          <cell r="A1739" t="str">
            <v>Sello para estructura en concreto de 40" tub. PEAD</v>
          </cell>
          <cell r="B1739" t="str">
            <v>und</v>
          </cell>
          <cell r="C1739">
            <v>1105575</v>
          </cell>
        </row>
        <row r="1740">
          <cell r="A1740" t="str">
            <v>Sello para estructura en concreto de 42" tub. PEAD</v>
          </cell>
          <cell r="B1740" t="str">
            <v>und</v>
          </cell>
          <cell r="C1740">
            <v>1150575</v>
          </cell>
        </row>
        <row r="1741">
          <cell r="A1741" t="str">
            <v>Sello para estructura en concreto de 48" tub. PEAD</v>
          </cell>
          <cell r="B1741" t="str">
            <v>und</v>
          </cell>
          <cell r="C1741">
            <v>1408304</v>
          </cell>
        </row>
        <row r="1742">
          <cell r="A1742" t="str">
            <v>Señal informativa 80 x 140 cm. tipo cruzeta</v>
          </cell>
          <cell r="B1742" t="str">
            <v>und</v>
          </cell>
          <cell r="C1742">
            <v>431000</v>
          </cell>
        </row>
        <row r="1743">
          <cell r="A1743" t="str">
            <v>Señal movil 60 x 120 reflectiva.</v>
          </cell>
          <cell r="B1743" t="str">
            <v>und</v>
          </cell>
          <cell r="C1743">
            <v>156600</v>
          </cell>
        </row>
        <row r="1744">
          <cell r="A1744" t="str">
            <v>Señal sencilla cicloruta</v>
          </cell>
          <cell r="B1744" t="str">
            <v>und</v>
          </cell>
          <cell r="C1744">
            <v>266800</v>
          </cell>
        </row>
        <row r="1745">
          <cell r="A1745" t="str">
            <v>Señal SI 60 x 75 cm cinta reflectiva</v>
          </cell>
          <cell r="B1745" t="str">
            <v>und</v>
          </cell>
          <cell r="C1745">
            <v>190000</v>
          </cell>
        </row>
        <row r="1746">
          <cell r="A1746" t="str">
            <v>Señal SP, SR, SI 60 x 60 cm papel reflectivo</v>
          </cell>
          <cell r="B1746" t="str">
            <v>und</v>
          </cell>
          <cell r="C1746">
            <v>260000</v>
          </cell>
        </row>
        <row r="1747">
          <cell r="A1747" t="str">
            <v>Señal SP, SR, SI 75 x 75 cm papel reflectivo</v>
          </cell>
          <cell r="B1747" t="str">
            <v>und</v>
          </cell>
          <cell r="C1747">
            <v>138040</v>
          </cell>
        </row>
        <row r="1748">
          <cell r="A1748" t="str">
            <v>Señal SP, SR, SI 90 x 90 cm papel reflectivo</v>
          </cell>
          <cell r="B1748" t="str">
            <v>und</v>
          </cell>
          <cell r="C1748">
            <v>161240</v>
          </cell>
        </row>
        <row r="1749">
          <cell r="A1749" t="str">
            <v>Señal vial tipo pasavia con 3 señales informativas (SI) 90 X 190 cm de h= 6.0 m, a= 9 m.</v>
          </cell>
          <cell r="B1749" t="str">
            <v>und</v>
          </cell>
          <cell r="C1749">
            <v>3400000</v>
          </cell>
        </row>
        <row r="1750">
          <cell r="A1750" t="str">
            <v>Señales Preventivas y regla. 60 x 60 cm</v>
          </cell>
          <cell r="B1750" t="str">
            <v>und</v>
          </cell>
          <cell r="C1750">
            <v>168333</v>
          </cell>
        </row>
        <row r="1751">
          <cell r="A1751" t="str">
            <v>Señales Preventivas y regla. 75 x 75 cm</v>
          </cell>
          <cell r="B1751" t="str">
            <v>und</v>
          </cell>
          <cell r="C1751">
            <v>235000</v>
          </cell>
        </row>
        <row r="1752">
          <cell r="A1752" t="str">
            <v>Señales Preventivas y regla. 90 x 90 cm</v>
          </cell>
          <cell r="B1752" t="str">
            <v>und</v>
          </cell>
          <cell r="C1752">
            <v>245000</v>
          </cell>
        </row>
        <row r="1753">
          <cell r="A1753" t="str">
            <v>Separol polvo gris / neutro (desencofrante)</v>
          </cell>
          <cell r="B1753" t="str">
            <v>kg</v>
          </cell>
          <cell r="C1753">
            <v>7250</v>
          </cell>
        </row>
        <row r="1754">
          <cell r="A1754" t="str">
            <v>Sifon Sanitario 2"  180° C x E</v>
          </cell>
          <cell r="B1754" t="str">
            <v>und</v>
          </cell>
          <cell r="C1754">
            <v>5921</v>
          </cell>
        </row>
        <row r="1755">
          <cell r="A1755" t="str">
            <v>Sifon Sanitario 3"  135° C x E</v>
          </cell>
          <cell r="B1755" t="str">
            <v>und</v>
          </cell>
          <cell r="C1755">
            <v>11944</v>
          </cell>
        </row>
        <row r="1756">
          <cell r="A1756" t="str">
            <v>Sifon Sanitario 4"  135° C x E</v>
          </cell>
          <cell r="B1756" t="str">
            <v>und</v>
          </cell>
          <cell r="C1756">
            <v>25868</v>
          </cell>
        </row>
        <row r="1757">
          <cell r="A1757" t="str">
            <v>Sika 1 imp. integral</v>
          </cell>
          <cell r="B1757" t="str">
            <v>kg</v>
          </cell>
          <cell r="C1757">
            <v>11662</v>
          </cell>
        </row>
        <row r="1758">
          <cell r="A1758" t="str">
            <v>Sika Fill 5</v>
          </cell>
          <cell r="B1758" t="str">
            <v>kg</v>
          </cell>
          <cell r="C1758">
            <v>10672</v>
          </cell>
        </row>
        <row r="1759">
          <cell r="A1759" t="str">
            <v>Sika Fill Refuerzo</v>
          </cell>
          <cell r="B1759" t="str">
            <v>m²</v>
          </cell>
          <cell r="C1759">
            <v>1300</v>
          </cell>
        </row>
        <row r="1760">
          <cell r="A1760" t="str">
            <v>Sika Guard 68 mate x 9 kg</v>
          </cell>
          <cell r="B1760" t="str">
            <v>kg</v>
          </cell>
          <cell r="C1760">
            <v>35224</v>
          </cell>
        </row>
        <row r="1761">
          <cell r="A1761" t="str">
            <v>Sika imper mur impermeabilizante para muros</v>
          </cell>
          <cell r="B1761" t="str">
            <v>kg</v>
          </cell>
          <cell r="C1761">
            <v>21896</v>
          </cell>
        </row>
        <row r="1762">
          <cell r="A1762" t="str">
            <v>Sika piso Decor Ocre</v>
          </cell>
          <cell r="B1762" t="str">
            <v>kg</v>
          </cell>
          <cell r="C1762">
            <v>2204</v>
          </cell>
        </row>
        <row r="1763">
          <cell r="A1763" t="str">
            <v>Sika transparente 10 * 3 kg</v>
          </cell>
          <cell r="B1763" t="str">
            <v>kg</v>
          </cell>
          <cell r="C1763">
            <v>18802</v>
          </cell>
        </row>
        <row r="1764">
          <cell r="A1764" t="str">
            <v>Sikacolor-555 W</v>
          </cell>
          <cell r="B1764" t="str">
            <v>kg</v>
          </cell>
          <cell r="C1764">
            <v>21460</v>
          </cell>
        </row>
        <row r="1765">
          <cell r="A1765" t="str">
            <v>Sikadur  Anchorfix 4*600 cc</v>
          </cell>
          <cell r="B1765" t="str">
            <v>und</v>
          </cell>
          <cell r="C1765">
            <v>65688</v>
          </cell>
        </row>
        <row r="1766">
          <cell r="A1766" t="str">
            <v>Sikadur 31</v>
          </cell>
          <cell r="B1766" t="str">
            <v>kg</v>
          </cell>
          <cell r="C1766">
            <v>51887</v>
          </cell>
        </row>
        <row r="1767">
          <cell r="A1767" t="str">
            <v>Sikadur 32 primer</v>
          </cell>
          <cell r="B1767" t="str">
            <v>kg</v>
          </cell>
          <cell r="C1767">
            <v>73780</v>
          </cell>
        </row>
        <row r="1768">
          <cell r="A1768" t="str">
            <v>Sikadur hex 300 resina de impregnación</v>
          </cell>
          <cell r="B1768" t="str">
            <v>kg</v>
          </cell>
          <cell r="C1768">
            <v>124120</v>
          </cell>
        </row>
        <row r="1769">
          <cell r="A1769" t="str">
            <v>Sikafelt  rollo 1.2m*40 m</v>
          </cell>
          <cell r="B1769" t="str">
            <v>und</v>
          </cell>
          <cell r="C1769">
            <v>133280</v>
          </cell>
        </row>
        <row r="1770">
          <cell r="A1770" t="str">
            <v>SikaFelt FPP 30</v>
          </cell>
          <cell r="B1770" t="str">
            <v>m</v>
          </cell>
          <cell r="C1770">
            <v>1264</v>
          </cell>
        </row>
        <row r="1771">
          <cell r="A1771" t="str">
            <v>Sikafill 10 fibras</v>
          </cell>
          <cell r="B1771" t="str">
            <v>kg</v>
          </cell>
          <cell r="C1771">
            <v>11414</v>
          </cell>
        </row>
        <row r="1772">
          <cell r="A1772" t="str">
            <v>Sikaflex-11 FC 300 cc</v>
          </cell>
          <cell r="B1772" t="str">
            <v>und</v>
          </cell>
          <cell r="C1772">
            <v>20300</v>
          </cell>
        </row>
        <row r="1773">
          <cell r="A1773" t="str">
            <v>Sikaflex-1a cartucho 300 cc</v>
          </cell>
          <cell r="B1773" t="str">
            <v>und</v>
          </cell>
          <cell r="C1773">
            <v>26775</v>
          </cell>
        </row>
        <row r="1774">
          <cell r="A1774" t="str">
            <v>Sikaflex-1CSL cartucho 300 cc</v>
          </cell>
          <cell r="B1774" t="str">
            <v>und</v>
          </cell>
          <cell r="C1774">
            <v>32844</v>
          </cell>
        </row>
        <row r="1775">
          <cell r="A1775" t="str">
            <v>Sikafloor - 156 CO * 4 kg</v>
          </cell>
          <cell r="B1775" t="str">
            <v>und</v>
          </cell>
          <cell r="C1775">
            <v>184208</v>
          </cell>
        </row>
        <row r="1776">
          <cell r="A1776" t="str">
            <v>Sikafloor - 400N elastic * 18 kg</v>
          </cell>
          <cell r="B1776" t="str">
            <v>und</v>
          </cell>
          <cell r="C1776">
            <v>745416</v>
          </cell>
        </row>
        <row r="1777">
          <cell r="A1777" t="str">
            <v>Sikafluid (fluidificante)</v>
          </cell>
          <cell r="B1777" t="str">
            <v>kg</v>
          </cell>
          <cell r="C1777">
            <v>6519</v>
          </cell>
        </row>
        <row r="1778">
          <cell r="A1778" t="str">
            <v>Sikagrout 200</v>
          </cell>
          <cell r="B1778" t="str">
            <v>kg</v>
          </cell>
          <cell r="C1778">
            <v>3004</v>
          </cell>
        </row>
        <row r="1779">
          <cell r="A1779" t="str">
            <v>Sikaguard-63 N Recubrimiento</v>
          </cell>
          <cell r="B1779" t="str">
            <v>kg</v>
          </cell>
          <cell r="C1779">
            <v>117453</v>
          </cell>
        </row>
        <row r="1780">
          <cell r="A1780" t="str">
            <v>Sikalimpiador Rinse</v>
          </cell>
          <cell r="B1780" t="str">
            <v>gal</v>
          </cell>
          <cell r="C1780">
            <v>51388</v>
          </cell>
        </row>
        <row r="1781">
          <cell r="A1781" t="str">
            <v>Sikaplan 12 G CO (perfil)</v>
          </cell>
          <cell r="B1781" t="str">
            <v>m²</v>
          </cell>
          <cell r="C1781">
            <v>38093</v>
          </cell>
        </row>
        <row r="1782">
          <cell r="A1782" t="str">
            <v>Sikaplan 12 NTR</v>
          </cell>
          <cell r="B1782" t="str">
            <v>m²</v>
          </cell>
          <cell r="C1782">
            <v>44903</v>
          </cell>
        </row>
        <row r="1783">
          <cell r="A1783" t="str">
            <v>Sikaset L (acelerante concreto)</v>
          </cell>
          <cell r="B1783" t="str">
            <v>kg</v>
          </cell>
          <cell r="C1783">
            <v>10672</v>
          </cell>
        </row>
        <row r="1784">
          <cell r="A1784" t="str">
            <v>Sikatecho E * 3.5 kg</v>
          </cell>
          <cell r="B1784" t="str">
            <v>und</v>
          </cell>
          <cell r="C1784">
            <v>17285</v>
          </cell>
        </row>
        <row r="1785">
          <cell r="A1785" t="str">
            <v>SikaTop 121</v>
          </cell>
          <cell r="B1785" t="str">
            <v>kg</v>
          </cell>
          <cell r="C1785">
            <v>6010</v>
          </cell>
        </row>
        <row r="1786">
          <cell r="A1786" t="str">
            <v>Sikawrap hex 100 G tejido fibra de vidrio 1.27 m*1</v>
          </cell>
          <cell r="B1786" t="str">
            <v>und</v>
          </cell>
          <cell r="C1786">
            <v>106720</v>
          </cell>
        </row>
        <row r="1787">
          <cell r="A1787" t="str">
            <v>Silicona para policarbonato o acrílico</v>
          </cell>
          <cell r="B1787" t="str">
            <v>und</v>
          </cell>
          <cell r="C1787">
            <v>21368</v>
          </cell>
        </row>
        <row r="1788">
          <cell r="A1788" t="str">
            <v>Silicona transparente antihongo 280 ml</v>
          </cell>
          <cell r="B1788" t="str">
            <v>und</v>
          </cell>
          <cell r="C1788">
            <v>8600</v>
          </cell>
        </row>
        <row r="1789">
          <cell r="A1789" t="str">
            <v>Silla Tee PVC 12 x 10 (315 x 250)</v>
          </cell>
          <cell r="B1789" t="str">
            <v>und</v>
          </cell>
          <cell r="C1789">
            <v>235129</v>
          </cell>
        </row>
        <row r="1790">
          <cell r="A1790" t="str">
            <v>Silla Yee PVC 16 x 6 (400 x 160 mm)</v>
          </cell>
          <cell r="B1790" t="str">
            <v>und</v>
          </cell>
          <cell r="C1790">
            <v>287097</v>
          </cell>
        </row>
        <row r="1791">
          <cell r="A1791" t="str">
            <v>Silla Yee PVC 16 x 8 (400 x 200 mm)</v>
          </cell>
          <cell r="B1791" t="str">
            <v>und</v>
          </cell>
          <cell r="C1791">
            <v>287097</v>
          </cell>
        </row>
        <row r="1792">
          <cell r="A1792" t="str">
            <v>Silla Yee PVC 18 x 6 (450 x160 mm).</v>
          </cell>
          <cell r="B1792" t="str">
            <v>und</v>
          </cell>
          <cell r="C1792">
            <v>307085</v>
          </cell>
        </row>
        <row r="1793">
          <cell r="A1793" t="str">
            <v>Silla Yee PVC 20 x 6 (500 x 160 mm)</v>
          </cell>
          <cell r="B1793" t="str">
            <v>und</v>
          </cell>
          <cell r="C1793">
            <v>468462</v>
          </cell>
        </row>
        <row r="1794">
          <cell r="A1794" t="str">
            <v>Sillar 3831</v>
          </cell>
          <cell r="B1794" t="str">
            <v>m</v>
          </cell>
          <cell r="C1794">
            <v>17000</v>
          </cell>
        </row>
        <row r="1795">
          <cell r="A1795" t="str">
            <v>Silo para cemento 29 Tn</v>
          </cell>
          <cell r="B1795" t="str">
            <v xml:space="preserve"> HR </v>
          </cell>
          <cell r="C1795">
            <v>14500</v>
          </cell>
        </row>
        <row r="1796">
          <cell r="A1796" t="str">
            <v>Sistema aforador con Pasamuro en PRFV Ø=2"</v>
          </cell>
          <cell r="B1796" t="str">
            <v>und</v>
          </cell>
          <cell r="C1796">
            <v>430000</v>
          </cell>
        </row>
        <row r="1797">
          <cell r="A1797" t="str">
            <v>Sistema de tratamiento (tanques PVC 1000 lt Ovoid)</v>
          </cell>
          <cell r="B1797" t="str">
            <v>und</v>
          </cell>
          <cell r="C1797">
            <v>1002566</v>
          </cell>
        </row>
        <row r="1798">
          <cell r="A1798" t="str">
            <v>Sistema de tratamiento in situ ovoide (tanques PVC</v>
          </cell>
          <cell r="B1798" t="str">
            <v>und</v>
          </cell>
          <cell r="C1798">
            <v>1540400</v>
          </cell>
        </row>
        <row r="1799">
          <cell r="A1799" t="str">
            <v>Sistema muestreador para reactor UASB con soportes</v>
          </cell>
          <cell r="B1799" t="str">
            <v>und</v>
          </cell>
          <cell r="C1799">
            <v>569000</v>
          </cell>
        </row>
        <row r="1800">
          <cell r="A1800" t="str">
            <v>Sistema quemador de gas y trampa de agua</v>
          </cell>
          <cell r="B1800" t="str">
            <v>und</v>
          </cell>
          <cell r="C1800">
            <v>12238000</v>
          </cell>
        </row>
        <row r="1801">
          <cell r="A1801" t="str">
            <v>Soldador</v>
          </cell>
          <cell r="B1801" t="str">
            <v>h</v>
          </cell>
          <cell r="C1801">
            <v>14825</v>
          </cell>
        </row>
        <row r="1802">
          <cell r="A1802" t="str">
            <v>Soldadura 95-5 Plata</v>
          </cell>
          <cell r="B1802" t="str">
            <v>lb</v>
          </cell>
          <cell r="C1802">
            <v>33000</v>
          </cell>
        </row>
        <row r="1803">
          <cell r="A1803" t="str">
            <v>Soldadura electrosoldada 6010 de 1/8"</v>
          </cell>
          <cell r="B1803" t="str">
            <v>kg</v>
          </cell>
          <cell r="C1803">
            <v>11361</v>
          </cell>
        </row>
        <row r="1804">
          <cell r="A1804" t="str">
            <v>Soldadura electrosoldada 6012 de 1/8"</v>
          </cell>
          <cell r="B1804" t="str">
            <v>kg</v>
          </cell>
          <cell r="C1804">
            <v>7931</v>
          </cell>
        </row>
        <row r="1805">
          <cell r="A1805" t="str">
            <v>Soldadura electrosoldada 6013 de 1/8"</v>
          </cell>
          <cell r="B1805" t="str">
            <v>kg</v>
          </cell>
          <cell r="C1805">
            <v>9142</v>
          </cell>
        </row>
        <row r="1806">
          <cell r="A1806" t="str">
            <v>Soldadura electrosoldada 7018 de 1/8"</v>
          </cell>
          <cell r="B1806" t="str">
            <v>kg</v>
          </cell>
          <cell r="C1806">
            <v>10283</v>
          </cell>
        </row>
        <row r="1807">
          <cell r="A1807" t="str">
            <v>Soldadura electrosoldada 7018 de 5/32"</v>
          </cell>
          <cell r="B1807" t="str">
            <v>kg</v>
          </cell>
          <cell r="C1807">
            <v>8246</v>
          </cell>
        </row>
        <row r="1808">
          <cell r="A1808" t="str">
            <v>Soldadura estaño para cobre</v>
          </cell>
          <cell r="B1808" t="str">
            <v>und</v>
          </cell>
          <cell r="C1808">
            <v>55218</v>
          </cell>
        </row>
        <row r="1809">
          <cell r="A1809" t="str">
            <v>Soldadura exotermica 115 gr.</v>
          </cell>
          <cell r="B1809" t="str">
            <v>und</v>
          </cell>
          <cell r="C1809">
            <v>21847</v>
          </cell>
        </row>
        <row r="1810">
          <cell r="A1810" t="str">
            <v>Soldadura exotermica 150 gr.</v>
          </cell>
          <cell r="B1810" t="str">
            <v>und</v>
          </cell>
          <cell r="C1810">
            <v>16250</v>
          </cell>
        </row>
        <row r="1811">
          <cell r="A1811" t="str">
            <v>Soldadura liquida CPVC 1/4 gl</v>
          </cell>
          <cell r="B1811" t="str">
            <v>und</v>
          </cell>
          <cell r="C1811">
            <v>118221</v>
          </cell>
        </row>
        <row r="1812">
          <cell r="A1812" t="str">
            <v>Soldadura liquida PVC 1/4 gl</v>
          </cell>
          <cell r="B1812" t="str">
            <v>und</v>
          </cell>
          <cell r="C1812">
            <v>110259</v>
          </cell>
        </row>
        <row r="1813">
          <cell r="A1813" t="str">
            <v>Sondeo redes desagües/aguas lluvias hasta 16"</v>
          </cell>
          <cell r="B1813" t="str">
            <v>m</v>
          </cell>
          <cell r="C1813">
            <v>11000</v>
          </cell>
        </row>
        <row r="1814">
          <cell r="A1814" t="str">
            <v>Soplete</v>
          </cell>
          <cell r="B1814" t="str">
            <v xml:space="preserve"> HR </v>
          </cell>
          <cell r="C1814">
            <v>10000</v>
          </cell>
        </row>
        <row r="1815">
          <cell r="A1815" t="str">
            <v>Soporte canal amazonas</v>
          </cell>
          <cell r="B1815" t="str">
            <v>und</v>
          </cell>
          <cell r="C1815">
            <v>3975</v>
          </cell>
        </row>
        <row r="1816">
          <cell r="A1816" t="str">
            <v>Soporte canal raingo</v>
          </cell>
          <cell r="B1816" t="str">
            <v>und</v>
          </cell>
          <cell r="C1816">
            <v>2905</v>
          </cell>
        </row>
        <row r="1817">
          <cell r="A1817" t="str">
            <v>Soporte de bajante amazonas</v>
          </cell>
          <cell r="B1817" t="str">
            <v>und</v>
          </cell>
          <cell r="C1817">
            <v>3074</v>
          </cell>
        </row>
        <row r="1818">
          <cell r="A1818" t="str">
            <v>Soporte guia vastago No 1</v>
          </cell>
          <cell r="B1818" t="str">
            <v>und</v>
          </cell>
          <cell r="C1818">
            <v>272600</v>
          </cell>
        </row>
        <row r="1819">
          <cell r="A1819" t="str">
            <v>Soporte guia vastago No 2</v>
          </cell>
          <cell r="B1819" t="str">
            <v>und</v>
          </cell>
          <cell r="C1819">
            <v>685560</v>
          </cell>
        </row>
        <row r="1820">
          <cell r="A1820" t="str">
            <v>Soporte matalico canal amazonas</v>
          </cell>
          <cell r="B1820" t="str">
            <v>und</v>
          </cell>
          <cell r="C1820">
            <v>9064</v>
          </cell>
        </row>
        <row r="1821">
          <cell r="A1821" t="str">
            <v>Soporte Metalico de canal Raingo</v>
          </cell>
          <cell r="B1821" t="str">
            <v>und</v>
          </cell>
          <cell r="C1821">
            <v>9679</v>
          </cell>
        </row>
        <row r="1822">
          <cell r="A1822" t="str">
            <v>Soporte para bandeja portacables</v>
          </cell>
          <cell r="B1822" t="str">
            <v>und</v>
          </cell>
          <cell r="C1822">
            <v>7600</v>
          </cell>
        </row>
        <row r="1823">
          <cell r="A1823" t="str">
            <v>Stasoil</v>
          </cell>
          <cell r="B1823" t="str">
            <v>gal</v>
          </cell>
          <cell r="C1823">
            <v>24590</v>
          </cell>
        </row>
        <row r="1824">
          <cell r="A1824" t="str">
            <v>Sub base granular Triturada</v>
          </cell>
          <cell r="B1824" t="str">
            <v>m³</v>
          </cell>
          <cell r="C1824">
            <v>62941</v>
          </cell>
        </row>
        <row r="1825">
          <cell r="A1825" t="str">
            <v>Sub base triturada T. max. 2"</v>
          </cell>
          <cell r="B1825" t="str">
            <v>m³</v>
          </cell>
          <cell r="C1825">
            <v>41638</v>
          </cell>
        </row>
        <row r="1826">
          <cell r="A1826" t="str">
            <v>Sub-base granular seleccionada o clasificada</v>
          </cell>
          <cell r="B1826" t="str">
            <v>m³</v>
          </cell>
          <cell r="C1826">
            <v>26545</v>
          </cell>
        </row>
        <row r="1827">
          <cell r="A1827" t="str">
            <v>Sub-Contrato Acero SAE-1045</v>
          </cell>
          <cell r="B1827" t="str">
            <v xml:space="preserve">  % </v>
          </cell>
          <cell r="C1827">
            <v>7332.63</v>
          </cell>
        </row>
        <row r="1828">
          <cell r="A1828" t="str">
            <v>Sub-Contrato Acero SAE-1045</v>
          </cell>
          <cell r="B1828" t="str">
            <v xml:space="preserve">  % </v>
          </cell>
          <cell r="C1828">
            <v>7122.25</v>
          </cell>
        </row>
        <row r="1829">
          <cell r="A1829" t="str">
            <v>Sub-Contrato Cables Postensados</v>
          </cell>
          <cell r="B1829" t="str">
            <v xml:space="preserve">  % </v>
          </cell>
          <cell r="C1829">
            <v>394.09</v>
          </cell>
        </row>
        <row r="1830">
          <cell r="A1830" t="str">
            <v>Sub-Contrato Carpinteria</v>
          </cell>
          <cell r="B1830" t="str">
            <v xml:space="preserve">  % </v>
          </cell>
          <cell r="C1830">
            <v>62497.62</v>
          </cell>
        </row>
        <row r="1831">
          <cell r="A1831" t="str">
            <v>Sub-Contrato Carpinteria</v>
          </cell>
          <cell r="B1831" t="str">
            <v xml:space="preserve">  % </v>
          </cell>
          <cell r="C1831">
            <v>364923.02</v>
          </cell>
        </row>
        <row r="1832">
          <cell r="A1832" t="str">
            <v>Sub-Contrato Carpinteria</v>
          </cell>
          <cell r="B1832" t="str">
            <v xml:space="preserve">  % </v>
          </cell>
          <cell r="C1832">
            <v>292248.02</v>
          </cell>
        </row>
        <row r="1833">
          <cell r="A1833" t="str">
            <v>Sub-Contrato Carpinteria</v>
          </cell>
          <cell r="B1833" t="str">
            <v xml:space="preserve">  % </v>
          </cell>
          <cell r="C1833">
            <v>24860.639999999999</v>
          </cell>
        </row>
        <row r="1834">
          <cell r="A1834" t="str">
            <v>Sub-Contrato Carpinteria</v>
          </cell>
          <cell r="B1834" t="str">
            <v xml:space="preserve">  % </v>
          </cell>
          <cell r="C1834">
            <v>164701.07999999999</v>
          </cell>
        </row>
        <row r="1835">
          <cell r="A1835" t="str">
            <v>Sub-Contrato Carpinteria</v>
          </cell>
          <cell r="B1835" t="str">
            <v xml:space="preserve">  % </v>
          </cell>
          <cell r="C1835">
            <v>126480.79</v>
          </cell>
        </row>
        <row r="1836">
          <cell r="A1836" t="str">
            <v>Sub-Contrato Carpinteria</v>
          </cell>
          <cell r="B1836" t="str">
            <v xml:space="preserve">  % </v>
          </cell>
          <cell r="C1836">
            <v>232479.52</v>
          </cell>
        </row>
        <row r="1837">
          <cell r="A1837" t="str">
            <v>Sub-Contrato Carpinteria</v>
          </cell>
          <cell r="B1837" t="str">
            <v xml:space="preserve">  % </v>
          </cell>
          <cell r="C1837">
            <v>216824.6</v>
          </cell>
        </row>
        <row r="1838">
          <cell r="A1838" t="str">
            <v>Sub-Contrato Carpinteria</v>
          </cell>
          <cell r="B1838" t="str">
            <v xml:space="preserve">  % </v>
          </cell>
          <cell r="C1838">
            <v>184279</v>
          </cell>
        </row>
        <row r="1839">
          <cell r="A1839" t="str">
            <v>Sub-Contrato Carpinteria</v>
          </cell>
          <cell r="B1839" t="str">
            <v xml:space="preserve">  % </v>
          </cell>
          <cell r="C1839">
            <v>131870.78</v>
          </cell>
        </row>
        <row r="1840">
          <cell r="A1840" t="str">
            <v>Sub-Contrato Carpinteria</v>
          </cell>
          <cell r="B1840" t="str">
            <v xml:space="preserve">  % </v>
          </cell>
          <cell r="C1840">
            <v>37835.68</v>
          </cell>
        </row>
        <row r="1841">
          <cell r="A1841" t="str">
            <v>Sub-Contrato Carpinteria</v>
          </cell>
          <cell r="B1841" t="str">
            <v xml:space="preserve">  % </v>
          </cell>
          <cell r="C1841">
            <v>36858.65</v>
          </cell>
        </row>
        <row r="1842">
          <cell r="A1842" t="str">
            <v>Sub-Contrato Carpinteria</v>
          </cell>
          <cell r="B1842" t="str">
            <v xml:space="preserve">  % </v>
          </cell>
          <cell r="C1842">
            <v>92293.78</v>
          </cell>
        </row>
        <row r="1843">
          <cell r="A1843" t="str">
            <v>Sub-Contrato Carpinteria</v>
          </cell>
          <cell r="B1843" t="str">
            <v xml:space="preserve">  % </v>
          </cell>
          <cell r="C1843">
            <v>111316.49</v>
          </cell>
        </row>
        <row r="1844">
          <cell r="A1844" t="str">
            <v>Sub-Contrato Carpinteria</v>
          </cell>
          <cell r="B1844" t="str">
            <v xml:space="preserve">  % </v>
          </cell>
          <cell r="C1844">
            <v>119208.79</v>
          </cell>
        </row>
        <row r="1845">
          <cell r="A1845" t="str">
            <v>Sub-Contrato Carpinteria</v>
          </cell>
          <cell r="B1845" t="str">
            <v xml:space="preserve">  % </v>
          </cell>
          <cell r="C1845">
            <v>125182.49</v>
          </cell>
        </row>
        <row r="1846">
          <cell r="A1846" t="str">
            <v>Sub-Contrato Carpinteria</v>
          </cell>
          <cell r="B1846" t="str">
            <v xml:space="preserve">  % </v>
          </cell>
          <cell r="C1846">
            <v>195793.59</v>
          </cell>
        </row>
        <row r="1847">
          <cell r="A1847" t="str">
            <v>Sub-Contrato Carpinteria</v>
          </cell>
          <cell r="B1847" t="str">
            <v xml:space="preserve">  % </v>
          </cell>
          <cell r="C1847">
            <v>183013</v>
          </cell>
        </row>
        <row r="1848">
          <cell r="A1848" t="str">
            <v>Sub-Contrato Carpinteria</v>
          </cell>
          <cell r="B1848" t="str">
            <v xml:space="preserve">  % </v>
          </cell>
          <cell r="C1848">
            <v>414626.1</v>
          </cell>
        </row>
        <row r="1849">
          <cell r="A1849" t="str">
            <v>Sub-Contrato Electrico</v>
          </cell>
          <cell r="B1849" t="str">
            <v xml:space="preserve">  % </v>
          </cell>
          <cell r="C1849">
            <v>108777.64</v>
          </cell>
        </row>
        <row r="1850">
          <cell r="A1850" t="str">
            <v>Sub-Contrato Electrico</v>
          </cell>
          <cell r="B1850" t="str">
            <v xml:space="preserve">  % </v>
          </cell>
          <cell r="C1850">
            <v>9952.2099999999991</v>
          </cell>
        </row>
        <row r="1851">
          <cell r="A1851" t="str">
            <v>Sub-Contrato Electrico</v>
          </cell>
          <cell r="B1851" t="str">
            <v xml:space="preserve">  % </v>
          </cell>
          <cell r="C1851">
            <v>9821.51</v>
          </cell>
        </row>
        <row r="1852">
          <cell r="A1852" t="str">
            <v>Sub-Contrato Electrico</v>
          </cell>
          <cell r="B1852" t="str">
            <v xml:space="preserve">  % </v>
          </cell>
          <cell r="C1852">
            <v>289307.95</v>
          </cell>
        </row>
        <row r="1853">
          <cell r="A1853" t="str">
            <v>Sub-Contrato Electrico</v>
          </cell>
          <cell r="B1853" t="str">
            <v xml:space="preserve">  % </v>
          </cell>
          <cell r="C1853">
            <v>91332.05</v>
          </cell>
        </row>
        <row r="1854">
          <cell r="A1854" t="str">
            <v>Sub-Contrato Electrico</v>
          </cell>
          <cell r="B1854" t="str">
            <v xml:space="preserve">  % </v>
          </cell>
          <cell r="C1854">
            <v>95247.78</v>
          </cell>
        </row>
        <row r="1855">
          <cell r="A1855" t="str">
            <v>Sub-Contrato Electrico</v>
          </cell>
          <cell r="B1855" t="str">
            <v xml:space="preserve">  % </v>
          </cell>
          <cell r="C1855">
            <v>166020.88</v>
          </cell>
        </row>
        <row r="1856">
          <cell r="A1856" t="str">
            <v>Sub-Contrato Electrico</v>
          </cell>
          <cell r="B1856" t="str">
            <v xml:space="preserve">  % </v>
          </cell>
          <cell r="C1856">
            <v>11379.21</v>
          </cell>
        </row>
        <row r="1857">
          <cell r="A1857" t="str">
            <v>Sub-Contrato Electrico</v>
          </cell>
          <cell r="B1857" t="str">
            <v xml:space="preserve">  % </v>
          </cell>
          <cell r="C1857">
            <v>505938</v>
          </cell>
        </row>
        <row r="1858">
          <cell r="A1858" t="str">
            <v>Sub-Contrato Electrico</v>
          </cell>
          <cell r="B1858" t="str">
            <v xml:space="preserve">  % </v>
          </cell>
          <cell r="C1858">
            <v>156208.34</v>
          </cell>
        </row>
        <row r="1859">
          <cell r="A1859" t="str">
            <v>Sub-Contrato Electrico</v>
          </cell>
          <cell r="B1859" t="str">
            <v xml:space="preserve">  % </v>
          </cell>
          <cell r="C1859">
            <v>118638.2</v>
          </cell>
        </row>
        <row r="1860">
          <cell r="A1860" t="str">
            <v>Sub-Contrato Electrico</v>
          </cell>
          <cell r="B1860" t="str">
            <v xml:space="preserve">  % </v>
          </cell>
          <cell r="C1860">
            <v>30572.400000000001</v>
          </cell>
        </row>
        <row r="1861">
          <cell r="A1861" t="str">
            <v>Sub-Contrato Estructura Metalica</v>
          </cell>
          <cell r="B1861" t="str">
            <v xml:space="preserve">  % </v>
          </cell>
          <cell r="C1861">
            <v>103552.18</v>
          </cell>
        </row>
        <row r="1862">
          <cell r="A1862" t="str">
            <v>Sub-Contrato Estructura Metalica</v>
          </cell>
          <cell r="B1862" t="str">
            <v xml:space="preserve">  % </v>
          </cell>
          <cell r="C1862">
            <v>125446.48</v>
          </cell>
        </row>
        <row r="1863">
          <cell r="A1863" t="str">
            <v>Sub-Contrato Estructura Metalica</v>
          </cell>
          <cell r="B1863" t="str">
            <v xml:space="preserve">  % </v>
          </cell>
          <cell r="C1863">
            <v>90725.66</v>
          </cell>
        </row>
        <row r="1864">
          <cell r="A1864" t="str">
            <v>Sub-Contrato Estructura Metalica</v>
          </cell>
          <cell r="B1864" t="str">
            <v xml:space="preserve">  % </v>
          </cell>
          <cell r="C1864">
            <v>530859.81999999995</v>
          </cell>
        </row>
        <row r="1865">
          <cell r="A1865" t="str">
            <v>Sub-Contrato Estructura Metalica</v>
          </cell>
          <cell r="B1865" t="str">
            <v xml:space="preserve">  % </v>
          </cell>
          <cell r="C1865">
            <v>518233.83</v>
          </cell>
        </row>
        <row r="1866">
          <cell r="A1866" t="str">
            <v>Sub-Contrato Estructura Metalica</v>
          </cell>
          <cell r="B1866" t="str">
            <v xml:space="preserve">  % </v>
          </cell>
          <cell r="C1866">
            <v>50434184.759999998</v>
          </cell>
        </row>
        <row r="1867">
          <cell r="A1867" t="str">
            <v>Sub-Contrato Estructura Metalica</v>
          </cell>
          <cell r="B1867" t="str">
            <v xml:space="preserve">  % </v>
          </cell>
          <cell r="C1867">
            <v>460345.81</v>
          </cell>
        </row>
        <row r="1868">
          <cell r="A1868" t="str">
            <v>Sub-Contrato Estructura Metalica</v>
          </cell>
          <cell r="B1868" t="str">
            <v xml:space="preserve">  % </v>
          </cell>
          <cell r="C1868">
            <v>3708921.69</v>
          </cell>
        </row>
        <row r="1869">
          <cell r="A1869" t="str">
            <v>Sub-Contrato Estructura Metalica</v>
          </cell>
          <cell r="B1869" t="str">
            <v xml:space="preserve">  % </v>
          </cell>
          <cell r="C1869">
            <v>905307.62</v>
          </cell>
        </row>
        <row r="1870">
          <cell r="A1870" t="str">
            <v>Sub-Contrato Estructura Metalica</v>
          </cell>
          <cell r="B1870" t="str">
            <v xml:space="preserve">  % </v>
          </cell>
          <cell r="C1870">
            <v>574071.43999999994</v>
          </cell>
        </row>
        <row r="1871">
          <cell r="A1871" t="str">
            <v>Sub-Contrato Estructura Metalica</v>
          </cell>
          <cell r="B1871" t="str">
            <v xml:space="preserve">  % </v>
          </cell>
          <cell r="C1871">
            <v>584090.01</v>
          </cell>
        </row>
        <row r="1872">
          <cell r="A1872" t="str">
            <v>Sub-Contrato Estructura Metalica</v>
          </cell>
          <cell r="B1872" t="str">
            <v xml:space="preserve">  % </v>
          </cell>
          <cell r="C1872">
            <v>769761.95</v>
          </cell>
        </row>
        <row r="1873">
          <cell r="A1873" t="str">
            <v>Sub-Contrato Estructura Metalica</v>
          </cell>
          <cell r="B1873" t="str">
            <v xml:space="preserve">  % </v>
          </cell>
          <cell r="C1873">
            <v>808105.38</v>
          </cell>
        </row>
        <row r="1874">
          <cell r="A1874" t="str">
            <v>Sub-Contrato Estructura Metalica</v>
          </cell>
          <cell r="B1874" t="str">
            <v xml:space="preserve">  % </v>
          </cell>
          <cell r="C1874">
            <v>425546.45</v>
          </cell>
        </row>
        <row r="1875">
          <cell r="A1875" t="str">
            <v>Sub-Contrato Estructura Metalica</v>
          </cell>
          <cell r="B1875" t="str">
            <v xml:space="preserve">  % </v>
          </cell>
          <cell r="C1875">
            <v>1663293.08</v>
          </cell>
        </row>
        <row r="1876">
          <cell r="A1876" t="str">
            <v>Sub-Contrato Estructura Metalica</v>
          </cell>
          <cell r="B1876" t="str">
            <v xml:space="preserve">  % </v>
          </cell>
          <cell r="C1876">
            <v>542801.15</v>
          </cell>
        </row>
        <row r="1877">
          <cell r="A1877" t="str">
            <v>Sub-Contrato Estructura Metalica</v>
          </cell>
          <cell r="B1877" t="str">
            <v xml:space="preserve">  % </v>
          </cell>
          <cell r="C1877">
            <v>432634.51</v>
          </cell>
        </row>
        <row r="1878">
          <cell r="A1878" t="str">
            <v>Sub-Contrato Estructura Metalica</v>
          </cell>
          <cell r="B1878" t="str">
            <v xml:space="preserve">  % </v>
          </cell>
          <cell r="C1878">
            <v>1604479.34</v>
          </cell>
        </row>
        <row r="1879">
          <cell r="A1879" t="str">
            <v>Sub-Contrato Estructura Metalica</v>
          </cell>
          <cell r="B1879" t="str">
            <v xml:space="preserve">  % </v>
          </cell>
          <cell r="C1879">
            <v>2686453.31</v>
          </cell>
        </row>
        <row r="1880">
          <cell r="A1880" t="str">
            <v>Sub-Contrato Estructura Metalica</v>
          </cell>
          <cell r="B1880" t="str">
            <v xml:space="preserve">  % </v>
          </cell>
          <cell r="C1880">
            <v>3524165.78</v>
          </cell>
        </row>
        <row r="1881">
          <cell r="A1881" t="str">
            <v>Sub-Contrato Estructura Metalica</v>
          </cell>
          <cell r="B1881" t="str">
            <v xml:space="preserve">  % </v>
          </cell>
          <cell r="C1881">
            <v>293625.58</v>
          </cell>
        </row>
        <row r="1882">
          <cell r="A1882" t="str">
            <v>Sub-Contrato Estructura Metalica</v>
          </cell>
          <cell r="B1882" t="str">
            <v xml:space="preserve">  % </v>
          </cell>
          <cell r="C1882">
            <v>815788.92</v>
          </cell>
        </row>
        <row r="1883">
          <cell r="A1883" t="str">
            <v>Sub-Contrato Estructura Metalica</v>
          </cell>
          <cell r="B1883" t="str">
            <v xml:space="preserve">  % </v>
          </cell>
          <cell r="C1883">
            <v>965610.76</v>
          </cell>
        </row>
        <row r="1884">
          <cell r="A1884" t="str">
            <v>Sub-Contrato Estructura Metalica</v>
          </cell>
          <cell r="B1884" t="str">
            <v xml:space="preserve">  % </v>
          </cell>
          <cell r="C1884">
            <v>1705712.24</v>
          </cell>
        </row>
        <row r="1885">
          <cell r="A1885" t="str">
            <v>Sub-Contrato Estructura Metalica</v>
          </cell>
          <cell r="B1885" t="str">
            <v xml:space="preserve">  % </v>
          </cell>
          <cell r="C1885">
            <v>343832.03</v>
          </cell>
        </row>
        <row r="1886">
          <cell r="A1886" t="str">
            <v>Sub-Contrato Estructura Metalica</v>
          </cell>
          <cell r="B1886" t="str">
            <v xml:space="preserve">  % </v>
          </cell>
          <cell r="C1886">
            <v>2517273.77</v>
          </cell>
        </row>
        <row r="1887">
          <cell r="A1887" t="str">
            <v>Sub-Contrato Estructura Metalica</v>
          </cell>
          <cell r="B1887" t="str">
            <v xml:space="preserve">  % </v>
          </cell>
          <cell r="C1887">
            <v>10469.030000000001</v>
          </cell>
        </row>
        <row r="1888">
          <cell r="A1888" t="str">
            <v>Sub-Contrato Estructura Metalica</v>
          </cell>
          <cell r="B1888" t="str">
            <v xml:space="preserve">  % </v>
          </cell>
          <cell r="C1888">
            <v>195251.8</v>
          </cell>
        </row>
        <row r="1889">
          <cell r="A1889" t="str">
            <v>Sub-Contrato Estructura Metalica</v>
          </cell>
          <cell r="B1889" t="str">
            <v xml:space="preserve">  % </v>
          </cell>
          <cell r="C1889">
            <v>562082.41</v>
          </cell>
        </row>
        <row r="1890">
          <cell r="A1890" t="str">
            <v>Sub-Contrato Estructura Metalica</v>
          </cell>
          <cell r="B1890" t="str">
            <v xml:space="preserve">  % </v>
          </cell>
          <cell r="C1890">
            <v>749742.32</v>
          </cell>
        </row>
        <row r="1891">
          <cell r="A1891" t="str">
            <v>Sub-Contrato Hidraulico Sanitario</v>
          </cell>
          <cell r="B1891" t="str">
            <v xml:space="preserve">  % </v>
          </cell>
          <cell r="C1891">
            <v>45678.8</v>
          </cell>
        </row>
        <row r="1892">
          <cell r="A1892" t="str">
            <v>Sub-Contrato Hidraulico Sanitario</v>
          </cell>
          <cell r="B1892" t="str">
            <v xml:space="preserve">  % </v>
          </cell>
          <cell r="C1892">
            <v>24539.97</v>
          </cell>
        </row>
        <row r="1893">
          <cell r="A1893" t="str">
            <v>Sub-Contrato Hidraulico Sanitario</v>
          </cell>
          <cell r="B1893" t="str">
            <v xml:space="preserve">  % </v>
          </cell>
          <cell r="C1893">
            <v>26128.44</v>
          </cell>
        </row>
        <row r="1894">
          <cell r="A1894" t="str">
            <v>Sub-Contrato Hidraulico Sanitario</v>
          </cell>
          <cell r="B1894" t="str">
            <v xml:space="preserve">  % </v>
          </cell>
          <cell r="C1894">
            <v>28685.18</v>
          </cell>
        </row>
        <row r="1895">
          <cell r="A1895" t="str">
            <v>Sub-Contrato Hidraulico Sanitario</v>
          </cell>
          <cell r="B1895" t="str">
            <v xml:space="preserve">  % </v>
          </cell>
          <cell r="C1895">
            <v>47360.97</v>
          </cell>
        </row>
        <row r="1896">
          <cell r="A1896" t="str">
            <v>Sub-Contrato Hidraulico Sanitario</v>
          </cell>
          <cell r="B1896" t="str">
            <v xml:space="preserve">  % </v>
          </cell>
          <cell r="C1896">
            <v>31026.61</v>
          </cell>
        </row>
        <row r="1897">
          <cell r="A1897" t="str">
            <v>Sub-Contrato Instalacion</v>
          </cell>
          <cell r="B1897" t="str">
            <v xml:space="preserve">  % </v>
          </cell>
          <cell r="C1897">
            <v>25501520</v>
          </cell>
        </row>
        <row r="1898">
          <cell r="A1898" t="str">
            <v>Sub-Contrato Instalacion</v>
          </cell>
          <cell r="B1898" t="str">
            <v xml:space="preserve">  % </v>
          </cell>
          <cell r="C1898">
            <v>18236.97</v>
          </cell>
        </row>
        <row r="1899">
          <cell r="A1899" t="str">
            <v>Sub-Contrato Instalacion</v>
          </cell>
          <cell r="B1899" t="str">
            <v xml:space="preserve">  % </v>
          </cell>
          <cell r="C1899">
            <v>17566.97</v>
          </cell>
        </row>
        <row r="1900">
          <cell r="A1900" t="str">
            <v>Sub-Contrato Instalacion</v>
          </cell>
          <cell r="B1900" t="str">
            <v xml:space="preserve">  % </v>
          </cell>
          <cell r="C1900">
            <v>16489.7</v>
          </cell>
        </row>
        <row r="1901">
          <cell r="A1901" t="str">
            <v>Sub-Contrato Instalacion</v>
          </cell>
          <cell r="B1901" t="str">
            <v xml:space="preserve">  % </v>
          </cell>
          <cell r="C1901">
            <v>12462.95</v>
          </cell>
        </row>
        <row r="1902">
          <cell r="A1902" t="str">
            <v>Sub-Contrato Instalacion</v>
          </cell>
          <cell r="B1902" t="str">
            <v xml:space="preserve">  % </v>
          </cell>
          <cell r="C1902">
            <v>8707.1</v>
          </cell>
        </row>
        <row r="1903">
          <cell r="A1903" t="str">
            <v>Sub-Contrato Instalacion</v>
          </cell>
          <cell r="B1903" t="str">
            <v xml:space="preserve">  % </v>
          </cell>
          <cell r="C1903">
            <v>145086.1</v>
          </cell>
        </row>
        <row r="1904">
          <cell r="A1904" t="str">
            <v>Sub-Contrato Instalacion</v>
          </cell>
          <cell r="B1904" t="str">
            <v xml:space="preserve">  % </v>
          </cell>
          <cell r="C1904">
            <v>275000</v>
          </cell>
        </row>
        <row r="1905">
          <cell r="A1905" t="str">
            <v>Sub-Contrato Instalacion</v>
          </cell>
          <cell r="B1905" t="str">
            <v xml:space="preserve">  % </v>
          </cell>
          <cell r="C1905">
            <v>67271.08</v>
          </cell>
        </row>
        <row r="1906">
          <cell r="A1906" t="str">
            <v>Sub-Contrato Instalacion</v>
          </cell>
          <cell r="B1906" t="str">
            <v xml:space="preserve">  % </v>
          </cell>
          <cell r="C1906">
            <v>222594.75</v>
          </cell>
        </row>
        <row r="1907">
          <cell r="A1907" t="str">
            <v>Sub-Contrato Instalacion</v>
          </cell>
          <cell r="B1907" t="str">
            <v xml:space="preserve">  % </v>
          </cell>
          <cell r="C1907">
            <v>582898.25</v>
          </cell>
        </row>
        <row r="1908">
          <cell r="A1908" t="str">
            <v>Sub-Contrato Instalacion</v>
          </cell>
          <cell r="B1908" t="str">
            <v xml:space="preserve">  % </v>
          </cell>
          <cell r="C1908">
            <v>409990.25</v>
          </cell>
        </row>
        <row r="1909">
          <cell r="A1909" t="str">
            <v>Sub-Contrato Instalacion</v>
          </cell>
          <cell r="B1909" t="str">
            <v xml:space="preserve">  % </v>
          </cell>
          <cell r="C1909">
            <v>197033.2</v>
          </cell>
        </row>
        <row r="1910">
          <cell r="A1910" t="str">
            <v>Sub-Contrato Instalacion</v>
          </cell>
          <cell r="B1910" t="str">
            <v xml:space="preserve">  % </v>
          </cell>
          <cell r="C1910">
            <v>233204.22</v>
          </cell>
        </row>
        <row r="1911">
          <cell r="A1911" t="str">
            <v>Sub-Contrato Instalacion</v>
          </cell>
          <cell r="B1911" t="str">
            <v xml:space="preserve">  % </v>
          </cell>
          <cell r="C1911">
            <v>461717.36</v>
          </cell>
        </row>
        <row r="1912">
          <cell r="A1912" t="str">
            <v>Sub-Contrato Inst-Des-Piloteadora</v>
          </cell>
          <cell r="B1912" t="str">
            <v xml:space="preserve">  % </v>
          </cell>
          <cell r="C1912">
            <v>1401626.41</v>
          </cell>
        </row>
        <row r="1913">
          <cell r="A1913" t="str">
            <v>Sub-Contrato Inst-Des-Piloteadora</v>
          </cell>
          <cell r="B1913" t="str">
            <v xml:space="preserve">  % </v>
          </cell>
          <cell r="C1913">
            <v>1381547.12</v>
          </cell>
        </row>
        <row r="1914">
          <cell r="A1914" t="str">
            <v>Sub-Contrato Inst-Des-Piloteadora</v>
          </cell>
          <cell r="B1914" t="str">
            <v xml:space="preserve">  % </v>
          </cell>
          <cell r="C1914">
            <v>1293335.17</v>
          </cell>
        </row>
        <row r="1915">
          <cell r="A1915" t="str">
            <v>Sub-Contrato Inst-Des-Piloteadora</v>
          </cell>
          <cell r="B1915" t="str">
            <v xml:space="preserve">  % </v>
          </cell>
          <cell r="C1915">
            <v>956592.03</v>
          </cell>
        </row>
        <row r="1916">
          <cell r="A1916" t="str">
            <v>Sub-Contrato Inst-Des-Piloteadora</v>
          </cell>
          <cell r="B1916" t="str">
            <v xml:space="preserve">  % </v>
          </cell>
          <cell r="C1916">
            <v>1347309.78</v>
          </cell>
        </row>
        <row r="1917">
          <cell r="A1917" t="str">
            <v>Sub-Contrato Latoneria</v>
          </cell>
          <cell r="B1917" t="str">
            <v xml:space="preserve">  % </v>
          </cell>
          <cell r="C1917">
            <v>41572.83</v>
          </cell>
        </row>
        <row r="1918">
          <cell r="A1918" t="str">
            <v>Sub-Contrato Latoneria</v>
          </cell>
          <cell r="B1918" t="str">
            <v xml:space="preserve">  % </v>
          </cell>
          <cell r="C1918">
            <v>29790.39</v>
          </cell>
        </row>
        <row r="1919">
          <cell r="A1919" t="str">
            <v>Sub-Contrato Ornamentacion</v>
          </cell>
          <cell r="B1919" t="str">
            <v xml:space="preserve">  % </v>
          </cell>
          <cell r="C1919">
            <v>28298.35</v>
          </cell>
        </row>
        <row r="1920">
          <cell r="A1920" t="str">
            <v>Sub-Contrato Ornamentacion</v>
          </cell>
          <cell r="B1920" t="str">
            <v xml:space="preserve">  % </v>
          </cell>
          <cell r="C1920">
            <v>54803.13</v>
          </cell>
        </row>
        <row r="1921">
          <cell r="A1921" t="str">
            <v>Sub-Contrato Ornamentacion</v>
          </cell>
          <cell r="B1921" t="str">
            <v xml:space="preserve">  % </v>
          </cell>
          <cell r="C1921">
            <v>73163.149999999994</v>
          </cell>
        </row>
        <row r="1922">
          <cell r="A1922" t="str">
            <v>Sub-Contrato Ornamentacion</v>
          </cell>
          <cell r="B1922" t="str">
            <v xml:space="preserve">  % </v>
          </cell>
          <cell r="C1922">
            <v>10367.25</v>
          </cell>
        </row>
        <row r="1923">
          <cell r="A1923" t="str">
            <v>Sub-Contrato Ornamentacion</v>
          </cell>
          <cell r="B1923" t="str">
            <v xml:space="preserve">  % </v>
          </cell>
          <cell r="C1923">
            <v>17107</v>
          </cell>
        </row>
        <row r="1924">
          <cell r="A1924" t="str">
            <v>Sub-Contrato Ornamentacion</v>
          </cell>
          <cell r="B1924" t="str">
            <v xml:space="preserve">  % </v>
          </cell>
          <cell r="C1924">
            <v>17335.099999999999</v>
          </cell>
        </row>
        <row r="1925">
          <cell r="A1925" t="str">
            <v>Sub-Contrato Ornamentacion</v>
          </cell>
          <cell r="B1925" t="str">
            <v xml:space="preserve">  % </v>
          </cell>
          <cell r="C1925">
            <v>282520.94</v>
          </cell>
        </row>
        <row r="1926">
          <cell r="A1926" t="str">
            <v>Sub-Contrato Ornamentacion</v>
          </cell>
          <cell r="B1926" t="str">
            <v xml:space="preserve">  % </v>
          </cell>
          <cell r="C1926">
            <v>230019.20000000001</v>
          </cell>
        </row>
        <row r="1927">
          <cell r="A1927" t="str">
            <v>Sub-Contrato Ornamentacion</v>
          </cell>
          <cell r="B1927" t="str">
            <v xml:space="preserve">  % </v>
          </cell>
          <cell r="C1927">
            <v>44692.77</v>
          </cell>
        </row>
        <row r="1928">
          <cell r="A1928" t="str">
            <v>Sub-Contrato Ornamentacion</v>
          </cell>
          <cell r="B1928" t="str">
            <v xml:space="preserve">  % </v>
          </cell>
          <cell r="C1928">
            <v>72661.22</v>
          </cell>
        </row>
        <row r="1929">
          <cell r="A1929" t="str">
            <v>Sub-Contrato Ornamentacion</v>
          </cell>
          <cell r="B1929" t="str">
            <v xml:space="preserve">  % </v>
          </cell>
          <cell r="C1929">
            <v>19391.79</v>
          </cell>
        </row>
        <row r="1930">
          <cell r="A1930" t="str">
            <v>Sub-Contrato Ornamentacion</v>
          </cell>
          <cell r="B1930" t="str">
            <v xml:space="preserve">  % </v>
          </cell>
          <cell r="C1930">
            <v>13901.45</v>
          </cell>
        </row>
        <row r="1931">
          <cell r="A1931" t="str">
            <v>Sub-Contrato Ornamentacion</v>
          </cell>
          <cell r="B1931" t="str">
            <v xml:space="preserve">  % </v>
          </cell>
          <cell r="C1931">
            <v>210243.59</v>
          </cell>
        </row>
        <row r="1932">
          <cell r="A1932" t="str">
            <v>Sub-Contrato Ornamentacion</v>
          </cell>
          <cell r="B1932" t="str">
            <v xml:space="preserve">  % </v>
          </cell>
          <cell r="C1932">
            <v>67271.08</v>
          </cell>
        </row>
        <row r="1933">
          <cell r="A1933" t="str">
            <v>Sub-Contrato Ornamentacion</v>
          </cell>
          <cell r="B1933" t="str">
            <v xml:space="preserve">  % </v>
          </cell>
          <cell r="C1933">
            <v>34296.22</v>
          </cell>
        </row>
        <row r="1934">
          <cell r="A1934" t="str">
            <v>Sub-Contrato Ornamentacion</v>
          </cell>
          <cell r="B1934" t="str">
            <v xml:space="preserve">  % </v>
          </cell>
          <cell r="C1934">
            <v>69490.039999999994</v>
          </cell>
        </row>
        <row r="1935">
          <cell r="A1935" t="str">
            <v>Sub-Contrato Ornamentacion</v>
          </cell>
          <cell r="B1935" t="str">
            <v xml:space="preserve">  % </v>
          </cell>
          <cell r="C1935">
            <v>89672.65</v>
          </cell>
        </row>
        <row r="1936">
          <cell r="A1936" t="str">
            <v>Sub-Contrato Ornamentacion</v>
          </cell>
          <cell r="B1936" t="str">
            <v xml:space="preserve">  % </v>
          </cell>
          <cell r="C1936">
            <v>36524.28</v>
          </cell>
        </row>
        <row r="1937">
          <cell r="A1937" t="str">
            <v>Sub-Contrato Ornamentacion</v>
          </cell>
          <cell r="B1937" t="str">
            <v xml:space="preserve">  % </v>
          </cell>
          <cell r="C1937">
            <v>85515.42</v>
          </cell>
        </row>
        <row r="1938">
          <cell r="A1938" t="str">
            <v>Sub-Contrato Ornamentacion</v>
          </cell>
          <cell r="B1938" t="str">
            <v xml:space="preserve">  % </v>
          </cell>
          <cell r="C1938">
            <v>21274.62</v>
          </cell>
        </row>
        <row r="1939">
          <cell r="A1939" t="str">
            <v>Sub-Contrato Ornamentacion</v>
          </cell>
          <cell r="B1939" t="str">
            <v xml:space="preserve">  % </v>
          </cell>
          <cell r="C1939">
            <v>45731.89</v>
          </cell>
        </row>
        <row r="1940">
          <cell r="A1940" t="str">
            <v>Sub-Contrato Ornamentacion</v>
          </cell>
          <cell r="B1940" t="str">
            <v xml:space="preserve">  % </v>
          </cell>
          <cell r="C1940">
            <v>45393.39</v>
          </cell>
        </row>
        <row r="1941">
          <cell r="A1941" t="str">
            <v>Sub-Contrato Ornamentacion</v>
          </cell>
          <cell r="B1941" t="str">
            <v xml:space="preserve">  % </v>
          </cell>
          <cell r="C1941">
            <v>44055</v>
          </cell>
        </row>
        <row r="1942">
          <cell r="A1942" t="str">
            <v>Sub-Contrato Ornamentacion</v>
          </cell>
          <cell r="B1942" t="str">
            <v xml:space="preserve">  % </v>
          </cell>
          <cell r="C1942">
            <v>25980.77</v>
          </cell>
        </row>
        <row r="1943">
          <cell r="A1943" t="str">
            <v>Sub-Contrato Ornamentacion</v>
          </cell>
          <cell r="B1943" t="str">
            <v xml:space="preserve">  % </v>
          </cell>
          <cell r="C1943">
            <v>12123.78</v>
          </cell>
        </row>
        <row r="1944">
          <cell r="A1944" t="str">
            <v>Sub-Contrato Ornamentacion</v>
          </cell>
          <cell r="B1944" t="str">
            <v xml:space="preserve">  % </v>
          </cell>
          <cell r="C1944">
            <v>25807.759999999998</v>
          </cell>
        </row>
        <row r="1945">
          <cell r="A1945" t="str">
            <v>Sub-Contrato Ornamentacion</v>
          </cell>
          <cell r="B1945" t="str">
            <v xml:space="preserve">  % </v>
          </cell>
          <cell r="C1945">
            <v>29550.35</v>
          </cell>
        </row>
        <row r="1946">
          <cell r="A1946" t="str">
            <v>Sub-Contrato Ornamentacion</v>
          </cell>
          <cell r="B1946" t="str">
            <v xml:space="preserve">  % </v>
          </cell>
          <cell r="C1946">
            <v>99936.87</v>
          </cell>
        </row>
        <row r="1947">
          <cell r="A1947" t="str">
            <v>Sub-Contrato Pintura</v>
          </cell>
          <cell r="B1947" t="str">
            <v xml:space="preserve">  % </v>
          </cell>
          <cell r="C1947">
            <v>5409.88</v>
          </cell>
        </row>
        <row r="1948">
          <cell r="A1948" t="str">
            <v>Sub-Contrato Pintura</v>
          </cell>
          <cell r="B1948" t="str">
            <v xml:space="preserve">  % </v>
          </cell>
          <cell r="C1948">
            <v>9005.59</v>
          </cell>
        </row>
        <row r="1949">
          <cell r="A1949" t="str">
            <v>Sub-Contrato Pintura</v>
          </cell>
          <cell r="B1949" t="str">
            <v xml:space="preserve">  % </v>
          </cell>
          <cell r="C1949">
            <v>243535.25</v>
          </cell>
        </row>
        <row r="1950">
          <cell r="A1950" t="str">
            <v>Sub-Contrato Pintura</v>
          </cell>
          <cell r="B1950" t="str">
            <v xml:space="preserve">  % </v>
          </cell>
          <cell r="C1950">
            <v>8956.7099999999991</v>
          </cell>
        </row>
        <row r="1951">
          <cell r="A1951" t="str">
            <v>Sub-Contrato Pintura</v>
          </cell>
          <cell r="B1951" t="str">
            <v xml:space="preserve">  % </v>
          </cell>
          <cell r="C1951">
            <v>4727.66</v>
          </cell>
        </row>
        <row r="1952">
          <cell r="A1952" t="str">
            <v>Sub-Contrato Pintura</v>
          </cell>
          <cell r="B1952" t="str">
            <v xml:space="preserve">  % </v>
          </cell>
          <cell r="C1952">
            <v>40234.410000000003</v>
          </cell>
        </row>
        <row r="1953">
          <cell r="A1953" t="str">
            <v>Sub-Contrato Pintura</v>
          </cell>
          <cell r="B1953" t="str">
            <v xml:space="preserve">  % </v>
          </cell>
          <cell r="C1953">
            <v>23495.29</v>
          </cell>
        </row>
        <row r="1954">
          <cell r="A1954" t="str">
            <v>Sub-Contrato Pintura</v>
          </cell>
          <cell r="B1954" t="str">
            <v xml:space="preserve">  % </v>
          </cell>
          <cell r="C1954">
            <v>5086.29</v>
          </cell>
        </row>
        <row r="1955">
          <cell r="A1955" t="str">
            <v>Sub-Contrato Pintura</v>
          </cell>
          <cell r="B1955" t="str">
            <v xml:space="preserve">  % </v>
          </cell>
          <cell r="C1955">
            <v>6750.27</v>
          </cell>
        </row>
        <row r="1956">
          <cell r="A1956" t="str">
            <v>Sub-Contrato Pintura</v>
          </cell>
          <cell r="B1956" t="str">
            <v xml:space="preserve">  % </v>
          </cell>
          <cell r="C1956">
            <v>3859.9</v>
          </cell>
        </row>
        <row r="1957">
          <cell r="A1957" t="str">
            <v>Sub-Contrato Pintura</v>
          </cell>
          <cell r="B1957" t="str">
            <v xml:space="preserve">  % </v>
          </cell>
          <cell r="C1957">
            <v>4671.1000000000004</v>
          </cell>
        </row>
        <row r="1958">
          <cell r="A1958" t="str">
            <v>Sub-Contrato Pintura</v>
          </cell>
          <cell r="B1958" t="str">
            <v xml:space="preserve">  % </v>
          </cell>
          <cell r="C1958">
            <v>12879.74</v>
          </cell>
        </row>
        <row r="1959">
          <cell r="A1959" t="str">
            <v>Sub-Contrato Pintura</v>
          </cell>
          <cell r="B1959" t="str">
            <v xml:space="preserve">  % </v>
          </cell>
          <cell r="C1959">
            <v>12294.43</v>
          </cell>
        </row>
        <row r="1960">
          <cell r="A1960" t="str">
            <v>Sub-Contrato Pintura</v>
          </cell>
          <cell r="B1960" t="str">
            <v xml:space="preserve">  % </v>
          </cell>
          <cell r="C1960">
            <v>6223.56</v>
          </cell>
        </row>
        <row r="1961">
          <cell r="A1961" t="str">
            <v>Sub-Contrato Pintura</v>
          </cell>
          <cell r="B1961" t="str">
            <v xml:space="preserve">  % </v>
          </cell>
          <cell r="C1961">
            <v>6019.5</v>
          </cell>
        </row>
        <row r="1962">
          <cell r="A1962" t="str">
            <v>Sub-Contrato Pintura</v>
          </cell>
          <cell r="B1962" t="str">
            <v xml:space="preserve">  % </v>
          </cell>
          <cell r="C1962">
            <v>9090.66</v>
          </cell>
        </row>
        <row r="1963">
          <cell r="A1963" t="str">
            <v>Sub-Contrato Pintura</v>
          </cell>
          <cell r="B1963" t="str">
            <v xml:space="preserve">  % </v>
          </cell>
          <cell r="C1963">
            <v>9431.4599999999991</v>
          </cell>
        </row>
        <row r="1964">
          <cell r="A1964" t="str">
            <v>Sub-Contrato Pintura</v>
          </cell>
          <cell r="B1964" t="str">
            <v xml:space="preserve">  % </v>
          </cell>
          <cell r="C1964">
            <v>4983.88</v>
          </cell>
        </row>
        <row r="1965">
          <cell r="A1965" t="str">
            <v>Sub-Contrato Pintura</v>
          </cell>
          <cell r="B1965" t="str">
            <v xml:space="preserve">  % </v>
          </cell>
          <cell r="C1965">
            <v>3947.29</v>
          </cell>
        </row>
        <row r="1966">
          <cell r="A1966" t="str">
            <v>Sub-Contrato Pintura</v>
          </cell>
          <cell r="B1966" t="str">
            <v xml:space="preserve">  % </v>
          </cell>
          <cell r="C1966">
            <v>10081.06</v>
          </cell>
        </row>
        <row r="1967">
          <cell r="A1967" t="str">
            <v>Sub-Contrato Pintura</v>
          </cell>
          <cell r="B1967" t="str">
            <v xml:space="preserve">  % </v>
          </cell>
          <cell r="C1967">
            <v>5698.71</v>
          </cell>
        </row>
        <row r="1968">
          <cell r="A1968" t="str">
            <v>Sub-Contrato Pintura</v>
          </cell>
          <cell r="B1968" t="str">
            <v xml:space="preserve">  % </v>
          </cell>
          <cell r="C1968">
            <v>11223.55</v>
          </cell>
        </row>
        <row r="1969">
          <cell r="A1969" t="str">
            <v>Sub-Contrato Pintura</v>
          </cell>
          <cell r="B1969" t="str">
            <v xml:space="preserve">  % </v>
          </cell>
          <cell r="C1969">
            <v>24997.31</v>
          </cell>
        </row>
        <row r="1970">
          <cell r="A1970" t="str">
            <v>Sub-Contrato Pintura</v>
          </cell>
          <cell r="B1970" t="str">
            <v xml:space="preserve">  % </v>
          </cell>
          <cell r="C1970">
            <v>8990.09</v>
          </cell>
        </row>
        <row r="1971">
          <cell r="A1971" t="str">
            <v>Sub-Contrato Pintura</v>
          </cell>
          <cell r="B1971" t="str">
            <v xml:space="preserve">  % </v>
          </cell>
          <cell r="C1971">
            <v>12572.77</v>
          </cell>
        </row>
        <row r="1972">
          <cell r="A1972" t="str">
            <v>Sub-Contrato Pintura</v>
          </cell>
          <cell r="B1972" t="str">
            <v xml:space="preserve">  % </v>
          </cell>
          <cell r="C1972">
            <v>10108.06</v>
          </cell>
        </row>
        <row r="1973">
          <cell r="A1973" t="str">
            <v>Sub-Contrato Pintura</v>
          </cell>
          <cell r="B1973" t="str">
            <v xml:space="preserve">  % </v>
          </cell>
          <cell r="C1973">
            <v>4211.3500000000004</v>
          </cell>
        </row>
        <row r="1974">
          <cell r="A1974" t="str">
            <v>Sub-Contrato Pintura</v>
          </cell>
          <cell r="B1974" t="str">
            <v xml:space="preserve">  % </v>
          </cell>
          <cell r="C1974">
            <v>2793.31</v>
          </cell>
        </row>
        <row r="1975">
          <cell r="A1975" t="str">
            <v>Sub-Contrato Pintura</v>
          </cell>
          <cell r="B1975" t="str">
            <v xml:space="preserve">  % </v>
          </cell>
          <cell r="C1975">
            <v>13613.5</v>
          </cell>
        </row>
        <row r="1976">
          <cell r="A1976" t="str">
            <v>Sub-Contrato Pintura</v>
          </cell>
          <cell r="B1976" t="str">
            <v xml:space="preserve">  % </v>
          </cell>
          <cell r="C1976">
            <v>7571.02</v>
          </cell>
        </row>
        <row r="1977">
          <cell r="A1977" t="str">
            <v>Sub-Contrato Pintura</v>
          </cell>
          <cell r="B1977" t="str">
            <v xml:space="preserve">  % </v>
          </cell>
          <cell r="C1977">
            <v>133686.21</v>
          </cell>
        </row>
        <row r="1978">
          <cell r="A1978" t="str">
            <v>Sub-Contrato Pintura</v>
          </cell>
          <cell r="B1978" t="str">
            <v xml:space="preserve">  % </v>
          </cell>
          <cell r="C1978">
            <v>14000.5</v>
          </cell>
        </row>
        <row r="1979">
          <cell r="A1979" t="str">
            <v>Sub-Contrato Pintura</v>
          </cell>
          <cell r="B1979" t="str">
            <v xml:space="preserve">  % </v>
          </cell>
          <cell r="C1979">
            <v>7248.5</v>
          </cell>
        </row>
        <row r="1980">
          <cell r="A1980" t="str">
            <v>Sub-Contrato Sanitario</v>
          </cell>
          <cell r="B1980" t="str">
            <v xml:space="preserve">  % </v>
          </cell>
          <cell r="C1980">
            <v>114502</v>
          </cell>
        </row>
        <row r="1981">
          <cell r="A1981" t="str">
            <v>Suplemento  galvanizado  2400</v>
          </cell>
          <cell r="B1981" t="str">
            <v>und</v>
          </cell>
          <cell r="C1981">
            <v>425</v>
          </cell>
        </row>
        <row r="1982">
          <cell r="A1982" t="str">
            <v>Tabla  0.05 x 0.25 x 1</v>
          </cell>
          <cell r="B1982" t="str">
            <v>m</v>
          </cell>
          <cell r="C1982">
            <v>11300</v>
          </cell>
        </row>
        <row r="1983">
          <cell r="A1983" t="str">
            <v>Tabla burra cedro macho 0.10</v>
          </cell>
          <cell r="B1983" t="str">
            <v>m</v>
          </cell>
          <cell r="C1983">
            <v>3550</v>
          </cell>
        </row>
        <row r="1984">
          <cell r="A1984" t="str">
            <v>Tabla burra cedro macho 0.30</v>
          </cell>
          <cell r="B1984" t="str">
            <v>m</v>
          </cell>
          <cell r="C1984">
            <v>9556</v>
          </cell>
        </row>
        <row r="1985">
          <cell r="A1985" t="str">
            <v>Tabla burra ordinaria 0.10</v>
          </cell>
          <cell r="B1985" t="str">
            <v>m</v>
          </cell>
          <cell r="C1985">
            <v>2450</v>
          </cell>
        </row>
        <row r="1986">
          <cell r="A1986" t="str">
            <v>Tabla burra Ordinaria 0.25</v>
          </cell>
          <cell r="B1986" t="str">
            <v>m</v>
          </cell>
          <cell r="C1986">
            <v>4615</v>
          </cell>
        </row>
        <row r="1987">
          <cell r="A1987" t="str">
            <v>Tabla burra ordinario 0.30</v>
          </cell>
          <cell r="B1987" t="str">
            <v>m</v>
          </cell>
          <cell r="C1987">
            <v>5223</v>
          </cell>
        </row>
        <row r="1988">
          <cell r="A1988" t="str">
            <v>Tabla chapa cedro macho 0.30x0.02x3m</v>
          </cell>
          <cell r="B1988" t="str">
            <v>m</v>
          </cell>
          <cell r="C1988">
            <v>11000</v>
          </cell>
        </row>
        <row r="1989">
          <cell r="A1989" t="str">
            <v>Tabla chapa ordinaria 0.20</v>
          </cell>
          <cell r="B1989" t="str">
            <v>m</v>
          </cell>
          <cell r="C1989">
            <v>3100</v>
          </cell>
        </row>
        <row r="1990">
          <cell r="A1990" t="str">
            <v>Tabla chapa ordinario 0.10</v>
          </cell>
          <cell r="B1990" t="str">
            <v>m</v>
          </cell>
          <cell r="C1990">
            <v>2163</v>
          </cell>
        </row>
        <row r="1991">
          <cell r="A1991" t="str">
            <v>Tabla chapa ordinario 0.30</v>
          </cell>
          <cell r="B1991" t="str">
            <v>m</v>
          </cell>
          <cell r="C1991">
            <v>4872</v>
          </cell>
        </row>
        <row r="1992">
          <cell r="A1992" t="str">
            <v>Tablero 6 circuitos</v>
          </cell>
          <cell r="B1992" t="str">
            <v>und</v>
          </cell>
          <cell r="C1992">
            <v>50016</v>
          </cell>
        </row>
        <row r="1993">
          <cell r="A1993" t="str">
            <v>Tablero bif 225A/240 V c/pta (24 C) ch plat totali</v>
          </cell>
          <cell r="B1993" t="str">
            <v>und</v>
          </cell>
          <cell r="C1993">
            <v>378933</v>
          </cell>
        </row>
        <row r="1994">
          <cell r="A1994" t="str">
            <v>Tablero con puerta 24 circuitos</v>
          </cell>
          <cell r="B1994" t="str">
            <v>und</v>
          </cell>
          <cell r="C1994">
            <v>208452</v>
          </cell>
        </row>
        <row r="1995">
          <cell r="A1995" t="str">
            <v>Tablero control bomba. Completo</v>
          </cell>
          <cell r="B1995" t="str">
            <v>und</v>
          </cell>
          <cell r="C1995">
            <v>1200000</v>
          </cell>
        </row>
        <row r="1996">
          <cell r="A1996" t="str">
            <v>Tablero de acrílico 10 mm baloncesto 1.20*1.80</v>
          </cell>
          <cell r="B1996" t="str">
            <v>und</v>
          </cell>
          <cell r="C1996">
            <v>390000</v>
          </cell>
        </row>
        <row r="1997">
          <cell r="A1997" t="str">
            <v>Tablero lamina galvaniz. forrado en cinta reflecti</v>
          </cell>
          <cell r="B1997" t="str">
            <v>m²</v>
          </cell>
          <cell r="C1997">
            <v>162400</v>
          </cell>
        </row>
        <row r="1998">
          <cell r="A1998" t="str">
            <v>Tablero monof. 4 circuitos</v>
          </cell>
          <cell r="B1998" t="str">
            <v>und</v>
          </cell>
          <cell r="C1998">
            <v>38475</v>
          </cell>
        </row>
        <row r="1999">
          <cell r="A1999" t="str">
            <v>Tablero monof. 6 circuitos</v>
          </cell>
          <cell r="B1999" t="str">
            <v>und</v>
          </cell>
          <cell r="C1999">
            <v>62000</v>
          </cell>
        </row>
        <row r="2000">
          <cell r="A2000" t="str">
            <v>Tablero monof. s/puerta (8 ventanas)</v>
          </cell>
          <cell r="B2000" t="str">
            <v>und</v>
          </cell>
          <cell r="C2000">
            <v>55927</v>
          </cell>
        </row>
        <row r="2001">
          <cell r="A2001" t="str">
            <v>Tablero para llave  36 circuitos</v>
          </cell>
          <cell r="B2001" t="str">
            <v>und</v>
          </cell>
          <cell r="C2001">
            <v>288000</v>
          </cell>
        </row>
        <row r="2002">
          <cell r="A2002" t="str">
            <v>Tablero parcial 12 circuitos con llave</v>
          </cell>
          <cell r="B2002" t="str">
            <v>und</v>
          </cell>
          <cell r="C2002">
            <v>182355</v>
          </cell>
        </row>
        <row r="2003">
          <cell r="A2003" t="str">
            <v>Tablero tirf. 225 A /240V c/puerta (12 C) cerr opc</v>
          </cell>
          <cell r="B2003" t="str">
            <v>und</v>
          </cell>
          <cell r="C2003">
            <v>182355</v>
          </cell>
        </row>
        <row r="2004">
          <cell r="A2004" t="str">
            <v>Tablero tirf. 225 A /240V c/puerta (24 C) cerr opc</v>
          </cell>
          <cell r="B2004" t="str">
            <v>und</v>
          </cell>
          <cell r="C2004">
            <v>289023</v>
          </cell>
        </row>
        <row r="2005">
          <cell r="A2005" t="str">
            <v>Tablero tirf. 225A/240V s/p  (6 C) 6h opc t aisla</v>
          </cell>
          <cell r="B2005" t="str">
            <v>und</v>
          </cell>
          <cell r="C2005">
            <v>115227</v>
          </cell>
        </row>
        <row r="2006">
          <cell r="A2006" t="str">
            <v>Tablero tirf. 400 A /240V c/puerta (42 C) cerr opc</v>
          </cell>
          <cell r="B2006" t="str">
            <v>und</v>
          </cell>
          <cell r="C2006">
            <v>585000</v>
          </cell>
        </row>
        <row r="2007">
          <cell r="A2007" t="str">
            <v>Tablero y Marco en madera puerta 1.5x2.1</v>
          </cell>
          <cell r="B2007" t="str">
            <v>und</v>
          </cell>
          <cell r="C2007">
            <v>262000</v>
          </cell>
        </row>
        <row r="2008">
          <cell r="A2008" t="str">
            <v>Tableta de gres lisa 30 x 30 cm</v>
          </cell>
          <cell r="B2008" t="str">
            <v>m²</v>
          </cell>
          <cell r="C2008">
            <v>23310</v>
          </cell>
        </row>
        <row r="2009">
          <cell r="A2009" t="str">
            <v>Tableta gres lisa 25 x 7</v>
          </cell>
          <cell r="B2009" t="str">
            <v>und</v>
          </cell>
          <cell r="C2009">
            <v>560</v>
          </cell>
        </row>
        <row r="2010">
          <cell r="A2010" t="str">
            <v>Tableta rústica egipcia 10*10</v>
          </cell>
          <cell r="B2010" t="str">
            <v>m²</v>
          </cell>
          <cell r="C2010">
            <v>11700</v>
          </cell>
        </row>
        <row r="2011">
          <cell r="A2011" t="str">
            <v>Tableta zócalo de gres 10*25 cm</v>
          </cell>
          <cell r="B2011" t="str">
            <v>m</v>
          </cell>
          <cell r="C2011">
            <v>4500</v>
          </cell>
        </row>
        <row r="2012">
          <cell r="A2012" t="str">
            <v>Tablon 26 tono natural</v>
          </cell>
          <cell r="B2012" t="str">
            <v>m²</v>
          </cell>
          <cell r="C2012">
            <v>24000</v>
          </cell>
        </row>
        <row r="2013">
          <cell r="A2013" t="str">
            <v>Tablon 3.00 m</v>
          </cell>
          <cell r="B2013" t="str">
            <v xml:space="preserve"> HR </v>
          </cell>
          <cell r="C2013">
            <v>74</v>
          </cell>
        </row>
        <row r="2014">
          <cell r="A2014" t="str">
            <v>Tablon de 0.05 x 0.30 x 1</v>
          </cell>
          <cell r="B2014" t="str">
            <v>m</v>
          </cell>
          <cell r="C2014">
            <v>14583</v>
          </cell>
        </row>
        <row r="2015">
          <cell r="A2015" t="str">
            <v>Tablon de 3 mts alquiler</v>
          </cell>
          <cell r="B2015" t="str">
            <v>d</v>
          </cell>
          <cell r="C2015">
            <v>592</v>
          </cell>
        </row>
        <row r="2016">
          <cell r="A2016" t="str">
            <v>Tablon de gres liso 20 x 20</v>
          </cell>
          <cell r="B2016" t="str">
            <v>m²</v>
          </cell>
          <cell r="C2016">
            <v>12500</v>
          </cell>
        </row>
        <row r="2017">
          <cell r="A2017" t="str">
            <v>Tablon de gres vitrificado 25 x 25 liso</v>
          </cell>
          <cell r="B2017" t="str">
            <v>m²</v>
          </cell>
          <cell r="C2017">
            <v>15702</v>
          </cell>
        </row>
        <row r="2018">
          <cell r="A2018" t="str">
            <v>Tablon de gres vitrificado liso o grafilad 30 x 30</v>
          </cell>
          <cell r="B2018" t="str">
            <v>m²</v>
          </cell>
          <cell r="C2018">
            <v>15500</v>
          </cell>
        </row>
        <row r="2019">
          <cell r="A2019" t="str">
            <v>Tablon de madera de 3 x 0.25 x 0.05 (alquiler)</v>
          </cell>
          <cell r="B2019" t="str">
            <v>sm</v>
          </cell>
          <cell r="C2019">
            <v>3643</v>
          </cell>
        </row>
        <row r="2020">
          <cell r="A2020" t="str">
            <v>Tablon de pardillo 3 x 0.28x.04 (rutiado)-alquiler</v>
          </cell>
          <cell r="B2020" t="str">
            <v>sm</v>
          </cell>
          <cell r="C2020">
            <v>2600</v>
          </cell>
        </row>
        <row r="2021">
          <cell r="A2021" t="str">
            <v>Tablon grafilado  33 x 33</v>
          </cell>
          <cell r="B2021" t="str">
            <v>m²</v>
          </cell>
          <cell r="C2021">
            <v>22450</v>
          </cell>
        </row>
        <row r="2022">
          <cell r="A2022" t="str">
            <v>Tablon ladrillo grafilado  25 x 25</v>
          </cell>
          <cell r="B2022" t="str">
            <v>m²</v>
          </cell>
          <cell r="C2022">
            <v>15388</v>
          </cell>
        </row>
        <row r="2023">
          <cell r="A2023" t="str">
            <v>Tablon ladrillo grafilado  30 x 30</v>
          </cell>
          <cell r="B2023" t="str">
            <v>m²</v>
          </cell>
          <cell r="C2023">
            <v>17133</v>
          </cell>
        </row>
        <row r="2024">
          <cell r="A2024" t="str">
            <v>Tablon liso de gres, tipo vitrificado 30 x 30 cm, e= 12 mm. Suministro e instal.</v>
          </cell>
          <cell r="B2024" t="str">
            <v>m²</v>
          </cell>
          <cell r="C2024">
            <v>42209.68</v>
          </cell>
        </row>
        <row r="2025">
          <cell r="A2025" t="str">
            <v>Tablon ordinario de 20 x 4</v>
          </cell>
          <cell r="B2025" t="str">
            <v>m</v>
          </cell>
          <cell r="C2025">
            <v>7100</v>
          </cell>
        </row>
        <row r="2026">
          <cell r="A2026" t="str">
            <v>Tachas reflectivas</v>
          </cell>
          <cell r="B2026" t="str">
            <v>und</v>
          </cell>
          <cell r="C2026">
            <v>3927</v>
          </cell>
        </row>
        <row r="2027">
          <cell r="A2027" t="str">
            <v>Taco termomagnético unipolar HQP 30A</v>
          </cell>
          <cell r="B2027" t="str">
            <v>und</v>
          </cell>
          <cell r="C2027">
            <v>17000</v>
          </cell>
        </row>
        <row r="2028">
          <cell r="A2028" t="str">
            <v>Taladro Rotomartillo</v>
          </cell>
          <cell r="B2028" t="str">
            <v xml:space="preserve"> HR </v>
          </cell>
          <cell r="C2028">
            <v>4001</v>
          </cell>
        </row>
        <row r="2029">
          <cell r="A2029" t="str">
            <v>Talco industrial</v>
          </cell>
          <cell r="B2029" t="str">
            <v>kg</v>
          </cell>
          <cell r="C2029">
            <v>870</v>
          </cell>
        </row>
        <row r="2030">
          <cell r="A2030" t="str">
            <v>Tambor de Anclaje HF e=0.25 m S=0.20 m</v>
          </cell>
          <cell r="B2030" t="str">
            <v>kg</v>
          </cell>
          <cell r="C2030">
            <v>10089</v>
          </cell>
        </row>
        <row r="2031">
          <cell r="A2031" t="str">
            <v>Tanque  500 lt, 25 kg zeolita FAFA grava 0.3 m3 FA</v>
          </cell>
          <cell r="B2031" t="str">
            <v>und</v>
          </cell>
          <cell r="C2031">
            <v>725000</v>
          </cell>
        </row>
        <row r="2032">
          <cell r="A2032" t="str">
            <v>Tanque Biodigestor V= 40 M3, Ø=2.30 m, L= 10.09 m.</v>
          </cell>
          <cell r="B2032" t="str">
            <v>und</v>
          </cell>
          <cell r="C2032">
            <v>52300000</v>
          </cell>
        </row>
        <row r="2033">
          <cell r="A2033" t="str">
            <v>Tanque desarenador en poliuretano con PRFV</v>
          </cell>
          <cell r="B2033" t="str">
            <v>und</v>
          </cell>
          <cell r="C2033">
            <v>2100000</v>
          </cell>
        </row>
        <row r="2034">
          <cell r="A2034" t="str">
            <v>Tanque filtro aerobico 500 lts</v>
          </cell>
          <cell r="B2034" t="str">
            <v>und</v>
          </cell>
          <cell r="C2034">
            <v>242556</v>
          </cell>
        </row>
        <row r="2035">
          <cell r="A2035" t="str">
            <v>Tanque filtro anaerobico 2000 Lts</v>
          </cell>
          <cell r="B2035" t="str">
            <v>und</v>
          </cell>
          <cell r="C2035">
            <v>1124040</v>
          </cell>
        </row>
        <row r="2036">
          <cell r="A2036" t="str">
            <v>Tanque filtro anaerobico 500 Lts</v>
          </cell>
          <cell r="B2036" t="str">
            <v>und</v>
          </cell>
          <cell r="C2036">
            <v>393240</v>
          </cell>
        </row>
        <row r="2037">
          <cell r="A2037" t="str">
            <v>Tanque Filtro Fafa V= 15 M3, Ø=1.85 m, L= 5.63 m.</v>
          </cell>
          <cell r="B2037" t="str">
            <v>und</v>
          </cell>
          <cell r="C2037">
            <v>24500000</v>
          </cell>
        </row>
        <row r="2038">
          <cell r="A2038" t="str">
            <v>Tanque plástico  500 lt</v>
          </cell>
          <cell r="B2038" t="str">
            <v>und</v>
          </cell>
          <cell r="C2038">
            <v>179731</v>
          </cell>
        </row>
        <row r="2039">
          <cell r="A2039" t="str">
            <v>Tanque plastico 1000 lt</v>
          </cell>
          <cell r="B2039" t="str">
            <v>und</v>
          </cell>
          <cell r="C2039">
            <v>338655</v>
          </cell>
        </row>
        <row r="2040">
          <cell r="A2040" t="str">
            <v>Tanque plástico 2000 lt</v>
          </cell>
          <cell r="B2040" t="str">
            <v>und</v>
          </cell>
          <cell r="C2040">
            <v>498074</v>
          </cell>
        </row>
        <row r="2041">
          <cell r="A2041" t="str">
            <v>Tanque plástico 5000 lt</v>
          </cell>
          <cell r="B2041" t="str">
            <v>und</v>
          </cell>
          <cell r="C2041">
            <v>2160731</v>
          </cell>
        </row>
        <row r="2042">
          <cell r="A2042" t="str">
            <v>Tanque séptico asbesto cemento</v>
          </cell>
          <cell r="B2042" t="str">
            <v>und</v>
          </cell>
          <cell r="C2042">
            <v>512800</v>
          </cell>
        </row>
        <row r="2043">
          <cell r="A2043" t="str">
            <v>Tanque septico imhoff 2000 Lt</v>
          </cell>
          <cell r="B2043" t="str">
            <v>und</v>
          </cell>
          <cell r="C2043">
            <v>2537449</v>
          </cell>
        </row>
        <row r="2044">
          <cell r="A2044" t="str">
            <v>Tanque septico imhoff 500 Lt</v>
          </cell>
          <cell r="B2044" t="str">
            <v>und</v>
          </cell>
          <cell r="C2044">
            <v>407624</v>
          </cell>
        </row>
        <row r="2045">
          <cell r="A2045" t="str">
            <v>Tapa basculante c/llave seguridad 3 apoyos</v>
          </cell>
          <cell r="B2045" t="str">
            <v>und</v>
          </cell>
          <cell r="C2045">
            <v>664192</v>
          </cell>
        </row>
        <row r="2046">
          <cell r="A2046" t="str">
            <v>Tapa caja tráfico pesado  72 x 72 x 13  CAI-TL</v>
          </cell>
          <cell r="B2046" t="str">
            <v>und</v>
          </cell>
          <cell r="C2046">
            <v>61080</v>
          </cell>
        </row>
        <row r="2047">
          <cell r="A2047" t="str">
            <v>Tapa ciega 2400</v>
          </cell>
          <cell r="B2047" t="str">
            <v>m</v>
          </cell>
          <cell r="C2047">
            <v>150</v>
          </cell>
        </row>
        <row r="2048">
          <cell r="A2048" t="str">
            <v>Tapa con marco para caja de inspección 0.83x0.83 m en ángulo y platina de 2 1/2"*3/16"</v>
          </cell>
          <cell r="B2048" t="str">
            <v>und</v>
          </cell>
          <cell r="C2048">
            <v>103701.75999999999</v>
          </cell>
        </row>
        <row r="2049">
          <cell r="A2049" t="str">
            <v>Tapa de concreto reforzado 3000 psi de 0.80 x 0.80m para caja de inspección sanitaria de 0.70*0.70m libres</v>
          </cell>
          <cell r="B2049" t="str">
            <v>und</v>
          </cell>
          <cell r="C2049">
            <v>147379</v>
          </cell>
        </row>
        <row r="2050">
          <cell r="A2050" t="str">
            <v>Tapa de concreto reforzado 3000 psi de 1.1 x 1.1 m para caja de inspección sanitaria de 1*1m libres</v>
          </cell>
          <cell r="B2050" t="str">
            <v>und</v>
          </cell>
          <cell r="C2050">
            <v>226785.88</v>
          </cell>
        </row>
        <row r="2051">
          <cell r="A2051" t="str">
            <v>Tapa Ext. derecha  amazonas</v>
          </cell>
          <cell r="B2051" t="str">
            <v>und</v>
          </cell>
          <cell r="C2051">
            <v>10891</v>
          </cell>
        </row>
        <row r="2052">
          <cell r="A2052" t="str">
            <v>Tapa externa blanca Raingo</v>
          </cell>
          <cell r="B2052" t="str">
            <v>und</v>
          </cell>
          <cell r="C2052">
            <v>8432</v>
          </cell>
        </row>
        <row r="2053">
          <cell r="A2053" t="str">
            <v>Tapa metálica - canaleta</v>
          </cell>
          <cell r="B2053" t="str">
            <v>m</v>
          </cell>
          <cell r="C2053">
            <v>3500</v>
          </cell>
        </row>
        <row r="2054">
          <cell r="A2054" t="str">
            <v>Tapa para camara de media y baja tension  0.72 x 0.72</v>
          </cell>
          <cell r="B2054" t="str">
            <v>und</v>
          </cell>
          <cell r="C2054">
            <v>146263.57</v>
          </cell>
        </row>
        <row r="2055">
          <cell r="A2055" t="str">
            <v>Tapa para camara F1  0.68 x 0.81</v>
          </cell>
          <cell r="B2055" t="str">
            <v>und</v>
          </cell>
          <cell r="C2055">
            <v>141139.06</v>
          </cell>
        </row>
        <row r="2056">
          <cell r="A2056" t="str">
            <v>Tapa para pozo de insp. Ø=0.61m llave de seguridad</v>
          </cell>
          <cell r="B2056" t="str">
            <v>und</v>
          </cell>
          <cell r="C2056">
            <v>713400</v>
          </cell>
        </row>
        <row r="2057">
          <cell r="A2057" t="str">
            <v>Tapa registro plastica 15 x 15 cm</v>
          </cell>
          <cell r="B2057" t="str">
            <v>und</v>
          </cell>
          <cell r="C2057">
            <v>5739</v>
          </cell>
        </row>
        <row r="2058">
          <cell r="A2058" t="str">
            <v>Tapa registro plástica 20 x 20 cm</v>
          </cell>
          <cell r="B2058" t="str">
            <v>und</v>
          </cell>
          <cell r="C2058">
            <v>6716</v>
          </cell>
        </row>
        <row r="2059">
          <cell r="A2059" t="str">
            <v>Tapa troquelada metalica 2 orificios</v>
          </cell>
          <cell r="B2059" t="str">
            <v>und</v>
          </cell>
          <cell r="C2059">
            <v>3067</v>
          </cell>
        </row>
        <row r="2060">
          <cell r="A2060" t="str">
            <v>Tapa valvula tipo chorote - Traf. liviano</v>
          </cell>
          <cell r="B2060" t="str">
            <v>und</v>
          </cell>
          <cell r="C2060">
            <v>105560</v>
          </cell>
        </row>
        <row r="2061">
          <cell r="A2061" t="str">
            <v>Tapa y marco  en lámina alfajor</v>
          </cell>
          <cell r="B2061" t="str">
            <v>und</v>
          </cell>
          <cell r="C2061">
            <v>292000</v>
          </cell>
        </row>
        <row r="2062">
          <cell r="A2062" t="str">
            <v>Tapaporos o sellador</v>
          </cell>
          <cell r="B2062" t="str">
            <v>gal</v>
          </cell>
          <cell r="C2062">
            <v>38900</v>
          </cell>
        </row>
        <row r="2063">
          <cell r="A2063" t="str">
            <v>Tapon de prueba sanitario 3 "</v>
          </cell>
          <cell r="B2063" t="str">
            <v>und</v>
          </cell>
          <cell r="C2063">
            <v>1680</v>
          </cell>
        </row>
        <row r="2064">
          <cell r="A2064" t="str">
            <v>Tapon de prueba sanitario 4 "</v>
          </cell>
          <cell r="B2064" t="str">
            <v>und</v>
          </cell>
          <cell r="C2064">
            <v>3307</v>
          </cell>
        </row>
        <row r="2065">
          <cell r="A2065" t="str">
            <v>Tapon en H.D. Ø=12" ext. liso</v>
          </cell>
          <cell r="B2065" t="str">
            <v>und</v>
          </cell>
          <cell r="C2065">
            <v>586960</v>
          </cell>
        </row>
        <row r="2066">
          <cell r="A2066" t="str">
            <v>Tapon en H.D. Ø=6" E.L.</v>
          </cell>
          <cell r="B2066" t="str">
            <v>und</v>
          </cell>
          <cell r="C2066">
            <v>185600</v>
          </cell>
        </row>
        <row r="2067">
          <cell r="A2067" t="str">
            <v>Tapon en H.D. Ø=6" J.H.</v>
          </cell>
          <cell r="B2067" t="str">
            <v>und</v>
          </cell>
          <cell r="C2067">
            <v>221560</v>
          </cell>
        </row>
        <row r="2068">
          <cell r="A2068" t="str">
            <v>Tapon en H.D. Ø=8" J.H.</v>
          </cell>
          <cell r="B2068" t="str">
            <v>und</v>
          </cell>
          <cell r="C2068">
            <v>247080</v>
          </cell>
        </row>
        <row r="2069">
          <cell r="A2069" t="str">
            <v>Tapon macho H.G 1 1/2"</v>
          </cell>
          <cell r="B2069" t="str">
            <v>und</v>
          </cell>
          <cell r="C2069">
            <v>2448</v>
          </cell>
        </row>
        <row r="2070">
          <cell r="A2070" t="str">
            <v>Tapon macho H.G 1 1/4"</v>
          </cell>
          <cell r="B2070" t="str">
            <v>und</v>
          </cell>
          <cell r="C2070">
            <v>2134</v>
          </cell>
        </row>
        <row r="2071">
          <cell r="A2071" t="str">
            <v>Tapon macho H.G 1"</v>
          </cell>
          <cell r="B2071" t="str">
            <v>und</v>
          </cell>
          <cell r="C2071">
            <v>1438</v>
          </cell>
        </row>
        <row r="2072">
          <cell r="A2072" t="str">
            <v>Tapon macho H.G 1/2"</v>
          </cell>
          <cell r="B2072" t="str">
            <v>und</v>
          </cell>
          <cell r="C2072">
            <v>812</v>
          </cell>
        </row>
        <row r="2073">
          <cell r="A2073" t="str">
            <v>Tapon macho H.G 2 1/2"</v>
          </cell>
          <cell r="B2073" t="str">
            <v>und</v>
          </cell>
          <cell r="C2073">
            <v>8897</v>
          </cell>
        </row>
        <row r="2074">
          <cell r="A2074" t="str">
            <v>Tapon macho H.G 2"</v>
          </cell>
          <cell r="B2074" t="str">
            <v>und</v>
          </cell>
          <cell r="C2074">
            <v>4199</v>
          </cell>
        </row>
        <row r="2075">
          <cell r="A2075" t="str">
            <v>Tapon macho H.G 3"</v>
          </cell>
          <cell r="B2075" t="str">
            <v>und</v>
          </cell>
          <cell r="C2075">
            <v>12528</v>
          </cell>
        </row>
        <row r="2076">
          <cell r="A2076" t="str">
            <v>Tapon macho H.G 3/4"</v>
          </cell>
          <cell r="B2076" t="str">
            <v>und</v>
          </cell>
          <cell r="C2076">
            <v>1067</v>
          </cell>
        </row>
        <row r="2077">
          <cell r="A2077" t="str">
            <v>Tapon macho H.G 4"</v>
          </cell>
          <cell r="B2077" t="str">
            <v>und</v>
          </cell>
          <cell r="C2077">
            <v>21460</v>
          </cell>
        </row>
        <row r="2078">
          <cell r="A2078" t="str">
            <v>Tapon PE 100 RDE 17 PN 10 110 mm Ø 4"</v>
          </cell>
          <cell r="B2078" t="str">
            <v>und</v>
          </cell>
          <cell r="C2078">
            <v>61591</v>
          </cell>
        </row>
        <row r="2079">
          <cell r="A2079" t="str">
            <v>Tapon PE 100 RDE 17 PN 10 160 mm Ø 6"</v>
          </cell>
          <cell r="B2079" t="str">
            <v>und</v>
          </cell>
          <cell r="C2079">
            <v>92956</v>
          </cell>
        </row>
        <row r="2080">
          <cell r="A2080" t="str">
            <v>Tapon roscado presión  PVC 1</v>
          </cell>
          <cell r="B2080" t="str">
            <v>und</v>
          </cell>
          <cell r="C2080">
            <v>2263</v>
          </cell>
        </row>
        <row r="2081">
          <cell r="A2081" t="str">
            <v>Tapon roscado presión  PVC 1 1/2</v>
          </cell>
          <cell r="B2081" t="str">
            <v>und</v>
          </cell>
          <cell r="C2081">
            <v>5302</v>
          </cell>
        </row>
        <row r="2082">
          <cell r="A2082" t="str">
            <v>Tapon roscado presión  PVC 1/2</v>
          </cell>
          <cell r="B2082" t="str">
            <v>und</v>
          </cell>
          <cell r="C2082">
            <v>540</v>
          </cell>
        </row>
        <row r="2083">
          <cell r="A2083" t="str">
            <v>Tapon roscado presión  PVC 2</v>
          </cell>
          <cell r="B2083" t="str">
            <v>und</v>
          </cell>
          <cell r="C2083">
            <v>8670</v>
          </cell>
        </row>
        <row r="2084">
          <cell r="A2084" t="str">
            <v>Tapon roscado presión  PVC 3/4</v>
          </cell>
          <cell r="B2084" t="str">
            <v>und</v>
          </cell>
          <cell r="C2084">
            <v>1592</v>
          </cell>
        </row>
        <row r="2085">
          <cell r="A2085" t="str">
            <v>Tapon roscado presión  PVC 4</v>
          </cell>
          <cell r="B2085" t="str">
            <v>und</v>
          </cell>
          <cell r="C2085">
            <v>40229</v>
          </cell>
        </row>
        <row r="2086">
          <cell r="A2086" t="str">
            <v>Tapon soldado presión  PVC 1</v>
          </cell>
          <cell r="B2086" t="str">
            <v>und</v>
          </cell>
          <cell r="C2086">
            <v>1333</v>
          </cell>
        </row>
        <row r="2087">
          <cell r="A2087" t="str">
            <v>Tapon soldado presión  PVC 1/2</v>
          </cell>
          <cell r="B2087" t="str">
            <v>und</v>
          </cell>
          <cell r="C2087">
            <v>398</v>
          </cell>
        </row>
        <row r="2088">
          <cell r="A2088" t="str">
            <v>Tapon soldado presión  PVC 2</v>
          </cell>
          <cell r="B2088" t="str">
            <v>und</v>
          </cell>
          <cell r="C2088">
            <v>6637</v>
          </cell>
        </row>
        <row r="2089">
          <cell r="A2089" t="str">
            <v>Tapon soldado presión  PVC 2 1/2</v>
          </cell>
          <cell r="B2089" t="str">
            <v>und</v>
          </cell>
          <cell r="C2089">
            <v>15617</v>
          </cell>
        </row>
        <row r="2090">
          <cell r="A2090" t="str">
            <v>Tapon soldado presión  PVC 3</v>
          </cell>
          <cell r="B2090" t="str">
            <v>und</v>
          </cell>
          <cell r="C2090">
            <v>25385</v>
          </cell>
        </row>
        <row r="2091">
          <cell r="A2091" t="str">
            <v>Tapon soldado presión  PVC 3/4</v>
          </cell>
          <cell r="B2091" t="str">
            <v>und</v>
          </cell>
          <cell r="C2091">
            <v>794</v>
          </cell>
        </row>
        <row r="2092">
          <cell r="A2092" t="str">
            <v>Tapon soldado presión  PVC 4</v>
          </cell>
          <cell r="B2092" t="str">
            <v>und</v>
          </cell>
          <cell r="C2092">
            <v>31601</v>
          </cell>
        </row>
        <row r="2093">
          <cell r="A2093" t="str">
            <v>Taza fluxometro completa</v>
          </cell>
          <cell r="B2093" t="str">
            <v>und</v>
          </cell>
          <cell r="C2093">
            <v>510000</v>
          </cell>
        </row>
        <row r="2094">
          <cell r="A2094" t="str">
            <v>Taza institucional báltica color blanco completa</v>
          </cell>
          <cell r="B2094" t="str">
            <v>und</v>
          </cell>
          <cell r="C2094">
            <v>561506</v>
          </cell>
        </row>
        <row r="2095">
          <cell r="A2095" t="str">
            <v>Tecnico 1</v>
          </cell>
          <cell r="B2095" t="str">
            <v>h</v>
          </cell>
          <cell r="C2095">
            <v>8333</v>
          </cell>
        </row>
        <row r="2096">
          <cell r="A2096" t="str">
            <v>Tecnico 1 - T2</v>
          </cell>
          <cell r="B2096" t="str">
            <v>h</v>
          </cell>
          <cell r="C2096">
            <v>16667</v>
          </cell>
        </row>
        <row r="2097">
          <cell r="A2097" t="str">
            <v>Tecnico 3  - T8</v>
          </cell>
          <cell r="B2097" t="str">
            <v>h</v>
          </cell>
          <cell r="C2097">
            <v>60000</v>
          </cell>
        </row>
        <row r="2098">
          <cell r="A2098" t="str">
            <v>Tecnologo 1</v>
          </cell>
          <cell r="B2098" t="str">
            <v>h</v>
          </cell>
          <cell r="C2098">
            <v>9583</v>
          </cell>
        </row>
        <row r="2099">
          <cell r="A2099" t="str">
            <v>Tee (ens.) u.m RDE 21 PVC 2 1/2 x 2 1/2 x 2 "</v>
          </cell>
          <cell r="B2099" t="str">
            <v>und</v>
          </cell>
          <cell r="C2099">
            <v>52997</v>
          </cell>
        </row>
        <row r="2100">
          <cell r="A2100" t="str">
            <v>Tee (ens.) u.m RDE 21 PVC 2 1/2 x 2 1/2 x 2 1/2 "</v>
          </cell>
          <cell r="B2100" t="str">
            <v>und</v>
          </cell>
          <cell r="C2100">
            <v>58461</v>
          </cell>
        </row>
        <row r="2101">
          <cell r="A2101" t="str">
            <v>Tee (ens.) u.m RDE 21 PVC 2 1/2 x 2 x 2 1/2 "</v>
          </cell>
          <cell r="B2101" t="str">
            <v>und</v>
          </cell>
          <cell r="C2101">
            <v>61432</v>
          </cell>
        </row>
        <row r="2102">
          <cell r="A2102" t="str">
            <v>Tee (ens.) u.m RDE 21 PVC 2 1/2 x 2 x 2"</v>
          </cell>
          <cell r="B2102" t="str">
            <v>und</v>
          </cell>
          <cell r="C2102">
            <v>64412</v>
          </cell>
        </row>
        <row r="2103">
          <cell r="A2103" t="str">
            <v>Tee (ens.) u.m RDE 21 PVC 2 x 2 x 2 "</v>
          </cell>
          <cell r="B2103" t="str">
            <v>und</v>
          </cell>
          <cell r="C2103">
            <v>43014</v>
          </cell>
        </row>
        <row r="2104">
          <cell r="A2104" t="str">
            <v>Tee (ens.) u.m RDE 21 PVC 3 x 2 1/2 x 2 1/2 "</v>
          </cell>
          <cell r="B2104" t="str">
            <v>und</v>
          </cell>
          <cell r="C2104">
            <v>81938</v>
          </cell>
        </row>
        <row r="2105">
          <cell r="A2105" t="str">
            <v>Tee (ens.) u.m RDE 21 PVC 3 x 2 1/2 x 3 "</v>
          </cell>
          <cell r="B2105" t="str">
            <v>und</v>
          </cell>
          <cell r="C2105">
            <v>87103</v>
          </cell>
        </row>
        <row r="2106">
          <cell r="A2106" t="str">
            <v>Tee (ens.) u.m RDE 21 PVC 3 x 2 x 2 "</v>
          </cell>
          <cell r="B2106" t="str">
            <v>und</v>
          </cell>
          <cell r="C2106">
            <v>72738</v>
          </cell>
        </row>
        <row r="2107">
          <cell r="A2107" t="str">
            <v>Tee (ens.) u.m RDE 21 PVC 3 x 2 x 2 1/2 "</v>
          </cell>
          <cell r="B2107" t="str">
            <v>und</v>
          </cell>
          <cell r="C2107">
            <v>77359</v>
          </cell>
        </row>
        <row r="2108">
          <cell r="A2108" t="str">
            <v>Tee (ens.) u.m RDE 21 PVC 3 x 2 x 3 "</v>
          </cell>
          <cell r="B2108" t="str">
            <v>und</v>
          </cell>
          <cell r="C2108">
            <v>82495</v>
          </cell>
        </row>
        <row r="2109">
          <cell r="A2109" t="str">
            <v>Tee (ens.) u.m RDE 21 PVC 3 x 3 x 2 "</v>
          </cell>
          <cell r="B2109" t="str">
            <v>und</v>
          </cell>
          <cell r="C2109">
            <v>82495</v>
          </cell>
        </row>
        <row r="2110">
          <cell r="A2110" t="str">
            <v>Tee (ens.) u.m RDE 21 PVC 3 x 3 x 2 1/2 "</v>
          </cell>
          <cell r="B2110" t="str">
            <v>und</v>
          </cell>
          <cell r="C2110">
            <v>87710</v>
          </cell>
        </row>
        <row r="2111">
          <cell r="A2111" t="str">
            <v>Tee (ens.) u.m RDE 21 PVC 3 x 3 x 3 "</v>
          </cell>
          <cell r="B2111" t="str">
            <v>und</v>
          </cell>
          <cell r="C2111">
            <v>96582</v>
          </cell>
        </row>
        <row r="2112">
          <cell r="A2112" t="str">
            <v>Tee (ens.) u.m RDE 21 PVC 4 x 2 1/2 x 4 "</v>
          </cell>
          <cell r="B2112" t="str">
            <v>und</v>
          </cell>
          <cell r="C2112">
            <v>138364</v>
          </cell>
        </row>
        <row r="2113">
          <cell r="A2113" t="str">
            <v>Tee (ens.) u.m RDE 21 PVC 4 x 2 x 3 "</v>
          </cell>
          <cell r="B2113" t="str">
            <v>und</v>
          </cell>
          <cell r="C2113">
            <v>125430</v>
          </cell>
        </row>
        <row r="2114">
          <cell r="A2114" t="str">
            <v>Tee (ens.) u.m RDE 21 PVC 4 x 2 x 4 "</v>
          </cell>
          <cell r="B2114" t="str">
            <v>und</v>
          </cell>
          <cell r="C2114">
            <v>133690</v>
          </cell>
        </row>
        <row r="2115">
          <cell r="A2115" t="str">
            <v>Tee (ens.) u.m RDE 21 PVC 4 x 3 x 2 "</v>
          </cell>
          <cell r="B2115" t="str">
            <v>und</v>
          </cell>
          <cell r="C2115">
            <v>124559</v>
          </cell>
        </row>
        <row r="2116">
          <cell r="A2116" t="str">
            <v>Tee (ens.) u.m RDE 21 PVC 4 x 3 x 2 1/2 "</v>
          </cell>
          <cell r="B2116" t="str">
            <v>und</v>
          </cell>
          <cell r="C2116">
            <v>130127</v>
          </cell>
        </row>
        <row r="2117">
          <cell r="A2117" t="str">
            <v>Tee (ens.) u.m RDE 21 PVC 4 x 3 x 3 "</v>
          </cell>
          <cell r="B2117" t="str">
            <v>und</v>
          </cell>
          <cell r="C2117">
            <v>140787</v>
          </cell>
        </row>
        <row r="2118">
          <cell r="A2118" t="str">
            <v>Tee (ens.) u.m RDE 21 PVC 4 x 3 x 4 "</v>
          </cell>
          <cell r="B2118" t="str">
            <v>und</v>
          </cell>
          <cell r="C2118">
            <v>149024</v>
          </cell>
        </row>
        <row r="2119">
          <cell r="A2119" t="str">
            <v>Tee (ens.) u.m RDE 21 PVC 4 x 4 x 2 "</v>
          </cell>
          <cell r="B2119" t="str">
            <v>und</v>
          </cell>
          <cell r="C2119">
            <v>133690</v>
          </cell>
        </row>
        <row r="2120">
          <cell r="A2120" t="str">
            <v>Tee (ens.) u.m RDE 21 PVC 4 x 4 x 2 1/2 "</v>
          </cell>
          <cell r="B2120" t="str">
            <v>und</v>
          </cell>
          <cell r="C2120">
            <v>137739</v>
          </cell>
        </row>
        <row r="2121">
          <cell r="A2121" t="str">
            <v>Tee (ens.) u.m RDE 21 PVC 4 x 4 x 3 "</v>
          </cell>
          <cell r="B2121" t="str">
            <v>und</v>
          </cell>
          <cell r="C2121">
            <v>149024</v>
          </cell>
        </row>
        <row r="2122">
          <cell r="A2122" t="str">
            <v>Tee (ens.) u.m RDE 21 PVC 4 x 4 x 4 "</v>
          </cell>
          <cell r="B2122" t="str">
            <v>und</v>
          </cell>
          <cell r="C2122">
            <v>164751</v>
          </cell>
        </row>
        <row r="2123">
          <cell r="A2123" t="str">
            <v>Tee cielo falso en aluminio</v>
          </cell>
          <cell r="B2123" t="str">
            <v>m</v>
          </cell>
          <cell r="C2123">
            <v>2000</v>
          </cell>
        </row>
        <row r="2124">
          <cell r="A2124" t="str">
            <v>Tee en A.C. SCH 40 2" x 2 "</v>
          </cell>
          <cell r="B2124" t="str">
            <v>und</v>
          </cell>
          <cell r="C2124">
            <v>53592</v>
          </cell>
        </row>
        <row r="2125">
          <cell r="A2125" t="str">
            <v>Tee en A.C. SCH 40 Ø=16"</v>
          </cell>
          <cell r="B2125" t="str">
            <v>und</v>
          </cell>
          <cell r="C2125">
            <v>3520600</v>
          </cell>
        </row>
        <row r="2126">
          <cell r="A2126" t="str">
            <v>Tee en H.D. 12" x 12" J.H.</v>
          </cell>
          <cell r="B2126" t="str">
            <v>und</v>
          </cell>
          <cell r="C2126">
            <v>2316520</v>
          </cell>
        </row>
        <row r="2127">
          <cell r="A2127" t="str">
            <v>Tee en H.F. 12" x 4" J.H.</v>
          </cell>
          <cell r="B2127" t="str">
            <v>und</v>
          </cell>
          <cell r="C2127">
            <v>1265560</v>
          </cell>
        </row>
        <row r="2128">
          <cell r="A2128" t="str">
            <v>Tee en H.F. 16" x 8" E.B.</v>
          </cell>
          <cell r="B2128" t="str">
            <v>und</v>
          </cell>
          <cell r="C2128">
            <v>3214360</v>
          </cell>
        </row>
        <row r="2129">
          <cell r="A2129" t="str">
            <v>Tee en H.F. 18" x 8" E.B.</v>
          </cell>
          <cell r="B2129" t="str">
            <v>und</v>
          </cell>
          <cell r="C2129">
            <v>5004240</v>
          </cell>
        </row>
        <row r="2130">
          <cell r="A2130" t="str">
            <v>Tee en H.F. 2" x 2" J.H.</v>
          </cell>
          <cell r="B2130" t="str">
            <v>und</v>
          </cell>
          <cell r="C2130">
            <v>62640</v>
          </cell>
        </row>
        <row r="2131">
          <cell r="A2131" t="str">
            <v>Tee en H.F. 3" x 3" E.B.</v>
          </cell>
          <cell r="B2131" t="str">
            <v>und</v>
          </cell>
          <cell r="C2131">
            <v>183280</v>
          </cell>
        </row>
        <row r="2132">
          <cell r="A2132" t="str">
            <v>Tee en H.F. 3" x 3" E.L.</v>
          </cell>
          <cell r="B2132" t="str">
            <v>und</v>
          </cell>
          <cell r="C2132">
            <v>112520</v>
          </cell>
        </row>
        <row r="2133">
          <cell r="A2133" t="str">
            <v>Tee en H.F. 4" x 4" E.L. o J.H.</v>
          </cell>
          <cell r="B2133" t="str">
            <v>und</v>
          </cell>
          <cell r="C2133">
            <v>154280</v>
          </cell>
        </row>
        <row r="2134">
          <cell r="A2134" t="str">
            <v>Tee en H.F. 6" x 6" E.B.</v>
          </cell>
          <cell r="B2134" t="str">
            <v>und</v>
          </cell>
          <cell r="C2134">
            <v>640320</v>
          </cell>
        </row>
        <row r="2135">
          <cell r="A2135" t="str">
            <v>Tee en H.F. 6" x 6" E.L.</v>
          </cell>
          <cell r="B2135" t="str">
            <v>und</v>
          </cell>
          <cell r="C2135">
            <v>351480</v>
          </cell>
        </row>
        <row r="2136">
          <cell r="A2136" t="str">
            <v>Tee en H.F. 6" x 6" J.H.</v>
          </cell>
          <cell r="B2136" t="str">
            <v>und</v>
          </cell>
          <cell r="C2136">
            <v>386280</v>
          </cell>
        </row>
        <row r="2137">
          <cell r="A2137" t="str">
            <v>Tee en H.F. 8" x 4" E.L.</v>
          </cell>
          <cell r="B2137" t="str">
            <v>und</v>
          </cell>
          <cell r="C2137">
            <v>561440</v>
          </cell>
        </row>
        <row r="2138">
          <cell r="A2138" t="str">
            <v>Tee en H.F. 8" x 6" E.L.</v>
          </cell>
          <cell r="B2138" t="str">
            <v>und</v>
          </cell>
          <cell r="C2138">
            <v>589280</v>
          </cell>
        </row>
        <row r="2139">
          <cell r="A2139" t="str">
            <v>Tee en H.F. 8" x 8" E.B.</v>
          </cell>
          <cell r="B2139" t="str">
            <v>und</v>
          </cell>
          <cell r="C2139">
            <v>1032400</v>
          </cell>
        </row>
        <row r="2140">
          <cell r="A2140" t="str">
            <v>Tee en H.F. 8" x 8" E.L.</v>
          </cell>
          <cell r="B2140" t="str">
            <v>und</v>
          </cell>
          <cell r="C2140">
            <v>632200</v>
          </cell>
        </row>
        <row r="2141">
          <cell r="A2141" t="str">
            <v>Tee en H.F. 8" x 8" J.H.</v>
          </cell>
          <cell r="B2141" t="str">
            <v>und</v>
          </cell>
          <cell r="C2141">
            <v>696000</v>
          </cell>
        </row>
        <row r="2142">
          <cell r="A2142" t="str">
            <v>Tee en H.F. 8" x 8" x 6" J.H.</v>
          </cell>
          <cell r="B2142" t="str">
            <v>und</v>
          </cell>
          <cell r="C2142">
            <v>618860</v>
          </cell>
        </row>
        <row r="2143">
          <cell r="A2143" t="str">
            <v>Tee galvanizada 1"</v>
          </cell>
          <cell r="B2143" t="str">
            <v>und</v>
          </cell>
          <cell r="C2143">
            <v>2668</v>
          </cell>
        </row>
        <row r="2144">
          <cell r="A2144" t="str">
            <v>Tee galvanizada 2 1/2"</v>
          </cell>
          <cell r="B2144" t="str">
            <v>und</v>
          </cell>
          <cell r="C2144">
            <v>21460</v>
          </cell>
        </row>
        <row r="2145">
          <cell r="A2145" t="str">
            <v>Tee galvanizada 4"</v>
          </cell>
          <cell r="B2145" t="str">
            <v>und</v>
          </cell>
          <cell r="C2145">
            <v>51040</v>
          </cell>
        </row>
        <row r="2146">
          <cell r="A2146" t="str">
            <v>Tee manifold 1 camp x 1 esp. 40" x salida per. 40"</v>
          </cell>
          <cell r="B2146" t="str">
            <v>und</v>
          </cell>
          <cell r="C2146">
            <v>12840417</v>
          </cell>
        </row>
        <row r="2147">
          <cell r="A2147" t="str">
            <v>Tee manifold 1 camp x 1 esp. 48" x salida per. 40"</v>
          </cell>
          <cell r="B2147" t="str">
            <v>und</v>
          </cell>
          <cell r="C2147">
            <v>14506450</v>
          </cell>
        </row>
        <row r="2148">
          <cell r="A2148" t="str">
            <v>Tee manifold 2 campanas x 1 espigo 40" en PEAD</v>
          </cell>
          <cell r="B2148" t="str">
            <v>und</v>
          </cell>
          <cell r="C2148">
            <v>14727360</v>
          </cell>
        </row>
        <row r="2149">
          <cell r="A2149" t="str">
            <v>Tee manifold 2 campanas x 1 espigo 48" en PEAD</v>
          </cell>
          <cell r="B2149" t="str">
            <v>und</v>
          </cell>
          <cell r="C2149">
            <v>18041016</v>
          </cell>
        </row>
        <row r="2150">
          <cell r="A2150" t="str">
            <v>Tee PE 100 - RDE 11 PN 16  315 mm Ø=12"</v>
          </cell>
          <cell r="B2150" t="str">
            <v>und</v>
          </cell>
          <cell r="C2150">
            <v>2204694</v>
          </cell>
        </row>
        <row r="2151">
          <cell r="A2151" t="str">
            <v>Tee PE 100 - RDE 11 PN 16  90 mm Ø=3"</v>
          </cell>
          <cell r="B2151" t="str">
            <v>und</v>
          </cell>
          <cell r="C2151">
            <v>56953</v>
          </cell>
        </row>
        <row r="2152">
          <cell r="A2152" t="str">
            <v>Tee PE 100 - RDE 17 PN 10  63 mm Ø=2"</v>
          </cell>
          <cell r="B2152" t="str">
            <v>und</v>
          </cell>
          <cell r="C2152">
            <v>25872</v>
          </cell>
        </row>
        <row r="2153">
          <cell r="A2153" t="str">
            <v>Tee proyectante</v>
          </cell>
          <cell r="B2153" t="str">
            <v>m</v>
          </cell>
          <cell r="C2153">
            <v>11000</v>
          </cell>
        </row>
        <row r="2154">
          <cell r="A2154" t="str">
            <v>Tee pvc sanitaria PVC 6". Suministro e instal.</v>
          </cell>
          <cell r="B2154" t="str">
            <v>und</v>
          </cell>
          <cell r="C2154">
            <v>186404</v>
          </cell>
        </row>
        <row r="2155">
          <cell r="A2155" t="str">
            <v>Tee reducida PE 100 - RDE 11 PN 16 315 mm x 110 mm</v>
          </cell>
          <cell r="B2155" t="str">
            <v>und</v>
          </cell>
          <cell r="C2155">
            <v>2645815</v>
          </cell>
        </row>
        <row r="2156">
          <cell r="A2156" t="str">
            <v>Tee reducida PE 100 - RDE 17 PN 10 110 mm x 63 mm</v>
          </cell>
          <cell r="B2156" t="str">
            <v>und</v>
          </cell>
          <cell r="C2156">
            <v>76279</v>
          </cell>
        </row>
        <row r="2157">
          <cell r="A2157" t="str">
            <v>Tee reducida polietileno 1 x 1/2</v>
          </cell>
          <cell r="B2157" t="str">
            <v>und</v>
          </cell>
          <cell r="C2157">
            <v>23350</v>
          </cell>
        </row>
        <row r="2158">
          <cell r="A2158" t="str">
            <v>Tee reducida presión  PVC 1 x 3/4</v>
          </cell>
          <cell r="B2158" t="str">
            <v>und</v>
          </cell>
          <cell r="C2158">
            <v>4507</v>
          </cell>
        </row>
        <row r="2159">
          <cell r="A2159" t="str">
            <v>Tee reducida presión  PVC 3/4 x 1/2</v>
          </cell>
          <cell r="B2159" t="str">
            <v>und</v>
          </cell>
          <cell r="C2159">
            <v>2286</v>
          </cell>
        </row>
        <row r="2160">
          <cell r="A2160" t="str">
            <v>Tee reducida union mecanica PVC 4" x 3"</v>
          </cell>
          <cell r="B2160" t="str">
            <v>und</v>
          </cell>
          <cell r="C2160">
            <v>320527</v>
          </cell>
        </row>
        <row r="2161">
          <cell r="A2161" t="str">
            <v>Tee Sanitaria doble reducida PVC 4 x 3  "</v>
          </cell>
          <cell r="B2161" t="str">
            <v>und</v>
          </cell>
          <cell r="C2161">
            <v>43989</v>
          </cell>
        </row>
        <row r="2162">
          <cell r="A2162" t="str">
            <v>Tee Sanitaria PVC 1.1/2 "</v>
          </cell>
          <cell r="B2162" t="str">
            <v>und</v>
          </cell>
          <cell r="C2162">
            <v>4362</v>
          </cell>
        </row>
        <row r="2163">
          <cell r="A2163" t="str">
            <v>Tee Sanitaria PVC 2  "</v>
          </cell>
          <cell r="B2163" t="str">
            <v>und</v>
          </cell>
          <cell r="C2163">
            <v>7296</v>
          </cell>
        </row>
        <row r="2164">
          <cell r="A2164" t="str">
            <v>Tee Sanitaria PVC 3  "</v>
          </cell>
          <cell r="B2164" t="str">
            <v>und</v>
          </cell>
          <cell r="C2164">
            <v>9155</v>
          </cell>
        </row>
        <row r="2165">
          <cell r="A2165" t="str">
            <v>Tee Sanitaria PVC 4  "</v>
          </cell>
          <cell r="B2165" t="str">
            <v>und</v>
          </cell>
          <cell r="C2165">
            <v>18904</v>
          </cell>
        </row>
        <row r="2166">
          <cell r="A2166" t="str">
            <v>Tee Sanitaria PVC 6  "</v>
          </cell>
          <cell r="B2166" t="str">
            <v>und</v>
          </cell>
          <cell r="C2166">
            <v>173265</v>
          </cell>
        </row>
        <row r="2167">
          <cell r="A2167" t="str">
            <v>Tee sencilla presion  PVC 1 1/2 "</v>
          </cell>
          <cell r="B2167" t="str">
            <v>und</v>
          </cell>
          <cell r="C2167">
            <v>10265</v>
          </cell>
        </row>
        <row r="2168">
          <cell r="A2168" t="str">
            <v>Tee sencilla presion  PVC 1 1/4 "</v>
          </cell>
          <cell r="B2168" t="str">
            <v>und</v>
          </cell>
          <cell r="C2168">
            <v>7818</v>
          </cell>
        </row>
        <row r="2169">
          <cell r="A2169" t="str">
            <v>Tee sencilla presion  PVC 1"</v>
          </cell>
          <cell r="B2169" t="str">
            <v>und</v>
          </cell>
          <cell r="C2169">
            <v>3125</v>
          </cell>
        </row>
        <row r="2170">
          <cell r="A2170" t="str">
            <v>Tee sencilla presion  PVC 1/2 "</v>
          </cell>
          <cell r="B2170" t="str">
            <v>und</v>
          </cell>
          <cell r="C2170">
            <v>917</v>
          </cell>
        </row>
        <row r="2171">
          <cell r="A2171" t="str">
            <v>Tee sencilla presion  PVC 2 "</v>
          </cell>
          <cell r="B2171" t="str">
            <v>und</v>
          </cell>
          <cell r="C2171">
            <v>16348</v>
          </cell>
        </row>
        <row r="2172">
          <cell r="A2172" t="str">
            <v>Tee sencilla presion  PVC 2 1/2 "</v>
          </cell>
          <cell r="B2172" t="str">
            <v>und</v>
          </cell>
          <cell r="C2172">
            <v>38776</v>
          </cell>
        </row>
        <row r="2173">
          <cell r="A2173" t="str">
            <v>Tee sencilla presion  PVC 3 "</v>
          </cell>
          <cell r="B2173" t="str">
            <v>und</v>
          </cell>
          <cell r="C2173">
            <v>65013</v>
          </cell>
        </row>
        <row r="2174">
          <cell r="A2174" t="str">
            <v>Tee sencilla presion  PVC 3/4 "</v>
          </cell>
          <cell r="B2174" t="str">
            <v>und</v>
          </cell>
          <cell r="C2174">
            <v>1549</v>
          </cell>
        </row>
        <row r="2175">
          <cell r="A2175" t="str">
            <v>Tee sencilla presion  PVC 4 "</v>
          </cell>
          <cell r="B2175" t="str">
            <v>und</v>
          </cell>
          <cell r="C2175">
            <v>134600</v>
          </cell>
        </row>
        <row r="2176">
          <cell r="A2176" t="str">
            <v>Tee-Yee en PEAD 8 x 6</v>
          </cell>
          <cell r="B2176" t="str">
            <v>und</v>
          </cell>
          <cell r="C2176">
            <v>62913.760000000002</v>
          </cell>
        </row>
        <row r="2177">
          <cell r="A2177" t="str">
            <v>Teja Bavaria</v>
          </cell>
          <cell r="B2177" t="str">
            <v>m²</v>
          </cell>
          <cell r="C2177">
            <v>21228</v>
          </cell>
        </row>
        <row r="2178">
          <cell r="A2178" t="str">
            <v>Teja de arcilla tipo colonial 43x22x20 cm</v>
          </cell>
          <cell r="B2178" t="str">
            <v>m²</v>
          </cell>
          <cell r="C2178">
            <v>8250</v>
          </cell>
        </row>
        <row r="2179">
          <cell r="A2179" t="str">
            <v>Teja española 0.74 x 1.06 m</v>
          </cell>
          <cell r="B2179" t="str">
            <v>und</v>
          </cell>
          <cell r="C2179">
            <v>25295</v>
          </cell>
        </row>
        <row r="2180">
          <cell r="A2180" t="str">
            <v>Teja eternit ondulada No.10</v>
          </cell>
          <cell r="B2180" t="str">
            <v>und</v>
          </cell>
          <cell r="C2180">
            <v>40712</v>
          </cell>
        </row>
        <row r="2181">
          <cell r="A2181" t="str">
            <v>Teja eternit ondulada No.4</v>
          </cell>
          <cell r="B2181" t="str">
            <v>und</v>
          </cell>
          <cell r="C2181">
            <v>16171</v>
          </cell>
        </row>
        <row r="2182">
          <cell r="A2182" t="str">
            <v>Teja eternit ondulada No.6</v>
          </cell>
          <cell r="B2182" t="str">
            <v>und</v>
          </cell>
          <cell r="C2182">
            <v>24262</v>
          </cell>
        </row>
        <row r="2183">
          <cell r="A2183" t="str">
            <v>Teja eternit ondulada No.8</v>
          </cell>
          <cell r="B2183" t="str">
            <v>und</v>
          </cell>
          <cell r="C2183">
            <v>32304</v>
          </cell>
        </row>
        <row r="2184">
          <cell r="A2184" t="str">
            <v>Teja modular sencilla 333C Hunter Douglas c26 prepintada 2 caras</v>
          </cell>
          <cell r="B2184" t="str">
            <v>m</v>
          </cell>
          <cell r="C2184">
            <v>16711.439999999999</v>
          </cell>
        </row>
        <row r="2185">
          <cell r="A2185" t="str">
            <v>Teja tipo Sandwwich standing Seam Panel, incluye accesorios</v>
          </cell>
          <cell r="B2185" t="str">
            <v>m²</v>
          </cell>
          <cell r="C2185">
            <v>148500</v>
          </cell>
        </row>
        <row r="2186">
          <cell r="A2186" t="str">
            <v>Teja plástica No.6 ajonit 92*183 cm e=1.8mm marfil</v>
          </cell>
          <cell r="B2186" t="str">
            <v>und</v>
          </cell>
          <cell r="C2186">
            <v>39675</v>
          </cell>
        </row>
        <row r="2187">
          <cell r="A2187" t="str">
            <v>Teja sin traslapo en acero cal 26 recubierta galvalume prepintada 2 caras instalada todo costo</v>
          </cell>
          <cell r="B2187" t="str">
            <v>m²</v>
          </cell>
          <cell r="C2187">
            <v>42624</v>
          </cell>
        </row>
        <row r="2188">
          <cell r="A2188" t="str">
            <v>Teja termoacustica 0.27 mm</v>
          </cell>
          <cell r="B2188" t="str">
            <v>m²</v>
          </cell>
          <cell r="C2188">
            <v>28482.73</v>
          </cell>
        </row>
        <row r="2189">
          <cell r="A2189" t="str">
            <v>Teja termoacustica ondulada  A-360</v>
          </cell>
          <cell r="B2189" t="str">
            <v>m²</v>
          </cell>
          <cell r="C2189">
            <v>21000</v>
          </cell>
        </row>
        <row r="2190">
          <cell r="A2190" t="str">
            <v>Teja tipo cindu</v>
          </cell>
          <cell r="B2190" t="str">
            <v>m²</v>
          </cell>
          <cell r="C2190">
            <v>27587</v>
          </cell>
        </row>
        <row r="2191">
          <cell r="A2191" t="str">
            <v>Tela  encerramiento fibra Verde</v>
          </cell>
          <cell r="B2191" t="str">
            <v>m²</v>
          </cell>
          <cell r="C2191">
            <v>794</v>
          </cell>
        </row>
        <row r="2192">
          <cell r="A2192" t="str">
            <v>Teleferico montaje mecanico</v>
          </cell>
          <cell r="B2192" t="str">
            <v xml:space="preserve"> HR </v>
          </cell>
          <cell r="C2192">
            <v>12080</v>
          </cell>
        </row>
        <row r="2193">
          <cell r="A2193" t="str">
            <v>Telon  en fique (2 x 50 m)</v>
          </cell>
          <cell r="B2193" t="str">
            <v>m²</v>
          </cell>
          <cell r="C2193">
            <v>3800</v>
          </cell>
        </row>
        <row r="2194">
          <cell r="A2194" t="str">
            <v>Tensor crosby Ø=1" x 12"</v>
          </cell>
          <cell r="B2194" t="str">
            <v>und</v>
          </cell>
          <cell r="C2194">
            <v>503750</v>
          </cell>
        </row>
        <row r="2195">
          <cell r="A2195" t="str">
            <v>Tensor Ø=1/2"</v>
          </cell>
          <cell r="B2195" t="str">
            <v>und</v>
          </cell>
          <cell r="C2195">
            <v>40000</v>
          </cell>
        </row>
        <row r="2196">
          <cell r="A2196" t="str">
            <v>Tensor Ø=5/16"</v>
          </cell>
          <cell r="B2196" t="str">
            <v>und</v>
          </cell>
          <cell r="C2196">
            <v>5220</v>
          </cell>
        </row>
        <row r="2197">
          <cell r="A2197" t="str">
            <v>Tensor para Cables</v>
          </cell>
          <cell r="B2197" t="str">
            <v>und</v>
          </cell>
          <cell r="C2197">
            <v>615000</v>
          </cell>
        </row>
        <row r="2198">
          <cell r="A2198" t="str">
            <v>Tensor varilla lisa 1/2"*6m rosca 0.20 m extremos</v>
          </cell>
          <cell r="B2198" t="str">
            <v>und</v>
          </cell>
          <cell r="C2198">
            <v>20101</v>
          </cell>
        </row>
        <row r="2199">
          <cell r="A2199" t="str">
            <v>Terminadora de Asfalto o Finisher</v>
          </cell>
          <cell r="B2199" t="str">
            <v xml:space="preserve"> HR </v>
          </cell>
          <cell r="C2199">
            <v>129166</v>
          </cell>
        </row>
        <row r="2200">
          <cell r="A2200" t="str">
            <v>Terminal conduit de 3"</v>
          </cell>
          <cell r="B2200" t="str">
            <v>und</v>
          </cell>
          <cell r="C2200">
            <v>12066</v>
          </cell>
        </row>
        <row r="2201">
          <cell r="A2201" t="str">
            <v>Terminal de 0.71 x 0.416</v>
          </cell>
          <cell r="B2201" t="str">
            <v>und</v>
          </cell>
          <cell r="C2201">
            <v>62416</v>
          </cell>
        </row>
        <row r="2202">
          <cell r="A2202" t="str">
            <v>Terminal de ponchar # 1/0,  3 m</v>
          </cell>
          <cell r="B2202" t="str">
            <v>und</v>
          </cell>
          <cell r="C2202">
            <v>6000</v>
          </cell>
        </row>
        <row r="2203">
          <cell r="A2203" t="str">
            <v>Terminal de ponchar # 2,   3 m</v>
          </cell>
          <cell r="B2203" t="str">
            <v>und</v>
          </cell>
          <cell r="C2203">
            <v>4500</v>
          </cell>
        </row>
        <row r="2204">
          <cell r="A2204" t="str">
            <v>Terminal premoldeada tipo interior 3 m</v>
          </cell>
          <cell r="B2204" t="str">
            <v>und</v>
          </cell>
          <cell r="C2204">
            <v>150000</v>
          </cell>
        </row>
        <row r="2205">
          <cell r="A2205" t="str">
            <v>Terminal Socket Crosby 1"</v>
          </cell>
          <cell r="B2205" t="str">
            <v>und</v>
          </cell>
          <cell r="C2205">
            <v>721520</v>
          </cell>
        </row>
        <row r="2206">
          <cell r="A2206" t="str">
            <v>Terminales de guardacamilla</v>
          </cell>
          <cell r="B2206" t="str">
            <v>und</v>
          </cell>
          <cell r="C2206">
            <v>9000</v>
          </cell>
        </row>
        <row r="2207">
          <cell r="A2207" t="str">
            <v>Thinner</v>
          </cell>
          <cell r="B2207" t="str">
            <v>gal</v>
          </cell>
          <cell r="C2207">
            <v>17720</v>
          </cell>
        </row>
        <row r="2208">
          <cell r="A2208" t="str">
            <v>Tierra Negra</v>
          </cell>
          <cell r="B2208" t="str">
            <v>m³</v>
          </cell>
          <cell r="C2208">
            <v>26667</v>
          </cell>
        </row>
        <row r="2209">
          <cell r="A2209" t="str">
            <v>Tierra Negra abonada</v>
          </cell>
          <cell r="B2209" t="str">
            <v>m³</v>
          </cell>
          <cell r="C2209">
            <v>76667</v>
          </cell>
        </row>
        <row r="2210">
          <cell r="A2210" t="str">
            <v>Tímpano de remate 2.6*1.1 acrílico humo 4mm</v>
          </cell>
          <cell r="B2210" t="str">
            <v>und</v>
          </cell>
          <cell r="C2210">
            <v>628488</v>
          </cell>
        </row>
        <row r="2211">
          <cell r="A2211" t="str">
            <v>Tinte para madera 1/4 galón</v>
          </cell>
          <cell r="B2211" t="str">
            <v>und</v>
          </cell>
          <cell r="C2211">
            <v>31650</v>
          </cell>
        </row>
        <row r="2212">
          <cell r="A2212" t="str">
            <v>Tiras alistado 3 x 3 x 3</v>
          </cell>
          <cell r="B2212" t="str">
            <v>m</v>
          </cell>
          <cell r="C2212">
            <v>1710</v>
          </cell>
        </row>
        <row r="2213">
          <cell r="A2213" t="str">
            <v>Toallero blanco</v>
          </cell>
          <cell r="B2213" t="str">
            <v>und</v>
          </cell>
          <cell r="C2213">
            <v>8500</v>
          </cell>
        </row>
        <row r="2214">
          <cell r="A2214" t="str">
            <v>Toma bifásica</v>
          </cell>
          <cell r="B2214" t="str">
            <v>und</v>
          </cell>
          <cell r="C2214">
            <v>12016</v>
          </cell>
        </row>
        <row r="2215">
          <cell r="A2215" t="str">
            <v>Toma doble conduit</v>
          </cell>
          <cell r="B2215" t="str">
            <v>und</v>
          </cell>
          <cell r="C2215">
            <v>3815</v>
          </cell>
        </row>
        <row r="2216">
          <cell r="A2216" t="str">
            <v>Toma Jack RJ45-110 Jack Cat. 5E AMP</v>
          </cell>
          <cell r="B2216" t="str">
            <v>und</v>
          </cell>
          <cell r="C2216">
            <v>10987</v>
          </cell>
        </row>
        <row r="2217">
          <cell r="A2217" t="str">
            <v>Toma monofásica doble, polo a tierra</v>
          </cell>
          <cell r="B2217" t="str">
            <v>und</v>
          </cell>
          <cell r="C2217">
            <v>12400</v>
          </cell>
        </row>
        <row r="2218">
          <cell r="A2218" t="str">
            <v>Toma sencilla</v>
          </cell>
          <cell r="B2218" t="str">
            <v>und</v>
          </cell>
          <cell r="C2218">
            <v>6144</v>
          </cell>
        </row>
        <row r="2219">
          <cell r="A2219" t="str">
            <v>Toma telefónica</v>
          </cell>
          <cell r="B2219" t="str">
            <v>und</v>
          </cell>
          <cell r="C2219">
            <v>6833</v>
          </cell>
        </row>
        <row r="2220">
          <cell r="A2220" t="str">
            <v>Toma teléfono americana doble 4 hilos</v>
          </cell>
          <cell r="B2220" t="str">
            <v>und</v>
          </cell>
          <cell r="C2220">
            <v>3120</v>
          </cell>
        </row>
        <row r="2221">
          <cell r="A2221" t="str">
            <v>Toma trifásica con polo a tierra</v>
          </cell>
          <cell r="B2221" t="str">
            <v>und</v>
          </cell>
          <cell r="C2221">
            <v>12016</v>
          </cell>
        </row>
        <row r="2222">
          <cell r="A2222" t="str">
            <v>Toma tv coaxial</v>
          </cell>
          <cell r="B2222" t="str">
            <v>und</v>
          </cell>
          <cell r="C2222">
            <v>3000</v>
          </cell>
        </row>
        <row r="2223">
          <cell r="A2223" t="str">
            <v>Tomacorriente con polo a tierra aislado</v>
          </cell>
          <cell r="B2223" t="str">
            <v>und</v>
          </cell>
          <cell r="C2223">
            <v>12933</v>
          </cell>
        </row>
        <row r="2224">
          <cell r="A2224" t="str">
            <v>Tomacorriente doble con polo a tierra de incrustar</v>
          </cell>
          <cell r="B2224" t="str">
            <v>und</v>
          </cell>
          <cell r="C2224">
            <v>4900</v>
          </cell>
        </row>
        <row r="2225">
          <cell r="A2225" t="str">
            <v>Topografo</v>
          </cell>
          <cell r="B2225" t="str">
            <v>h</v>
          </cell>
          <cell r="C2225">
            <v>29472</v>
          </cell>
        </row>
        <row r="2226">
          <cell r="A2226" t="str">
            <v>Tornillo  Ø= 1/2" x  10" R.O G-8 con T.A</v>
          </cell>
          <cell r="B2226" t="str">
            <v>und</v>
          </cell>
          <cell r="C2226">
            <v>9850</v>
          </cell>
        </row>
        <row r="2227">
          <cell r="A2227" t="str">
            <v>Tornillo  Ø= 1/2" x  6" R.O G-8 con T.A</v>
          </cell>
          <cell r="B2227" t="str">
            <v>und</v>
          </cell>
          <cell r="C2227">
            <v>5922</v>
          </cell>
        </row>
        <row r="2228">
          <cell r="A2228" t="str">
            <v>Tornillo  Ø= 1/2" x  7" R.O G-8 con T.A</v>
          </cell>
          <cell r="B2228" t="str">
            <v>und</v>
          </cell>
          <cell r="C2228">
            <v>6909</v>
          </cell>
        </row>
        <row r="2229">
          <cell r="A2229" t="str">
            <v>Tornillo  Ø= 5/16" x 6" G-2 para Madera</v>
          </cell>
          <cell r="B2229" t="str">
            <v>und</v>
          </cell>
          <cell r="C2229">
            <v>600</v>
          </cell>
        </row>
        <row r="2230">
          <cell r="A2230" t="str">
            <v>Tornillo  Ø= 5/8" x  5" R.O G-8 con T.A</v>
          </cell>
          <cell r="B2230" t="str">
            <v>und</v>
          </cell>
          <cell r="C2230">
            <v>5200</v>
          </cell>
        </row>
        <row r="2231">
          <cell r="A2231" t="str">
            <v>Tornillo  Ø= 9/16" x  10 " R.O con T.A</v>
          </cell>
          <cell r="B2231" t="str">
            <v>und</v>
          </cell>
          <cell r="C2231">
            <v>9584</v>
          </cell>
        </row>
        <row r="2232">
          <cell r="A2232" t="str">
            <v>Tornillo  Ø= 9/16" x  15 " R.O con T.A</v>
          </cell>
          <cell r="B2232" t="str">
            <v>und</v>
          </cell>
          <cell r="C2232">
            <v>14376</v>
          </cell>
        </row>
        <row r="2233">
          <cell r="A2233" t="str">
            <v>Tornillo 5/8" G-5, incluye tuerca y contratuerca</v>
          </cell>
          <cell r="B2233" t="str">
            <v>und</v>
          </cell>
          <cell r="C2233">
            <v>13400</v>
          </cell>
        </row>
        <row r="2234">
          <cell r="A2234" t="str">
            <v>Tornillo 8*3/4" entre perf estruct dry wall</v>
          </cell>
          <cell r="B2234" t="str">
            <v>und</v>
          </cell>
          <cell r="C2234">
            <v>61</v>
          </cell>
        </row>
        <row r="2235">
          <cell r="A2235" t="str">
            <v>Tornillo autoperforante 3/4" cubierta policarbonato</v>
          </cell>
          <cell r="B2235" t="str">
            <v>und</v>
          </cell>
          <cell r="C2235">
            <v>340</v>
          </cell>
        </row>
        <row r="2236">
          <cell r="A2236" t="str">
            <v>Tornillo autoperforante 7 x 7/16"</v>
          </cell>
          <cell r="B2236" t="str">
            <v>und</v>
          </cell>
          <cell r="C2236">
            <v>20</v>
          </cell>
        </row>
        <row r="2237">
          <cell r="A2237" t="str">
            <v>Tornillo autoperforante para acero 5/16" x 3/4"</v>
          </cell>
          <cell r="B2237" t="str">
            <v>und</v>
          </cell>
          <cell r="C2237">
            <v>525</v>
          </cell>
        </row>
        <row r="2238">
          <cell r="A2238" t="str">
            <v>Tornillo cabeza lenteja punta broca 8 x 1/2"</v>
          </cell>
          <cell r="B2238" t="str">
            <v>und</v>
          </cell>
          <cell r="C2238">
            <v>25</v>
          </cell>
        </row>
        <row r="2239">
          <cell r="A2239" t="str">
            <v>Tornillo de acero 1/2" x 1/4"</v>
          </cell>
          <cell r="B2239" t="str">
            <v>und</v>
          </cell>
          <cell r="C2239">
            <v>80</v>
          </cell>
        </row>
        <row r="2240">
          <cell r="A2240" t="str">
            <v>Tornillo de Carruaje 3/16x2" (inc. tuerca)</v>
          </cell>
          <cell r="B2240" t="str">
            <v>und</v>
          </cell>
          <cell r="C2240">
            <v>250</v>
          </cell>
        </row>
        <row r="2241">
          <cell r="A2241" t="str">
            <v>Tornillo de carruaje 5/16" x 2 1/2" R.O con T.A.</v>
          </cell>
          <cell r="B2241" t="str">
            <v>und</v>
          </cell>
          <cell r="C2241">
            <v>500</v>
          </cell>
        </row>
        <row r="2242">
          <cell r="A2242" t="str">
            <v>Tornillo de Carruaje Ø= 5/8 x 1 1/2"  G-2 , T. A.</v>
          </cell>
          <cell r="B2242" t="str">
            <v>und</v>
          </cell>
          <cell r="C2242">
            <v>4559</v>
          </cell>
        </row>
        <row r="2243">
          <cell r="A2243" t="str">
            <v>Tornillo fijador de ala</v>
          </cell>
          <cell r="B2243" t="str">
            <v>und</v>
          </cell>
          <cell r="C2243">
            <v>340.54</v>
          </cell>
        </row>
        <row r="2244">
          <cell r="A2244" t="str">
            <v>Tornillo fijador de techo</v>
          </cell>
          <cell r="B2244" t="str">
            <v>und</v>
          </cell>
          <cell r="C2244">
            <v>325</v>
          </cell>
        </row>
        <row r="2245">
          <cell r="A2245" t="str">
            <v>Tornillo galvanizado para lámina 12 x 1/2"</v>
          </cell>
          <cell r="B2245" t="str">
            <v>und</v>
          </cell>
          <cell r="C2245">
            <v>22</v>
          </cell>
        </row>
        <row r="2246">
          <cell r="A2246" t="str">
            <v>Tornillo goloso 1/8" x 1 1/4</v>
          </cell>
          <cell r="B2246" t="str">
            <v>und</v>
          </cell>
          <cell r="C2246">
            <v>50</v>
          </cell>
        </row>
        <row r="2247">
          <cell r="A2247" t="str">
            <v>Tornillo goloso de 1 1/2"</v>
          </cell>
          <cell r="B2247" t="str">
            <v>und</v>
          </cell>
          <cell r="C2247">
            <v>190</v>
          </cell>
        </row>
        <row r="2248">
          <cell r="A2248" t="str">
            <v>Tornillo inoxidable para bajante</v>
          </cell>
          <cell r="B2248" t="str">
            <v>und</v>
          </cell>
          <cell r="C2248">
            <v>208</v>
          </cell>
        </row>
        <row r="2249">
          <cell r="A2249" t="str">
            <v>Tornillo lámina  Dia.3/8"</v>
          </cell>
          <cell r="B2249" t="str">
            <v>und</v>
          </cell>
          <cell r="C2249">
            <v>20</v>
          </cell>
        </row>
        <row r="2250">
          <cell r="A2250" t="str">
            <v>Tornillo Ø= 1 1/2" x 8" R.O con W.T.A</v>
          </cell>
          <cell r="B2250" t="str">
            <v>und</v>
          </cell>
          <cell r="C2250">
            <v>6953</v>
          </cell>
        </row>
        <row r="2251">
          <cell r="A2251" t="str">
            <v>Tornillo Ø= 1 1/4" x 20"  G-8</v>
          </cell>
          <cell r="B2251" t="str">
            <v>und</v>
          </cell>
          <cell r="C2251">
            <v>72760</v>
          </cell>
        </row>
        <row r="2252">
          <cell r="A2252" t="str">
            <v>Tornillo Ø= 1 1/4" x 5"  G-2 con T. A.</v>
          </cell>
          <cell r="B2252" t="str">
            <v>und</v>
          </cell>
          <cell r="C2252">
            <v>31900</v>
          </cell>
        </row>
        <row r="2253">
          <cell r="A2253" t="str">
            <v>Tornillo Ø= 1" x 4"  G-2 R.O. Con T. A.</v>
          </cell>
          <cell r="B2253" t="str">
            <v>und</v>
          </cell>
          <cell r="C2253">
            <v>3650</v>
          </cell>
        </row>
        <row r="2254">
          <cell r="A2254" t="str">
            <v>Tornillo Ø= 1" x 4"  G-8 R.O. Con T. A.</v>
          </cell>
          <cell r="B2254" t="str">
            <v>und</v>
          </cell>
          <cell r="C2254">
            <v>10650</v>
          </cell>
        </row>
        <row r="2255">
          <cell r="A2255" t="str">
            <v>Tornillo Ø= 1" x 5"  G-8 R.O. Con T. A.</v>
          </cell>
          <cell r="B2255" t="str">
            <v>und</v>
          </cell>
          <cell r="C2255">
            <v>13470</v>
          </cell>
        </row>
        <row r="2256">
          <cell r="A2256" t="str">
            <v>Tornillo Ø= 1/2 x 1 1/2"  G-8 con T. A.  R.O</v>
          </cell>
          <cell r="B2256" t="str">
            <v>und</v>
          </cell>
          <cell r="C2256">
            <v>1155</v>
          </cell>
        </row>
        <row r="2257">
          <cell r="A2257" t="str">
            <v>Tornillo Ø= 1/2" x 1 1/2"  G.8  R.O con W.T.A</v>
          </cell>
          <cell r="B2257" t="str">
            <v>und</v>
          </cell>
          <cell r="C2257">
            <v>1480.5</v>
          </cell>
        </row>
        <row r="2258">
          <cell r="A2258" t="str">
            <v>Tornillo Ø= 1/2" x 1 1/4"  G-2, con T. A.</v>
          </cell>
          <cell r="B2258" t="str">
            <v>und</v>
          </cell>
          <cell r="C2258">
            <v>670</v>
          </cell>
        </row>
        <row r="2259">
          <cell r="A2259" t="str">
            <v>Tornillo Ø= 2"  G-5</v>
          </cell>
          <cell r="B2259" t="str">
            <v>kg</v>
          </cell>
          <cell r="C2259">
            <v>5053</v>
          </cell>
        </row>
        <row r="2260">
          <cell r="A2260" t="str">
            <v>Tornillo Ø= 3/4 x 3"  G-2 con T. A.</v>
          </cell>
          <cell r="B2260" t="str">
            <v>und</v>
          </cell>
          <cell r="C2260">
            <v>2780</v>
          </cell>
        </row>
        <row r="2261">
          <cell r="A2261" t="str">
            <v>Tornillo Ø= 3/4" x 3" G-8 en A.I. Con T. A</v>
          </cell>
          <cell r="B2261" t="str">
            <v>und</v>
          </cell>
          <cell r="C2261">
            <v>12550</v>
          </cell>
        </row>
        <row r="2262">
          <cell r="A2262" t="str">
            <v>Tornillo Ø= 3/8" x 1"  G-8 R.O. Con T. A.</v>
          </cell>
          <cell r="B2262" t="str">
            <v>und</v>
          </cell>
          <cell r="C2262">
            <v>562</v>
          </cell>
        </row>
        <row r="2263">
          <cell r="A2263" t="str">
            <v>Tornillo Ø= 3/8" x 3/4"  G-5 R.O. Con T. A.</v>
          </cell>
          <cell r="B2263" t="str">
            <v>und</v>
          </cell>
          <cell r="C2263">
            <v>300</v>
          </cell>
        </row>
        <row r="2264">
          <cell r="A2264" t="str">
            <v>Tornillo Ø= 5/8" x 1/2"  G-8</v>
          </cell>
          <cell r="B2264" t="str">
            <v>und</v>
          </cell>
          <cell r="C2264">
            <v>6000</v>
          </cell>
        </row>
        <row r="2265">
          <cell r="A2265" t="str">
            <v>Tornillo Ø= 5/8" x 2"  G-8 R.O. Con T. A.</v>
          </cell>
          <cell r="B2265" t="str">
            <v>und</v>
          </cell>
          <cell r="C2265">
            <v>2900</v>
          </cell>
        </row>
        <row r="2266">
          <cell r="A2266" t="str">
            <v>Tornillo Ø= 5/8" x 3"  G-8 R.O. Con T. A.</v>
          </cell>
          <cell r="B2266" t="str">
            <v>und</v>
          </cell>
          <cell r="C2266">
            <v>2960</v>
          </cell>
        </row>
        <row r="2267">
          <cell r="A2267" t="str">
            <v>Tornillo Ø= 7/8" x 4" G-8 en A.I. Con T. A</v>
          </cell>
          <cell r="B2267" t="str">
            <v>und</v>
          </cell>
          <cell r="C2267">
            <v>21350</v>
          </cell>
        </row>
        <row r="2268">
          <cell r="A2268" t="str">
            <v>Tornillo Ø= 7/8" x 8"  G-5 R.O. Con T.A.W</v>
          </cell>
          <cell r="B2268" t="str">
            <v>und</v>
          </cell>
          <cell r="C2268">
            <v>8424</v>
          </cell>
        </row>
        <row r="2269">
          <cell r="A2269" t="str">
            <v>Tornillo Ø=3/4" x 1 1/2" G.8 en A.I. R.O con W.T.A</v>
          </cell>
          <cell r="B2269" t="str">
            <v>und</v>
          </cell>
          <cell r="C2269">
            <v>6275</v>
          </cell>
        </row>
        <row r="2270">
          <cell r="A2270" t="str">
            <v>Tornillo para canaleta 43 Metalico</v>
          </cell>
          <cell r="B2270" t="str">
            <v>und</v>
          </cell>
          <cell r="C2270">
            <v>1200</v>
          </cell>
        </row>
        <row r="2271">
          <cell r="A2271" t="str">
            <v>Tornillo para canaleta 90</v>
          </cell>
          <cell r="B2271" t="str">
            <v>und</v>
          </cell>
          <cell r="C2271">
            <v>3750</v>
          </cell>
        </row>
        <row r="2272">
          <cell r="A2272" t="str">
            <v>Tornillo para madera  2"  No. 9</v>
          </cell>
          <cell r="B2272" t="str">
            <v>und</v>
          </cell>
          <cell r="C2272">
            <v>60</v>
          </cell>
        </row>
        <row r="2273">
          <cell r="A2273" t="str">
            <v>Tornillo para madera 1"  No.6</v>
          </cell>
          <cell r="B2273" t="str">
            <v>und</v>
          </cell>
          <cell r="C2273">
            <v>20</v>
          </cell>
        </row>
        <row r="2274">
          <cell r="A2274" t="str">
            <v>Tornillo para madera 2"  No. 8</v>
          </cell>
          <cell r="B2274" t="str">
            <v>und</v>
          </cell>
          <cell r="C2274">
            <v>150</v>
          </cell>
        </row>
        <row r="2275">
          <cell r="A2275" t="str">
            <v>Tornillo standar 6*1" largo láminas dry wall</v>
          </cell>
          <cell r="B2275" t="str">
            <v>und</v>
          </cell>
          <cell r="C2275">
            <v>32</v>
          </cell>
        </row>
        <row r="2276">
          <cell r="A2276" t="str">
            <v>Torno</v>
          </cell>
          <cell r="B2276" t="str">
            <v xml:space="preserve"> HR </v>
          </cell>
          <cell r="C2276">
            <v>18000</v>
          </cell>
        </row>
        <row r="2277">
          <cell r="A2277" t="str">
            <v>Toron de tensionamiento grado 270 k ASTM A-421</v>
          </cell>
          <cell r="B2277" t="str">
            <v>kg</v>
          </cell>
          <cell r="C2277">
            <v>9700</v>
          </cell>
        </row>
        <row r="2278">
          <cell r="A2278" t="str">
            <v>Torre grua</v>
          </cell>
          <cell r="B2278" t="str">
            <v xml:space="preserve"> HR </v>
          </cell>
          <cell r="C2278">
            <v>95937</v>
          </cell>
        </row>
        <row r="2279">
          <cell r="A2279" t="str">
            <v>Tractor con zorra de 4 Tn o 3 m3</v>
          </cell>
          <cell r="B2279" t="str">
            <v xml:space="preserve"> HR </v>
          </cell>
          <cell r="C2279">
            <v>19250</v>
          </cell>
        </row>
        <row r="2280">
          <cell r="A2280" t="str">
            <v>Trailer equipo de pilotaje</v>
          </cell>
          <cell r="B2280" t="str">
            <v xml:space="preserve"> HR </v>
          </cell>
          <cell r="C2280">
            <v>1986155</v>
          </cell>
        </row>
        <row r="2281">
          <cell r="A2281" t="str">
            <v>Trampa de cabellos H.F.  6"</v>
          </cell>
          <cell r="B2281" t="str">
            <v>und</v>
          </cell>
          <cell r="C2281">
            <v>1392000</v>
          </cell>
        </row>
        <row r="2282">
          <cell r="A2282" t="str">
            <v>Trampa de grasas 95 lts</v>
          </cell>
          <cell r="B2282" t="str">
            <v>und</v>
          </cell>
          <cell r="C2282">
            <v>159848</v>
          </cell>
        </row>
        <row r="2283">
          <cell r="A2283" t="str">
            <v>Trans Duitama-Tamara piedra laja</v>
          </cell>
          <cell r="B2283" t="str">
            <v>t</v>
          </cell>
          <cell r="C2283">
            <v>104014</v>
          </cell>
        </row>
        <row r="2284">
          <cell r="A2284" t="str">
            <v>Transf de Potencia 3Ø de 150 KVA 13.2kv 214/123</v>
          </cell>
          <cell r="B2284" t="str">
            <v>und</v>
          </cell>
          <cell r="C2284">
            <v>9200000</v>
          </cell>
        </row>
        <row r="2285">
          <cell r="A2285" t="str">
            <v>Transferencia Automática  de 3 x 500 Amp  600 V</v>
          </cell>
          <cell r="B2285" t="str">
            <v>und</v>
          </cell>
          <cell r="C2285">
            <v>5830000</v>
          </cell>
        </row>
        <row r="2286">
          <cell r="A2286" t="str">
            <v>Transformador trifásico de 30 KVA</v>
          </cell>
          <cell r="B2286" t="str">
            <v>und</v>
          </cell>
          <cell r="C2286">
            <v>5575000</v>
          </cell>
        </row>
        <row r="2287">
          <cell r="A2287" t="str">
            <v>Transporte a lomo de Mula</v>
          </cell>
          <cell r="B2287" t="str">
            <v>vj</v>
          </cell>
          <cell r="C2287">
            <v>24000</v>
          </cell>
        </row>
        <row r="2288">
          <cell r="A2288" t="str">
            <v>Transporte a lomo de Mula area Aguazul - petrolera</v>
          </cell>
          <cell r="B2288" t="str">
            <v>vj</v>
          </cell>
          <cell r="C2288">
            <v>30000</v>
          </cell>
        </row>
        <row r="2289">
          <cell r="A2289" t="str">
            <v>Transporte Canoa o motor fuera de borda</v>
          </cell>
          <cell r="B2289" t="str">
            <v>vj</v>
          </cell>
          <cell r="C2289">
            <v>40000</v>
          </cell>
        </row>
        <row r="2290">
          <cell r="A2290" t="str">
            <v>Transporte de material (triturado) m³</v>
          </cell>
          <cell r="B2290" t="str">
            <v>m³</v>
          </cell>
          <cell r="C2290">
            <v>106778</v>
          </cell>
        </row>
        <row r="2291">
          <cell r="A2291" t="str">
            <v>Transporte de materiales (arena, piedra, comun, tierra) m³</v>
          </cell>
          <cell r="B2291" t="str">
            <v>m³</v>
          </cell>
          <cell r="C2291">
            <v>106778</v>
          </cell>
        </row>
        <row r="2292">
          <cell r="A2292" t="str">
            <v>Transporte de materiales Tn</v>
          </cell>
          <cell r="B2292" t="str">
            <v>t</v>
          </cell>
          <cell r="C2292">
            <v>47818</v>
          </cell>
        </row>
        <row r="2293">
          <cell r="A2293" t="str">
            <v>Transporte por peso a lomo de Mula hasta 8 Km</v>
          </cell>
          <cell r="B2293" t="str">
            <v>kg-km</v>
          </cell>
          <cell r="C2293">
            <v>31.25</v>
          </cell>
        </row>
        <row r="2294">
          <cell r="A2294" t="str">
            <v>Transporte por peso en via  (pavimentada)</v>
          </cell>
          <cell r="B2294" t="str">
            <v>t-km</v>
          </cell>
          <cell r="C2294">
            <v>338</v>
          </cell>
        </row>
        <row r="2295">
          <cell r="A2295" t="str">
            <v>Transporte por peso en via  (sin pavimentar)</v>
          </cell>
          <cell r="B2295" t="str">
            <v>t-km</v>
          </cell>
          <cell r="C2295">
            <v>617</v>
          </cell>
        </row>
        <row r="2296">
          <cell r="A2296" t="str">
            <v>Transporte por peso en via  (sin pav-montaña)</v>
          </cell>
          <cell r="B2296" t="str">
            <v>t-km</v>
          </cell>
          <cell r="C2296">
            <v>3118</v>
          </cell>
        </row>
        <row r="2297">
          <cell r="A2297" t="str">
            <v>Transporte por volumen en via (pavimentada)</v>
          </cell>
          <cell r="B2297" t="str">
            <v>m³-km</v>
          </cell>
          <cell r="C2297">
            <v>1478</v>
          </cell>
        </row>
        <row r="2298">
          <cell r="A2298" t="str">
            <v>Transporte por volumen en via (sin pavimentar)</v>
          </cell>
          <cell r="B2298" t="str">
            <v>m³-km</v>
          </cell>
          <cell r="C2298">
            <v>1563</v>
          </cell>
        </row>
        <row r="2299">
          <cell r="A2299" t="str">
            <v>Transporte por volumen en via (sin pav-montaña)</v>
          </cell>
          <cell r="B2299" t="str">
            <v>m³-km</v>
          </cell>
          <cell r="C2299">
            <v>2321</v>
          </cell>
        </row>
        <row r="2300">
          <cell r="A2300" t="str">
            <v>Tratamiento y disposicion final de lodos</v>
          </cell>
          <cell r="B2300" t="str">
            <v>und</v>
          </cell>
          <cell r="C2300">
            <v>373000</v>
          </cell>
        </row>
        <row r="2301">
          <cell r="A2301" t="str">
            <v>Triplex flormorado 4  mm</v>
          </cell>
          <cell r="B2301" t="str">
            <v>und</v>
          </cell>
          <cell r="C2301">
            <v>49718</v>
          </cell>
        </row>
        <row r="2302">
          <cell r="A2302" t="str">
            <v>Triplex flormorado 9  mm</v>
          </cell>
          <cell r="B2302" t="str">
            <v>und</v>
          </cell>
          <cell r="C2302">
            <v>58000</v>
          </cell>
        </row>
        <row r="2303">
          <cell r="A2303" t="str">
            <v>Triplex lámina 4  mm  1.22 x 2.44</v>
          </cell>
          <cell r="B2303" t="str">
            <v>und</v>
          </cell>
          <cell r="C2303">
            <v>49535</v>
          </cell>
        </row>
        <row r="2304">
          <cell r="A2304" t="str">
            <v>Tripolisfosfato de Sodio x 50 Kg</v>
          </cell>
          <cell r="B2304" t="str">
            <v>bt</v>
          </cell>
          <cell r="C2304">
            <v>297500</v>
          </cell>
        </row>
        <row r="2305">
          <cell r="A2305" t="str">
            <v>Triturado de 1/2" - 3/4"</v>
          </cell>
          <cell r="B2305" t="str">
            <v>m³</v>
          </cell>
          <cell r="C2305">
            <v>50223</v>
          </cell>
        </row>
        <row r="2306">
          <cell r="A2306" t="str">
            <v>Triturado de  1" - 1 1/2"</v>
          </cell>
          <cell r="B2306" t="str">
            <v>m³</v>
          </cell>
          <cell r="C2306">
            <v>43768</v>
          </cell>
        </row>
        <row r="2307">
          <cell r="A2307" t="str">
            <v>Tronzadora 14"</v>
          </cell>
          <cell r="B2307" t="str">
            <v xml:space="preserve"> HR </v>
          </cell>
          <cell r="C2307">
            <v>3669</v>
          </cell>
        </row>
        <row r="2308">
          <cell r="A2308" t="str">
            <v>Tuberia Acero galvanizada Ø=1/2" gas</v>
          </cell>
          <cell r="B2308" t="str">
            <v>m</v>
          </cell>
          <cell r="C2308">
            <v>7492</v>
          </cell>
        </row>
        <row r="2309">
          <cell r="A2309" t="str">
            <v>Tuberia alcantarillado GRP DN 1800 mm 72" SN 2500</v>
          </cell>
          <cell r="B2309" t="str">
            <v>m</v>
          </cell>
          <cell r="C2309">
            <v>1671040</v>
          </cell>
        </row>
        <row r="2310">
          <cell r="A2310" t="str">
            <v>Tuberia Alcantarillado Polietileno alta d. 10"</v>
          </cell>
          <cell r="B2310" t="str">
            <v>m</v>
          </cell>
          <cell r="C2310">
            <v>65345</v>
          </cell>
        </row>
        <row r="2311">
          <cell r="A2311" t="str">
            <v>Tuberia Alcantarillado Polietileno alta d. 12"</v>
          </cell>
          <cell r="B2311" t="str">
            <v>m</v>
          </cell>
          <cell r="C2311">
            <v>96735</v>
          </cell>
        </row>
        <row r="2312">
          <cell r="A2312" t="str">
            <v>Tuberia Alcantarillado Polietileno alta d. 14"</v>
          </cell>
          <cell r="B2312" t="str">
            <v>m</v>
          </cell>
          <cell r="C2312">
            <v>108808</v>
          </cell>
        </row>
        <row r="2313">
          <cell r="A2313" t="str">
            <v>Tuberia Alcantarillado Polietileno alta d. 15"</v>
          </cell>
          <cell r="B2313" t="str">
            <v>m</v>
          </cell>
          <cell r="C2313">
            <v>154295</v>
          </cell>
        </row>
        <row r="2314">
          <cell r="A2314" t="str">
            <v>Tuberia Alcantarillado Polietileno alta d. 16"</v>
          </cell>
          <cell r="B2314" t="str">
            <v>m</v>
          </cell>
          <cell r="C2314">
            <v>152646</v>
          </cell>
        </row>
        <row r="2315">
          <cell r="A2315" t="str">
            <v>Tuberia Alcantarillado Polietileno alta d. 18"</v>
          </cell>
          <cell r="B2315" t="str">
            <v>m</v>
          </cell>
          <cell r="C2315">
            <v>210389</v>
          </cell>
        </row>
        <row r="2316">
          <cell r="A2316" t="str">
            <v>Tuberia Alcantarillado Polietileno alta d. 20"</v>
          </cell>
          <cell r="B2316" t="str">
            <v>m</v>
          </cell>
          <cell r="C2316">
            <v>253635</v>
          </cell>
        </row>
        <row r="2317">
          <cell r="A2317" t="str">
            <v>Tuberia Alcantarillado Polietileno alta d. 24"</v>
          </cell>
          <cell r="B2317" t="str">
            <v>m</v>
          </cell>
          <cell r="C2317">
            <v>309798</v>
          </cell>
        </row>
        <row r="2318">
          <cell r="A2318" t="str">
            <v>Tuberia Alcantarillado Polietileno alta d. 27"</v>
          </cell>
          <cell r="B2318" t="str">
            <v>m</v>
          </cell>
          <cell r="C2318">
            <v>355070</v>
          </cell>
        </row>
        <row r="2319">
          <cell r="A2319" t="str">
            <v>Tuberia Alcantarillado Polietileno alta d. 30"</v>
          </cell>
          <cell r="B2319" t="str">
            <v>m</v>
          </cell>
          <cell r="C2319">
            <v>554451</v>
          </cell>
        </row>
        <row r="2320">
          <cell r="A2320" t="str">
            <v>Tuberia Alcantarillado Polietileno alta d. 33"</v>
          </cell>
          <cell r="B2320" t="str">
            <v>m</v>
          </cell>
          <cell r="C2320">
            <v>603020</v>
          </cell>
        </row>
        <row r="2321">
          <cell r="A2321" t="str">
            <v>Tuberia Alcantarillado Polietileno alta d. 36"</v>
          </cell>
          <cell r="B2321" t="str">
            <v>m</v>
          </cell>
          <cell r="C2321">
            <v>1041893</v>
          </cell>
        </row>
        <row r="2322">
          <cell r="A2322" t="str">
            <v>Tuberia Alcantarillado Polietileno alta d. 40"</v>
          </cell>
          <cell r="B2322" t="str">
            <v>m</v>
          </cell>
          <cell r="C2322">
            <v>1428583</v>
          </cell>
        </row>
        <row r="2323">
          <cell r="A2323" t="str">
            <v>Tuberia Alcantarillado Polietileno alta d. 42"</v>
          </cell>
          <cell r="B2323" t="str">
            <v>m</v>
          </cell>
          <cell r="C2323">
            <v>1644651</v>
          </cell>
        </row>
        <row r="2324">
          <cell r="A2324" t="str">
            <v>Tuberia Alcantarillado Polietileno alta d. 45"</v>
          </cell>
          <cell r="B2324" t="str">
            <v>m</v>
          </cell>
          <cell r="C2324">
            <v>1482869</v>
          </cell>
        </row>
        <row r="2325">
          <cell r="A2325" t="str">
            <v>Tuberia Alcantarillado Polietileno alta d. 48"</v>
          </cell>
          <cell r="B2325" t="str">
            <v>m</v>
          </cell>
          <cell r="C2325">
            <v>2231637</v>
          </cell>
        </row>
        <row r="2326">
          <cell r="A2326" t="str">
            <v>Tuberia Alcantarillado Polietileno alta d. 51"</v>
          </cell>
          <cell r="B2326" t="str">
            <v>m</v>
          </cell>
          <cell r="C2326">
            <v>1979981</v>
          </cell>
        </row>
        <row r="2327">
          <cell r="A2327" t="str">
            <v>Tuberia Alcantarillado Polietileno alta d. 6"</v>
          </cell>
          <cell r="B2327" t="str">
            <v>m</v>
          </cell>
          <cell r="C2327">
            <v>33186</v>
          </cell>
        </row>
        <row r="2328">
          <cell r="A2328" t="str">
            <v>Tuberia Alcantarillado Polietileno alta d. 60"</v>
          </cell>
          <cell r="B2328" t="str">
            <v>m</v>
          </cell>
          <cell r="C2328">
            <v>3208323</v>
          </cell>
        </row>
        <row r="2329">
          <cell r="A2329" t="str">
            <v>Tuberia Alcantarillado Polietileno alta d. 68"</v>
          </cell>
          <cell r="B2329" t="str">
            <v>m</v>
          </cell>
          <cell r="C2329">
            <v>2911650</v>
          </cell>
        </row>
        <row r="2330">
          <cell r="A2330" t="str">
            <v>Tuberia Alcantarillado Polietileno alta d. 72"</v>
          </cell>
          <cell r="B2330" t="str">
            <v>m</v>
          </cell>
          <cell r="C2330">
            <v>4141607</v>
          </cell>
        </row>
        <row r="2331">
          <cell r="A2331" t="str">
            <v>Tuberia Alcantarillado Polietileno alta d. 8"</v>
          </cell>
          <cell r="B2331" t="str">
            <v>m</v>
          </cell>
          <cell r="C2331">
            <v>44590</v>
          </cell>
        </row>
        <row r="2332">
          <cell r="A2332" t="str">
            <v>Tuberia Alcantarillado Polietileno alta d. 80"</v>
          </cell>
          <cell r="B2332" t="str">
            <v>m</v>
          </cell>
          <cell r="C2332">
            <v>3750098</v>
          </cell>
        </row>
        <row r="2333">
          <cell r="A2333" t="str">
            <v>Tuberia Alcantarillado Polietileno alta d. 84"</v>
          </cell>
          <cell r="B2333" t="str">
            <v>m</v>
          </cell>
          <cell r="C2333">
            <v>4057973</v>
          </cell>
        </row>
        <row r="2334">
          <cell r="A2334" t="str">
            <v>Tuberia Alcantarillado Polietileno alta d. 88"</v>
          </cell>
          <cell r="B2334" t="str">
            <v>m</v>
          </cell>
          <cell r="C2334">
            <v>7406560</v>
          </cell>
        </row>
        <row r="2335">
          <cell r="A2335" t="str">
            <v>Tuberia alcantarillado PVC  4 "</v>
          </cell>
          <cell r="B2335" t="str">
            <v>m</v>
          </cell>
          <cell r="C2335">
            <v>19405</v>
          </cell>
        </row>
        <row r="2336">
          <cell r="A2336" t="str">
            <v>Tuberia alcantarillado PVC  6 "</v>
          </cell>
          <cell r="B2336" t="str">
            <v>m</v>
          </cell>
          <cell r="C2336">
            <v>37902</v>
          </cell>
        </row>
        <row r="2337">
          <cell r="A2337" t="str">
            <v>Tuberia alcantarillado PVC  8 "</v>
          </cell>
          <cell r="B2337" t="str">
            <v>m</v>
          </cell>
          <cell r="C2337">
            <v>51723</v>
          </cell>
        </row>
        <row r="2338">
          <cell r="A2338" t="str">
            <v>Tuberia alcantarillado PVC  9  "</v>
          </cell>
          <cell r="B2338" t="str">
            <v>m</v>
          </cell>
          <cell r="C2338">
            <v>42537</v>
          </cell>
        </row>
        <row r="2339">
          <cell r="A2339" t="str">
            <v>Tuberia alcantarillado PVC 10 "</v>
          </cell>
          <cell r="B2339" t="str">
            <v>m</v>
          </cell>
          <cell r="C2339">
            <v>75600</v>
          </cell>
        </row>
        <row r="2340">
          <cell r="A2340" t="str">
            <v>Tuberia alcantarillado PVC 11 "</v>
          </cell>
          <cell r="B2340" t="str">
            <v>m</v>
          </cell>
          <cell r="C2340">
            <v>61986</v>
          </cell>
        </row>
        <row r="2341">
          <cell r="A2341" t="str">
            <v>Tuberia alcantarillado PVC 12 "</v>
          </cell>
          <cell r="B2341" t="str">
            <v>m</v>
          </cell>
          <cell r="C2341">
            <v>111777</v>
          </cell>
        </row>
        <row r="2342">
          <cell r="A2342" t="str">
            <v>Tuberia alcantarillado PVC 13 "</v>
          </cell>
          <cell r="B2342" t="str">
            <v>m</v>
          </cell>
          <cell r="C2342">
            <v>79707</v>
          </cell>
        </row>
        <row r="2343">
          <cell r="A2343" t="str">
            <v>Tuberia alcantarillado PVC 14 "</v>
          </cell>
          <cell r="B2343" t="str">
            <v>m</v>
          </cell>
          <cell r="C2343">
            <v>130313</v>
          </cell>
        </row>
        <row r="2344">
          <cell r="A2344" t="str">
            <v>Tuberia alcantarillado PVC 15 "</v>
          </cell>
          <cell r="B2344" t="str">
            <v>m</v>
          </cell>
          <cell r="C2344">
            <v>100004</v>
          </cell>
        </row>
        <row r="2345">
          <cell r="A2345" t="str">
            <v>Tuberia alcantarillado PVC 16 "</v>
          </cell>
          <cell r="B2345" t="str">
            <v>m</v>
          </cell>
          <cell r="C2345">
            <v>182841</v>
          </cell>
        </row>
        <row r="2346">
          <cell r="A2346" t="str">
            <v>Tuberia alcantarillado PVC 17 "</v>
          </cell>
          <cell r="B2346" t="str">
            <v>m</v>
          </cell>
          <cell r="C2346">
            <v>117444</v>
          </cell>
        </row>
        <row r="2347">
          <cell r="A2347" t="str">
            <v>Tuberia alcantarillado PVC 18 "</v>
          </cell>
          <cell r="B2347" t="str">
            <v>m</v>
          </cell>
          <cell r="C2347">
            <v>242608</v>
          </cell>
        </row>
        <row r="2348">
          <cell r="A2348" t="str">
            <v>Tuberia alcantarillado PVC 19 "</v>
          </cell>
          <cell r="B2348" t="str">
            <v>m</v>
          </cell>
          <cell r="C2348">
            <v>150507</v>
          </cell>
        </row>
        <row r="2349">
          <cell r="A2349" t="str">
            <v>Tuberia alcantarillado PVC 20 "</v>
          </cell>
          <cell r="B2349" t="str">
            <v>m</v>
          </cell>
          <cell r="C2349">
            <v>303804</v>
          </cell>
        </row>
        <row r="2350">
          <cell r="A2350" t="str">
            <v>Tuberia alcantarillado PVC 21 "</v>
          </cell>
          <cell r="B2350" t="str">
            <v>m</v>
          </cell>
          <cell r="C2350">
            <v>182845</v>
          </cell>
        </row>
        <row r="2351">
          <cell r="A2351" t="str">
            <v>Tuberia alcantarillado PVC 22  "</v>
          </cell>
          <cell r="B2351" t="str">
            <v>m</v>
          </cell>
          <cell r="C2351">
            <v>198302</v>
          </cell>
        </row>
        <row r="2352">
          <cell r="A2352" t="str">
            <v>Tuberia alcantarillado PVC 23 "</v>
          </cell>
          <cell r="B2352" t="str">
            <v>m</v>
          </cell>
          <cell r="C2352">
            <v>213759</v>
          </cell>
        </row>
        <row r="2353">
          <cell r="A2353" t="str">
            <v>Tuberia alcantarillado PVC 24  "</v>
          </cell>
          <cell r="B2353" t="str">
            <v>m</v>
          </cell>
          <cell r="C2353">
            <v>431392</v>
          </cell>
        </row>
        <row r="2354">
          <cell r="A2354" t="str">
            <v>Tuberia alcantarillado PVC 25 "</v>
          </cell>
          <cell r="B2354" t="str">
            <v>m</v>
          </cell>
          <cell r="C2354">
            <v>447816</v>
          </cell>
        </row>
        <row r="2355">
          <cell r="A2355" t="str">
            <v>Tuberia alcantarillado PVC 26 "</v>
          </cell>
          <cell r="B2355" t="str">
            <v>m</v>
          </cell>
          <cell r="C2355">
            <v>451899</v>
          </cell>
        </row>
        <row r="2356">
          <cell r="A2356" t="str">
            <v>Tuberia alcantarillado PVC 27  "</v>
          </cell>
          <cell r="B2356" t="str">
            <v>m</v>
          </cell>
          <cell r="C2356">
            <v>488181</v>
          </cell>
        </row>
        <row r="2357">
          <cell r="A2357" t="str">
            <v>Tuberia alcantarillado PVC 28  "</v>
          </cell>
          <cell r="B2357" t="str">
            <v>m</v>
          </cell>
          <cell r="C2357">
            <v>517764</v>
          </cell>
        </row>
        <row r="2358">
          <cell r="A2358" t="str">
            <v>Tuberia alcantarillado PVC 29  "</v>
          </cell>
          <cell r="B2358" t="str">
            <v>m</v>
          </cell>
          <cell r="C2358">
            <v>552532</v>
          </cell>
        </row>
        <row r="2359">
          <cell r="A2359" t="str">
            <v>Tuberia alcantarillado PVC 30  "</v>
          </cell>
          <cell r="B2359" t="str">
            <v>m</v>
          </cell>
          <cell r="C2359">
            <v>638703</v>
          </cell>
        </row>
        <row r="2360">
          <cell r="A2360" t="str">
            <v>Tuberia alcantarillado PVC 31 "</v>
          </cell>
          <cell r="B2360" t="str">
            <v>m</v>
          </cell>
          <cell r="C2360">
            <v>647187</v>
          </cell>
        </row>
        <row r="2361">
          <cell r="A2361" t="str">
            <v>Tuberia alcantarillado PVC 32 "</v>
          </cell>
          <cell r="B2361" t="str">
            <v>m</v>
          </cell>
          <cell r="C2361">
            <v>696477</v>
          </cell>
        </row>
        <row r="2362">
          <cell r="A2362" t="str">
            <v>Tuberia alcantarillado PVC 33 "</v>
          </cell>
          <cell r="B2362" t="str">
            <v>m</v>
          </cell>
          <cell r="C2362">
            <v>798775</v>
          </cell>
        </row>
        <row r="2363">
          <cell r="A2363" t="str">
            <v>Tuberia alcantarillado PVC 34 "</v>
          </cell>
          <cell r="B2363" t="str">
            <v>m</v>
          </cell>
          <cell r="C2363">
            <v>856963</v>
          </cell>
        </row>
        <row r="2364">
          <cell r="A2364" t="str">
            <v>Tuberia alcantarillado PVC 35 "</v>
          </cell>
          <cell r="B2364" t="str">
            <v>m</v>
          </cell>
          <cell r="C2364">
            <v>947182</v>
          </cell>
        </row>
        <row r="2365">
          <cell r="A2365" t="str">
            <v>Tuberia alcantarillado PVC 36 "</v>
          </cell>
          <cell r="B2365" t="str">
            <v>m</v>
          </cell>
          <cell r="C2365">
            <v>1140851</v>
          </cell>
        </row>
        <row r="2366">
          <cell r="A2366" t="str">
            <v>Tuberia alcantarillado PVC 37 "</v>
          </cell>
          <cell r="B2366" t="str">
            <v>m</v>
          </cell>
          <cell r="C2366">
            <v>1206245</v>
          </cell>
        </row>
        <row r="2367">
          <cell r="A2367" t="str">
            <v>Tuberia alcantarillado PVC 38 "</v>
          </cell>
          <cell r="B2367" t="str">
            <v>m</v>
          </cell>
          <cell r="C2367">
            <v>1355875</v>
          </cell>
        </row>
        <row r="2368">
          <cell r="A2368" t="str">
            <v>Tuberia alcantarillado PVC 39  "</v>
          </cell>
          <cell r="B2368" t="str">
            <v>m</v>
          </cell>
          <cell r="C2368">
            <v>1603283</v>
          </cell>
        </row>
        <row r="2369">
          <cell r="A2369" t="str">
            <v>Tuberia alcantarillado PVC 40  "</v>
          </cell>
          <cell r="B2369" t="str">
            <v>m</v>
          </cell>
          <cell r="C2369">
            <v>1656311</v>
          </cell>
        </row>
        <row r="2370">
          <cell r="A2370" t="str">
            <v>Tuberia alcantarillado PVC 42  "</v>
          </cell>
          <cell r="B2370" t="str">
            <v>m</v>
          </cell>
          <cell r="C2370">
            <v>1807523</v>
          </cell>
        </row>
        <row r="2371">
          <cell r="A2371" t="str">
            <v>Tuberia alcantarillado PVC 48 "</v>
          </cell>
          <cell r="B2371" t="str">
            <v>m</v>
          </cell>
          <cell r="C2371">
            <v>2512188</v>
          </cell>
        </row>
        <row r="2372">
          <cell r="A2372" t="str">
            <v>Tuberia alcantarillado PVC 60 "</v>
          </cell>
          <cell r="B2372" t="str">
            <v>m</v>
          </cell>
          <cell r="C2372">
            <v>3431116</v>
          </cell>
        </row>
        <row r="2373">
          <cell r="A2373" t="str">
            <v>Tuberia Biaxial PVC RDE21 de Ø=4"</v>
          </cell>
          <cell r="B2373" t="str">
            <v>m</v>
          </cell>
          <cell r="C2373">
            <v>41097</v>
          </cell>
        </row>
        <row r="2374">
          <cell r="A2374" t="str">
            <v>Tuberia Biaxial PVC RDE21 de Ø=6"</v>
          </cell>
          <cell r="B2374" t="str">
            <v>m</v>
          </cell>
          <cell r="C2374">
            <v>89735</v>
          </cell>
        </row>
        <row r="2375">
          <cell r="A2375" t="str">
            <v>Tuberia Biaxial PVC RDE21 de Ø=8"</v>
          </cell>
          <cell r="B2375" t="str">
            <v>m</v>
          </cell>
          <cell r="C2375">
            <v>152001</v>
          </cell>
        </row>
        <row r="2376">
          <cell r="A2376" t="str">
            <v>Tuberia Biaxial PVC RDE26 de Ø=4"</v>
          </cell>
          <cell r="B2376" t="str">
            <v>m</v>
          </cell>
          <cell r="C2376">
            <v>34310</v>
          </cell>
        </row>
        <row r="2377">
          <cell r="A2377" t="str">
            <v>Tuberia con rosca PVC RDE 21 Ø 4" de 2 o 4 TPI</v>
          </cell>
          <cell r="B2377" t="str">
            <v>m</v>
          </cell>
          <cell r="C2377">
            <v>41953</v>
          </cell>
        </row>
        <row r="2378">
          <cell r="A2378" t="str">
            <v>Tuberia con rosca PVC RDE 21 Ø 6" de 2 o 4 TPI</v>
          </cell>
          <cell r="B2378" t="str">
            <v>m</v>
          </cell>
          <cell r="C2378">
            <v>90403</v>
          </cell>
        </row>
        <row r="2379">
          <cell r="A2379" t="str">
            <v>Tuberia concreto reforzado clase III Ø 60"</v>
          </cell>
          <cell r="B2379" t="str">
            <v>m</v>
          </cell>
          <cell r="C2379">
            <v>952000</v>
          </cell>
        </row>
        <row r="2380">
          <cell r="A2380" t="str">
            <v>Tuberia Concreto Reforzado, clase I de diámetro 36", (INV.661)</v>
          </cell>
          <cell r="B2380" t="str">
            <v>m</v>
          </cell>
          <cell r="C2380">
            <v>230439.82</v>
          </cell>
        </row>
        <row r="2381">
          <cell r="A2381" t="str">
            <v>Tuberia corrugada con filtro 100 mm</v>
          </cell>
          <cell r="B2381" t="str">
            <v>m</v>
          </cell>
          <cell r="C2381">
            <v>28536</v>
          </cell>
        </row>
        <row r="2382">
          <cell r="A2382" t="str">
            <v>Tuberia de drenaje  PVC 65 mm o 2 1/2" con filtro</v>
          </cell>
          <cell r="B2382" t="str">
            <v>m</v>
          </cell>
          <cell r="C2382">
            <v>15484</v>
          </cell>
        </row>
        <row r="2383">
          <cell r="A2383" t="str">
            <v>Tuberia de drenaje PVC 100 mm o 4" con filtro</v>
          </cell>
          <cell r="B2383" t="str">
            <v>m</v>
          </cell>
          <cell r="C2383">
            <v>32199</v>
          </cell>
        </row>
        <row r="2384">
          <cell r="A2384" t="str">
            <v>Tuberia de drenaje pvc 100 mm o 4" sin filtro</v>
          </cell>
          <cell r="B2384" t="str">
            <v>m</v>
          </cell>
          <cell r="C2384">
            <v>23887</v>
          </cell>
        </row>
        <row r="2385">
          <cell r="A2385" t="str">
            <v>Tuberia de drenaje PVC 160 mm 6" con filtro</v>
          </cell>
          <cell r="B2385" t="str">
            <v>m</v>
          </cell>
          <cell r="C2385">
            <v>63671</v>
          </cell>
        </row>
        <row r="2386">
          <cell r="A2386" t="str">
            <v>Tuberia de Polietileno  PE-80 de 1"</v>
          </cell>
          <cell r="B2386" t="str">
            <v>m</v>
          </cell>
          <cell r="C2386">
            <v>3674</v>
          </cell>
        </row>
        <row r="2387">
          <cell r="A2387" t="str">
            <v>Tuberia de Polietileno PE 100  PN-10 de 110 mm</v>
          </cell>
          <cell r="B2387" t="str">
            <v>m</v>
          </cell>
          <cell r="C2387">
            <v>26508</v>
          </cell>
        </row>
        <row r="2388">
          <cell r="A2388" t="str">
            <v>Tuberia de Polietileno PE 100  PN-10 de 160 mm</v>
          </cell>
          <cell r="B2388" t="str">
            <v>m</v>
          </cell>
          <cell r="C2388">
            <v>55371</v>
          </cell>
        </row>
        <row r="2389">
          <cell r="A2389" t="str">
            <v>Tuberia de Polietileno PE 100  PN-10 de 200 mm</v>
          </cell>
          <cell r="B2389" t="str">
            <v>m</v>
          </cell>
          <cell r="C2389">
            <v>86944</v>
          </cell>
        </row>
        <row r="2390">
          <cell r="A2390" t="str">
            <v>Tuberia de Polietileno PE 100  PN-10 de 250 mm</v>
          </cell>
          <cell r="B2390" t="str">
            <v>m</v>
          </cell>
          <cell r="C2390">
            <v>144410</v>
          </cell>
        </row>
        <row r="2391">
          <cell r="A2391" t="str">
            <v>Tuberia de Polietileno PE 100  PN-10 de 315 mm</v>
          </cell>
          <cell r="B2391" t="str">
            <v>m</v>
          </cell>
          <cell r="C2391">
            <v>234035</v>
          </cell>
        </row>
        <row r="2392">
          <cell r="A2392" t="str">
            <v>Tuberia de Polietileno PE 100  PN-10 de 355 mm</v>
          </cell>
          <cell r="B2392" t="str">
            <v>m</v>
          </cell>
          <cell r="C2392">
            <v>294388</v>
          </cell>
        </row>
        <row r="2393">
          <cell r="A2393" t="str">
            <v>Tuberia de Polietileno PE 100  PN-10 de 400 mm</v>
          </cell>
          <cell r="B2393" t="str">
            <v>m</v>
          </cell>
          <cell r="C2393">
            <v>370923</v>
          </cell>
        </row>
        <row r="2394">
          <cell r="A2394" t="str">
            <v>Tuberia de Polietileno PE 100  PN-10 de 450 mm</v>
          </cell>
          <cell r="B2394" t="str">
            <v>m</v>
          </cell>
          <cell r="C2394">
            <v>505988</v>
          </cell>
        </row>
        <row r="2395">
          <cell r="A2395" t="str">
            <v>Tuberia de Polietileno PE 100  PN-10 de 50 mm</v>
          </cell>
          <cell r="B2395" t="str">
            <v>m</v>
          </cell>
          <cell r="C2395">
            <v>6021</v>
          </cell>
        </row>
        <row r="2396">
          <cell r="A2396" t="str">
            <v>Tuberia de Polietileno PE 100  PN-10 de 63 mm</v>
          </cell>
          <cell r="B2396" t="str">
            <v>m</v>
          </cell>
          <cell r="C2396">
            <v>8714</v>
          </cell>
        </row>
        <row r="2397">
          <cell r="A2397" t="str">
            <v>Tuberia de Polietileno PE 100  PN-10 de 75 mm</v>
          </cell>
          <cell r="B2397" t="str">
            <v>m</v>
          </cell>
          <cell r="C2397">
            <v>12307</v>
          </cell>
        </row>
        <row r="2398">
          <cell r="A2398" t="str">
            <v>Tuberia de Polietileno PE 100  PN-10 de 90 mm</v>
          </cell>
          <cell r="B2398" t="str">
            <v>m</v>
          </cell>
          <cell r="C2398">
            <v>17570</v>
          </cell>
        </row>
        <row r="2399">
          <cell r="A2399" t="str">
            <v>Tuberia de Polietileno PE 100  PN-16 de 110 mm</v>
          </cell>
          <cell r="B2399" t="str">
            <v>m</v>
          </cell>
          <cell r="C2399">
            <v>38913</v>
          </cell>
        </row>
        <row r="2400">
          <cell r="A2400" t="str">
            <v>Tuberia de Polietileno PE 100  PN-16 de 160 mm</v>
          </cell>
          <cell r="B2400" t="str">
            <v>m</v>
          </cell>
          <cell r="C2400">
            <v>82586</v>
          </cell>
        </row>
        <row r="2401">
          <cell r="A2401" t="str">
            <v>Tuberia de Polietileno PE 100  PN-16 de 200 mm</v>
          </cell>
          <cell r="B2401" t="str">
            <v>m</v>
          </cell>
          <cell r="C2401">
            <v>110506</v>
          </cell>
        </row>
        <row r="2402">
          <cell r="A2402" t="str">
            <v>Tuberia de Polietileno PE 100  PN-16 de 250 mm</v>
          </cell>
          <cell r="B2402" t="str">
            <v>m</v>
          </cell>
          <cell r="C2402">
            <v>215545</v>
          </cell>
        </row>
        <row r="2403">
          <cell r="A2403" t="str">
            <v>Tuberia de Polietileno PE 100  PN-16 de 315 mm</v>
          </cell>
          <cell r="B2403" t="str">
            <v>m</v>
          </cell>
          <cell r="C2403">
            <v>333390</v>
          </cell>
        </row>
        <row r="2404">
          <cell r="A2404" t="str">
            <v>Tuberia de Polietileno PE 100  PN-16 de 355 mm</v>
          </cell>
          <cell r="B2404" t="str">
            <v>m</v>
          </cell>
          <cell r="C2404">
            <v>431078</v>
          </cell>
        </row>
        <row r="2405">
          <cell r="A2405" t="str">
            <v>Tuberia de Polietileno PE 100  PN-16 de 40 mm</v>
          </cell>
          <cell r="B2405" t="str">
            <v>m</v>
          </cell>
          <cell r="C2405">
            <v>7937</v>
          </cell>
        </row>
        <row r="2406">
          <cell r="A2406" t="str">
            <v>Tuberia de Polietileno PE 100  PN-16 de 400 mm</v>
          </cell>
          <cell r="B2406" t="str">
            <v>m</v>
          </cell>
          <cell r="C2406">
            <v>544901</v>
          </cell>
        </row>
        <row r="2407">
          <cell r="A2407" t="str">
            <v>Tuberia de Polietileno PE 100  PN-16 de 50 mm</v>
          </cell>
          <cell r="B2407" t="str">
            <v>m</v>
          </cell>
          <cell r="C2407">
            <v>8560</v>
          </cell>
        </row>
        <row r="2408">
          <cell r="A2408" t="str">
            <v>Tuberia de Polietileno PE 100  PN-16 de 63 mm</v>
          </cell>
          <cell r="B2408" t="str">
            <v>m</v>
          </cell>
          <cell r="C2408">
            <v>12828</v>
          </cell>
        </row>
        <row r="2409">
          <cell r="A2409" t="str">
            <v>Tuberia de Polietileno PE 100  PN-16 de 75 mm</v>
          </cell>
          <cell r="B2409" t="str">
            <v>m</v>
          </cell>
          <cell r="C2409">
            <v>19389</v>
          </cell>
        </row>
        <row r="2410">
          <cell r="A2410" t="str">
            <v>Tuberia de Polietileno PE 100  PN-16 de 800 mm</v>
          </cell>
          <cell r="B2410" t="str">
            <v>m</v>
          </cell>
          <cell r="C2410">
            <v>1277596</v>
          </cell>
        </row>
        <row r="2411">
          <cell r="A2411" t="str">
            <v>Tuberia de Polietileno PE 100  PN-16 de 90 mm</v>
          </cell>
          <cell r="B2411" t="str">
            <v>m</v>
          </cell>
          <cell r="C2411">
            <v>26154</v>
          </cell>
        </row>
        <row r="2412">
          <cell r="A2412" t="str">
            <v>Tuberia de Polietileno PE 80  PN-12.5 de 25 mm</v>
          </cell>
          <cell r="B2412" t="str">
            <v>m</v>
          </cell>
          <cell r="C2412">
            <v>2249</v>
          </cell>
        </row>
        <row r="2413">
          <cell r="A2413" t="str">
            <v>Tuberia de Polietileno PE 80  PN-12.5 de 32 mm</v>
          </cell>
          <cell r="B2413" t="str">
            <v>m</v>
          </cell>
          <cell r="C2413">
            <v>4226</v>
          </cell>
        </row>
        <row r="2414">
          <cell r="A2414" t="str">
            <v>Tuberia de Polietileno PE 80  PN-16 de 20 mm</v>
          </cell>
          <cell r="B2414" t="str">
            <v>m</v>
          </cell>
          <cell r="C2414">
            <v>1716</v>
          </cell>
        </row>
        <row r="2415">
          <cell r="A2415" t="str">
            <v>Tuberia de Polietileno PE-80 de 1"  para gas. Suministro e Instal.</v>
          </cell>
          <cell r="B2415" t="str">
            <v>m</v>
          </cell>
          <cell r="C2415">
            <v>4767.42</v>
          </cell>
        </row>
        <row r="2416">
          <cell r="A2416" t="str">
            <v>Tuberia de Polietileno PE-80 de 1/2"</v>
          </cell>
          <cell r="B2416" t="str">
            <v>m</v>
          </cell>
          <cell r="C2416">
            <v>1679</v>
          </cell>
        </row>
        <row r="2417">
          <cell r="A2417" t="str">
            <v>Tuberia en A.C S/C Ø= 2" SCH 40</v>
          </cell>
          <cell r="B2417" t="str">
            <v>m</v>
          </cell>
          <cell r="C2417">
            <v>38134</v>
          </cell>
        </row>
        <row r="2418">
          <cell r="A2418" t="str">
            <v>Tuberia en A.C S/C Ø= 3" SCH 40</v>
          </cell>
          <cell r="B2418" t="str">
            <v>m</v>
          </cell>
          <cell r="C2418">
            <v>71720</v>
          </cell>
        </row>
        <row r="2419">
          <cell r="A2419" t="str">
            <v>Tuberia en A.C S/C Ø= 4" SCH 40</v>
          </cell>
          <cell r="B2419" t="str">
            <v>m</v>
          </cell>
          <cell r="C2419">
            <v>99709</v>
          </cell>
        </row>
        <row r="2420">
          <cell r="A2420" t="str">
            <v>Tuberia en A.C S/C Ø= 6" SCH 40</v>
          </cell>
          <cell r="B2420" t="str">
            <v>m</v>
          </cell>
          <cell r="C2420">
            <v>264800</v>
          </cell>
        </row>
        <row r="2421">
          <cell r="A2421" t="str">
            <v>Tuberia en A.C S/C Ø= 8" SCH 40</v>
          </cell>
          <cell r="B2421" t="str">
            <v>m</v>
          </cell>
          <cell r="C2421">
            <v>271138</v>
          </cell>
        </row>
        <row r="2422">
          <cell r="A2422" t="str">
            <v>Tuberia en A.C S/C Ø= 8" SCH 80</v>
          </cell>
          <cell r="B2422" t="str">
            <v>m</v>
          </cell>
          <cell r="C2422">
            <v>457040</v>
          </cell>
        </row>
        <row r="2423">
          <cell r="A2423" t="str">
            <v>Tuberia en A.C S/C Ø=10" SCH 40</v>
          </cell>
          <cell r="B2423" t="str">
            <v>m</v>
          </cell>
          <cell r="C2423">
            <v>400585</v>
          </cell>
        </row>
        <row r="2424">
          <cell r="A2424" t="str">
            <v>Tuberia en A.C S/C Ø=12" SCH 40</v>
          </cell>
          <cell r="B2424" t="str">
            <v>m</v>
          </cell>
          <cell r="C2424">
            <v>514937</v>
          </cell>
        </row>
        <row r="2425">
          <cell r="A2425" t="str">
            <v>Tuberia en A.C S/C Ø=14" SCH 40</v>
          </cell>
          <cell r="B2425" t="str">
            <v>m</v>
          </cell>
          <cell r="C2425">
            <v>609650</v>
          </cell>
        </row>
        <row r="2426">
          <cell r="A2426" t="str">
            <v>Tuberia en A.C S/C Ø=16" SCH 40</v>
          </cell>
          <cell r="B2426" t="str">
            <v>m</v>
          </cell>
          <cell r="C2426">
            <v>796229</v>
          </cell>
        </row>
        <row r="2427">
          <cell r="A2427" t="str">
            <v>Tuberia en A.C. Ø= 2 3/4" Dril Pipe Usd</v>
          </cell>
          <cell r="B2427" t="str">
            <v>m</v>
          </cell>
          <cell r="C2427">
            <v>38035</v>
          </cell>
        </row>
        <row r="2428">
          <cell r="A2428" t="str">
            <v>Tuberia en A.C. Ø= 2" Dril Pipe Usd</v>
          </cell>
          <cell r="B2428" t="str">
            <v>m</v>
          </cell>
          <cell r="C2428">
            <v>28967</v>
          </cell>
        </row>
        <row r="2429">
          <cell r="A2429" t="str">
            <v>Tuberia en A.C. Ø= 3 1/2" Dril Pipe Usd</v>
          </cell>
          <cell r="B2429" t="str">
            <v>m</v>
          </cell>
          <cell r="C2429">
            <v>42600</v>
          </cell>
        </row>
        <row r="2430">
          <cell r="A2430" t="str">
            <v>Tuberia en A.C. Ø= 3" x 5.75 SCH-40 E.B x CC</v>
          </cell>
          <cell r="B2430" t="str">
            <v>m</v>
          </cell>
          <cell r="C2430">
            <v>580704</v>
          </cell>
        </row>
        <row r="2431">
          <cell r="A2431" t="str">
            <v>Tuberia en A.C. Ø= 4" Dril Pipe Usd</v>
          </cell>
          <cell r="B2431" t="str">
            <v>m</v>
          </cell>
          <cell r="C2431">
            <v>65600</v>
          </cell>
        </row>
        <row r="2432">
          <cell r="A2432" t="str">
            <v>Tuberia en A.C. Ø= 5" Dril Pipe Usd</v>
          </cell>
          <cell r="B2432" t="str">
            <v>m</v>
          </cell>
          <cell r="C2432">
            <v>67500</v>
          </cell>
        </row>
        <row r="2433">
          <cell r="A2433" t="str">
            <v>Tuberia en A.C. Ø= 6 5/8" Dril Pipe Usd</v>
          </cell>
          <cell r="B2433" t="str">
            <v>m</v>
          </cell>
          <cell r="C2433">
            <v>95000</v>
          </cell>
        </row>
        <row r="2434">
          <cell r="A2434" t="str">
            <v>Tuberia en A.C. Ø= 6" x 5.75 SCH-40 E.B x CC.</v>
          </cell>
          <cell r="B2434" t="str">
            <v>m</v>
          </cell>
          <cell r="C2434">
            <v>1096957</v>
          </cell>
        </row>
        <row r="2435">
          <cell r="A2435" t="str">
            <v>Tuberia en A.C. Ø= 7" Dril Pipe Usd</v>
          </cell>
          <cell r="B2435" t="str">
            <v>m</v>
          </cell>
          <cell r="C2435">
            <v>112500</v>
          </cell>
        </row>
        <row r="2436">
          <cell r="A2436" t="str">
            <v>Tuberia en A.C. Ø= 8" Dril Pipe Usd</v>
          </cell>
          <cell r="B2436" t="str">
            <v>m</v>
          </cell>
          <cell r="C2436">
            <v>140000</v>
          </cell>
        </row>
        <row r="2437">
          <cell r="A2437" t="str">
            <v>Tuberia en A.C. Ø= 8" x 5.75 SCH-40 E.B x CC.</v>
          </cell>
          <cell r="B2437" t="str">
            <v>m</v>
          </cell>
          <cell r="C2437">
            <v>1701870</v>
          </cell>
        </row>
        <row r="2438">
          <cell r="A2438" t="str">
            <v>Tuberia en A.C. Ø=10" Dril Pipe Usd</v>
          </cell>
          <cell r="B2438" t="str">
            <v>m</v>
          </cell>
          <cell r="C2438">
            <v>190000</v>
          </cell>
        </row>
        <row r="2439">
          <cell r="A2439" t="str">
            <v>Tuberia en PRFV Ø=10"</v>
          </cell>
          <cell r="B2439" t="str">
            <v>m</v>
          </cell>
          <cell r="C2439">
            <v>298500</v>
          </cell>
        </row>
        <row r="2440">
          <cell r="A2440" t="str">
            <v>Tuberia PF+UAD 1/2"</v>
          </cell>
          <cell r="B2440" t="str">
            <v>m</v>
          </cell>
          <cell r="C2440">
            <v>2254</v>
          </cell>
        </row>
        <row r="2441">
          <cell r="A2441" t="str">
            <v>Tuberia PF+UAD 3/4 "</v>
          </cell>
          <cell r="B2441" t="str">
            <v>m</v>
          </cell>
          <cell r="C2441">
            <v>4431</v>
          </cell>
        </row>
        <row r="2442">
          <cell r="A2442" t="str">
            <v>Tuberias internas para distribucion Pozo Septico</v>
          </cell>
          <cell r="B2442" t="str">
            <v>und</v>
          </cell>
          <cell r="C2442">
            <v>69600</v>
          </cell>
        </row>
        <row r="2443">
          <cell r="A2443" t="str">
            <v>Tubo cerramiento galvanizado 2"x 1.5 mm con brazo portapuas (Cerramientos - incluye pie de amigo esquinas e intermedios)</v>
          </cell>
          <cell r="B2443" t="str">
            <v>m</v>
          </cell>
          <cell r="C2443">
            <v>20323.73</v>
          </cell>
        </row>
        <row r="2444">
          <cell r="A2444" t="str">
            <v>Tubo cerramiento Galvanizado Ø=1 1/2 " e=0.128"</v>
          </cell>
          <cell r="B2444" t="str">
            <v>m</v>
          </cell>
          <cell r="C2444">
            <v>18373</v>
          </cell>
        </row>
        <row r="2445">
          <cell r="A2445" t="str">
            <v>Tubo cerramiento Galvanizado Ø=1 1/2 " e=2.67 mm</v>
          </cell>
          <cell r="B2445" t="str">
            <v>m</v>
          </cell>
          <cell r="C2445">
            <v>14430</v>
          </cell>
        </row>
        <row r="2446">
          <cell r="A2446" t="str">
            <v>Tubo cerramiento Galvanizado Ø=1 1/2"  e=0.075"</v>
          </cell>
          <cell r="B2446" t="str">
            <v>m</v>
          </cell>
          <cell r="C2446">
            <v>11245</v>
          </cell>
        </row>
        <row r="2447">
          <cell r="A2447" t="str">
            <v>Tubo cerramiento Galvanizado Ø=2 1/2"  e=0.075"</v>
          </cell>
          <cell r="B2447" t="str">
            <v>m</v>
          </cell>
          <cell r="C2447">
            <v>18700</v>
          </cell>
        </row>
        <row r="2448">
          <cell r="A2448" t="str">
            <v>Tubo cerramiento Galvanizado Ø=2"  1.5 mm</v>
          </cell>
          <cell r="B2448" t="str">
            <v>m</v>
          </cell>
          <cell r="C2448">
            <v>9150.9</v>
          </cell>
        </row>
        <row r="2449">
          <cell r="A2449" t="str">
            <v>Tubo cerramiento Galvanizado Ø=2" e=2.5 mm</v>
          </cell>
          <cell r="B2449" t="str">
            <v>m</v>
          </cell>
          <cell r="C2449">
            <v>16572</v>
          </cell>
        </row>
        <row r="2450">
          <cell r="A2450" t="str">
            <v>Tubo cerramiento Galvanizado Ø=2" x 0.098"x 6 mts</v>
          </cell>
          <cell r="B2450" t="str">
            <v>und</v>
          </cell>
          <cell r="C2450">
            <v>92300</v>
          </cell>
        </row>
        <row r="2451">
          <cell r="A2451" t="str">
            <v>Tubo cerramiento Galvanizado Ø=3" e=0.128"</v>
          </cell>
          <cell r="B2451" t="str">
            <v>m</v>
          </cell>
          <cell r="C2451">
            <v>33883</v>
          </cell>
        </row>
        <row r="2452">
          <cell r="A2452" t="str">
            <v>Tubo cerramiento Galvanizado Ø=4" e=0.128"</v>
          </cell>
          <cell r="B2452" t="str">
            <v>m</v>
          </cell>
          <cell r="C2452">
            <v>45000</v>
          </cell>
        </row>
        <row r="2453">
          <cell r="A2453" t="str">
            <v>Tubo cerramiento Galvanizado Ø=4" e=2.3 mm</v>
          </cell>
          <cell r="B2453" t="str">
            <v>m</v>
          </cell>
          <cell r="C2453">
            <v>27530</v>
          </cell>
        </row>
        <row r="2454">
          <cell r="A2454" t="str">
            <v>Tubo cerramiento negro cuadrado 3/4" e=1.2 mm</v>
          </cell>
          <cell r="B2454" t="str">
            <v>m</v>
          </cell>
          <cell r="C2454">
            <v>2320</v>
          </cell>
        </row>
        <row r="2455">
          <cell r="A2455" t="str">
            <v>Tubo cerramiento negro Ø=1 1/2" e=2.95 mm</v>
          </cell>
          <cell r="B2455" t="str">
            <v>m</v>
          </cell>
          <cell r="C2455">
            <v>9592</v>
          </cell>
        </row>
        <row r="2456">
          <cell r="A2456" t="str">
            <v>Tubo cerramiento negro Ø=1" e=2.95 mm</v>
          </cell>
          <cell r="B2456" t="str">
            <v>m</v>
          </cell>
          <cell r="C2456">
            <v>7011</v>
          </cell>
        </row>
        <row r="2457">
          <cell r="A2457" t="str">
            <v>Tubo cerramiento negro Ø=2" e=2.95 mm</v>
          </cell>
          <cell r="B2457" t="str">
            <v>m</v>
          </cell>
          <cell r="C2457">
            <v>13122</v>
          </cell>
        </row>
        <row r="2458">
          <cell r="A2458" t="str">
            <v>Tubo cobre 1/2"</v>
          </cell>
          <cell r="B2458" t="str">
            <v>m</v>
          </cell>
          <cell r="C2458">
            <v>12083</v>
          </cell>
        </row>
        <row r="2459">
          <cell r="A2459" t="str">
            <v>Tubo cobre tipo L 1" 20 pies</v>
          </cell>
          <cell r="B2459" t="str">
            <v>m</v>
          </cell>
          <cell r="C2459">
            <v>30596</v>
          </cell>
        </row>
        <row r="2460">
          <cell r="A2460" t="str">
            <v>Tubo cobre tipo L 1/2" 20 pies</v>
          </cell>
          <cell r="B2460" t="str">
            <v>m</v>
          </cell>
          <cell r="C2460">
            <v>8390</v>
          </cell>
        </row>
        <row r="2461">
          <cell r="A2461" t="str">
            <v>Tubo cobre tipo L 3/4" 20 pies</v>
          </cell>
          <cell r="B2461" t="str">
            <v>m</v>
          </cell>
          <cell r="C2461">
            <v>13611</v>
          </cell>
        </row>
        <row r="2462">
          <cell r="A2462" t="str">
            <v>Tubo cold rolled mueble rect. 76x38 c/18</v>
          </cell>
          <cell r="B2462" t="str">
            <v>m</v>
          </cell>
          <cell r="C2462">
            <v>5761</v>
          </cell>
        </row>
        <row r="2463">
          <cell r="A2463" t="str">
            <v>Tubo conduit  PVC 1 1/2"</v>
          </cell>
          <cell r="B2463" t="str">
            <v>m</v>
          </cell>
          <cell r="C2463">
            <v>7498</v>
          </cell>
        </row>
        <row r="2464">
          <cell r="A2464" t="str">
            <v>Tubo conduit  PVC 3/4"</v>
          </cell>
          <cell r="B2464" t="str">
            <v>m</v>
          </cell>
          <cell r="C2464">
            <v>2747</v>
          </cell>
        </row>
        <row r="2465">
          <cell r="A2465" t="str">
            <v>Tubo conduit PVC 1 1/4"</v>
          </cell>
          <cell r="B2465" t="str">
            <v>m</v>
          </cell>
          <cell r="C2465">
            <v>5881</v>
          </cell>
        </row>
        <row r="2466">
          <cell r="A2466" t="str">
            <v>Tubo conduit PVC 1"</v>
          </cell>
          <cell r="B2466" t="str">
            <v>m</v>
          </cell>
          <cell r="C2466">
            <v>3806</v>
          </cell>
        </row>
        <row r="2467">
          <cell r="A2467" t="str">
            <v>Tubo conduit PVC 1/2"</v>
          </cell>
          <cell r="B2467" t="str">
            <v>m</v>
          </cell>
          <cell r="C2467">
            <v>2097</v>
          </cell>
        </row>
        <row r="2468">
          <cell r="A2468" t="str">
            <v>Tubo conduit PVC 2 1/2"</v>
          </cell>
          <cell r="B2468" t="str">
            <v>m</v>
          </cell>
          <cell r="C2468">
            <v>10800</v>
          </cell>
        </row>
        <row r="2469">
          <cell r="A2469" t="str">
            <v>Tubo conduit PVC 3"</v>
          </cell>
          <cell r="B2469" t="str">
            <v>m</v>
          </cell>
          <cell r="C2469">
            <v>14587</v>
          </cell>
        </row>
        <row r="2470">
          <cell r="A2470" t="str">
            <v>Tubo conduit PVC 4"</v>
          </cell>
          <cell r="B2470" t="str">
            <v>m</v>
          </cell>
          <cell r="C2470">
            <v>24629</v>
          </cell>
        </row>
        <row r="2471">
          <cell r="A2471" t="str">
            <v>Tubo CPVC 1/2"</v>
          </cell>
          <cell r="B2471" t="str">
            <v>m</v>
          </cell>
          <cell r="C2471">
            <v>6262</v>
          </cell>
        </row>
        <row r="2472">
          <cell r="A2472" t="str">
            <v>Tubo CPVC 3/4"</v>
          </cell>
          <cell r="B2472" t="str">
            <v>m</v>
          </cell>
          <cell r="C2472">
            <v>10290</v>
          </cell>
        </row>
        <row r="2473">
          <cell r="A2473" t="str">
            <v>Tubo cuadrado de 1 1/2" Cal. 18</v>
          </cell>
          <cell r="B2473" t="str">
            <v>m</v>
          </cell>
          <cell r="C2473">
            <v>4217</v>
          </cell>
        </row>
        <row r="2474">
          <cell r="A2474" t="str">
            <v>Tubo cuadrado de 1" Cal. 18</v>
          </cell>
          <cell r="B2474" t="str">
            <v>m</v>
          </cell>
          <cell r="C2474">
            <v>2428</v>
          </cell>
        </row>
        <row r="2475">
          <cell r="A2475" t="str">
            <v>Tubo de gres 6"</v>
          </cell>
          <cell r="B2475" t="str">
            <v>m</v>
          </cell>
          <cell r="C2475">
            <v>9250</v>
          </cell>
        </row>
        <row r="2476">
          <cell r="A2476" t="str">
            <v>Tubo de gres 8"</v>
          </cell>
          <cell r="B2476" t="str">
            <v>m</v>
          </cell>
          <cell r="C2476">
            <v>14105</v>
          </cell>
        </row>
        <row r="2477">
          <cell r="A2477" t="str">
            <v>Tubo drenaje de gres 4"</v>
          </cell>
          <cell r="B2477" t="str">
            <v>m</v>
          </cell>
          <cell r="C2477">
            <v>10148</v>
          </cell>
        </row>
        <row r="2478">
          <cell r="A2478" t="str">
            <v>Tubo en Concreto Reforzado 24"</v>
          </cell>
          <cell r="B2478" t="str">
            <v>m</v>
          </cell>
          <cell r="C2478">
            <v>111360</v>
          </cell>
        </row>
        <row r="2479">
          <cell r="A2479" t="str">
            <v>Tubo en Concreto Reforzado 36"·</v>
          </cell>
          <cell r="B2479" t="str">
            <v>m</v>
          </cell>
          <cell r="C2479">
            <v>187000</v>
          </cell>
        </row>
        <row r="2480">
          <cell r="A2480" t="str">
            <v>Tubo en HD Ø= 4" DN 100 mm K9</v>
          </cell>
          <cell r="B2480" t="str">
            <v>m</v>
          </cell>
          <cell r="C2480">
            <v>139635</v>
          </cell>
        </row>
        <row r="2481">
          <cell r="A2481" t="str">
            <v>Tubo estructural cuadrado 70*70*2.5 mm</v>
          </cell>
          <cell r="B2481" t="str">
            <v>m</v>
          </cell>
          <cell r="C2481">
            <v>17875</v>
          </cell>
        </row>
        <row r="2482">
          <cell r="A2482" t="str">
            <v>Tubo estructural rectangular 100*40*1.5 mm</v>
          </cell>
          <cell r="B2482" t="str">
            <v>m</v>
          </cell>
          <cell r="C2482">
            <v>11027</v>
          </cell>
        </row>
        <row r="2483">
          <cell r="A2483" t="str">
            <v>Tubo estructural rectangular 100*40*2 mm</v>
          </cell>
          <cell r="B2483" t="str">
            <v>und</v>
          </cell>
          <cell r="C2483">
            <v>86901</v>
          </cell>
        </row>
        <row r="2484">
          <cell r="A2484" t="str">
            <v>Tubo estructural rectangular 120*60*2.0 mm</v>
          </cell>
          <cell r="B2484" t="str">
            <v>und</v>
          </cell>
          <cell r="C2484">
            <v>111081</v>
          </cell>
        </row>
        <row r="2485">
          <cell r="A2485" t="str">
            <v>Tubo estructural rectangular 120*60*2.5 mm</v>
          </cell>
          <cell r="B2485" t="str">
            <v>und</v>
          </cell>
          <cell r="C2485">
            <v>129035</v>
          </cell>
        </row>
        <row r="2486">
          <cell r="A2486" t="str">
            <v>Tubo estructural rectangular 50*30*1.5 mm</v>
          </cell>
          <cell r="B2486" t="str">
            <v>und</v>
          </cell>
          <cell r="C2486">
            <v>33130</v>
          </cell>
        </row>
        <row r="2487">
          <cell r="A2487" t="str">
            <v>Tubo estructural rectangular 60*40*2.5 mm</v>
          </cell>
          <cell r="B2487" t="str">
            <v>und</v>
          </cell>
          <cell r="C2487">
            <v>71386</v>
          </cell>
        </row>
        <row r="2488">
          <cell r="A2488" t="str">
            <v>Tubo estructural rectangular 76*38*1.5 mm</v>
          </cell>
          <cell r="B2488" t="str">
            <v>m</v>
          </cell>
          <cell r="C2488">
            <v>8424</v>
          </cell>
        </row>
        <row r="2489">
          <cell r="A2489" t="str">
            <v>Tubo estructural rectangular 80*40*3 mm</v>
          </cell>
          <cell r="B2489" t="str">
            <v>und</v>
          </cell>
          <cell r="C2489">
            <v>98442</v>
          </cell>
        </row>
        <row r="2490">
          <cell r="A2490" t="str">
            <v>Tubo estructural redondo Ø=1 1/2" e= 2,50 mm</v>
          </cell>
          <cell r="B2490" t="str">
            <v>m</v>
          </cell>
          <cell r="C2490">
            <v>8764</v>
          </cell>
        </row>
        <row r="2491">
          <cell r="A2491" t="str">
            <v>Tubo estructural redondo Ø=1 1/2" e= 3 mm</v>
          </cell>
          <cell r="B2491" t="str">
            <v>m</v>
          </cell>
          <cell r="C2491">
            <v>10269</v>
          </cell>
        </row>
        <row r="2492">
          <cell r="A2492" t="str">
            <v>Tubo estructural redondo Ø=2 1/2" e= 2.5 mm</v>
          </cell>
          <cell r="B2492" t="str">
            <v>m</v>
          </cell>
          <cell r="C2492">
            <v>13791</v>
          </cell>
        </row>
        <row r="2493">
          <cell r="A2493" t="str">
            <v>Tubo estructural redondo Ø=2 1/2" e= 3.0 mm</v>
          </cell>
          <cell r="B2493" t="str">
            <v>m</v>
          </cell>
          <cell r="C2493">
            <v>15937</v>
          </cell>
        </row>
        <row r="2494">
          <cell r="A2494" t="str">
            <v>Tubo estructural redondo Ø=2 1/2" e= 4.0 mm</v>
          </cell>
          <cell r="B2494" t="str">
            <v>m</v>
          </cell>
          <cell r="C2494">
            <v>21688</v>
          </cell>
        </row>
        <row r="2495">
          <cell r="A2495" t="str">
            <v>Tubo estructural redondo Ø=2" e= 2.5 mm</v>
          </cell>
          <cell r="B2495" t="str">
            <v>m</v>
          </cell>
          <cell r="C2495">
            <v>11099</v>
          </cell>
        </row>
        <row r="2496">
          <cell r="A2496" t="str">
            <v>Tubo estructural redondo Ø=2" e= 3.0 mm</v>
          </cell>
          <cell r="B2496" t="str">
            <v>m</v>
          </cell>
          <cell r="C2496">
            <v>13106</v>
          </cell>
        </row>
        <row r="2497">
          <cell r="A2497" t="str">
            <v>Tubo estructural redondo Ø=3" e= 2.5 mm</v>
          </cell>
          <cell r="B2497" t="str">
            <v>m</v>
          </cell>
          <cell r="C2497">
            <v>16620</v>
          </cell>
        </row>
        <row r="2498">
          <cell r="A2498" t="str">
            <v>Tubo estructural redondo Ø=4" e= 3.0 mm</v>
          </cell>
          <cell r="B2498" t="str">
            <v>m</v>
          </cell>
          <cell r="C2498">
            <v>25364</v>
          </cell>
        </row>
        <row r="2499">
          <cell r="A2499" t="str">
            <v>Tubo estructural redondo Ø=4" e= 6.0 mm</v>
          </cell>
          <cell r="B2499" t="str">
            <v>m</v>
          </cell>
          <cell r="C2499">
            <v>53233</v>
          </cell>
        </row>
        <row r="2500">
          <cell r="A2500" t="str">
            <v>Tubo estructural redondo Ø=5" e= 4.0 mm</v>
          </cell>
          <cell r="B2500" t="str">
            <v>m</v>
          </cell>
          <cell r="C2500">
            <v>38473</v>
          </cell>
        </row>
        <row r="2501">
          <cell r="A2501" t="str">
            <v>Tubo estructural redondo Ø=6" e= 4.76 mm</v>
          </cell>
          <cell r="B2501" t="str">
            <v>m</v>
          </cell>
          <cell r="C2501">
            <v>75910</v>
          </cell>
        </row>
        <row r="2502">
          <cell r="A2502" t="str">
            <v>Tubo estructural redondo Ø=6" e= 6.0 mm</v>
          </cell>
          <cell r="B2502" t="str">
            <v>m</v>
          </cell>
          <cell r="C2502">
            <v>80690</v>
          </cell>
        </row>
        <row r="2503">
          <cell r="A2503" t="str">
            <v>Tubo estructural redondo Ø=8" e= 5.0 mm</v>
          </cell>
          <cell r="B2503" t="str">
            <v>m</v>
          </cell>
          <cell r="C2503">
            <v>103400</v>
          </cell>
        </row>
        <row r="2504">
          <cell r="A2504" t="str">
            <v>Tubo galvanizado  1 1/2" x 3 m Conduit EMT</v>
          </cell>
          <cell r="B2504" t="str">
            <v>und</v>
          </cell>
          <cell r="C2504">
            <v>39046</v>
          </cell>
        </row>
        <row r="2505">
          <cell r="A2505" t="str">
            <v>Tubo galvanizado 1/2" x 3 m Conduit IMC</v>
          </cell>
          <cell r="B2505" t="str">
            <v>und</v>
          </cell>
          <cell r="C2505">
            <v>26427</v>
          </cell>
        </row>
        <row r="2506">
          <cell r="A2506" t="str">
            <v>Tubo galvanizado 2" x 3 m  Conduit EMT</v>
          </cell>
          <cell r="B2506" t="str">
            <v>und</v>
          </cell>
          <cell r="C2506">
            <v>49686</v>
          </cell>
        </row>
        <row r="2507">
          <cell r="A2507" t="str">
            <v>Tubo galvanizado 3" x 3 m  Conduit rigido</v>
          </cell>
          <cell r="B2507" t="str">
            <v>und</v>
          </cell>
          <cell r="C2507">
            <v>338420</v>
          </cell>
        </row>
        <row r="2508">
          <cell r="A2508" t="str">
            <v>Tubo galvanizado 3/4" x 3 m Conduit IMC</v>
          </cell>
          <cell r="B2508" t="str">
            <v>und</v>
          </cell>
          <cell r="C2508">
            <v>32517</v>
          </cell>
        </row>
        <row r="2509">
          <cell r="A2509" t="str">
            <v>Tubo H.G para agua Ø=1 1/2"</v>
          </cell>
          <cell r="B2509" t="str">
            <v>m</v>
          </cell>
          <cell r="C2509">
            <v>17352</v>
          </cell>
        </row>
        <row r="2510">
          <cell r="A2510" t="str">
            <v>Tubo H.G para agua Ø=1"</v>
          </cell>
          <cell r="B2510" t="str">
            <v>m</v>
          </cell>
          <cell r="C2510">
            <v>10972</v>
          </cell>
        </row>
        <row r="2511">
          <cell r="A2511" t="str">
            <v>Tubo H.G para agua Ø=2  1/2"</v>
          </cell>
          <cell r="B2511" t="str">
            <v>m</v>
          </cell>
          <cell r="C2511">
            <v>33108</v>
          </cell>
        </row>
        <row r="2512">
          <cell r="A2512" t="str">
            <v>Tubo H.G para agua Ø=2"</v>
          </cell>
          <cell r="B2512" t="str">
            <v>m</v>
          </cell>
          <cell r="C2512">
            <v>23925</v>
          </cell>
        </row>
        <row r="2513">
          <cell r="A2513" t="str">
            <v>Tubo H.G para agua Ø=3"</v>
          </cell>
          <cell r="B2513" t="str">
            <v>m</v>
          </cell>
          <cell r="C2513">
            <v>40697</v>
          </cell>
        </row>
        <row r="2514">
          <cell r="A2514" t="str">
            <v>Tubo H.G para agua Ø=4"</v>
          </cell>
          <cell r="B2514" t="str">
            <v>m</v>
          </cell>
          <cell r="C2514">
            <v>59160</v>
          </cell>
        </row>
        <row r="2515">
          <cell r="A2515" t="str">
            <v>Tubo presion RDE 11 PVC 3/4 "</v>
          </cell>
          <cell r="B2515" t="str">
            <v>m</v>
          </cell>
          <cell r="C2515">
            <v>5693</v>
          </cell>
        </row>
        <row r="2516">
          <cell r="A2516" t="str">
            <v>Tubo presion RDE 13.5 PVC 1 "</v>
          </cell>
          <cell r="B2516" t="str">
            <v>m</v>
          </cell>
          <cell r="C2516">
            <v>7682</v>
          </cell>
        </row>
        <row r="2517">
          <cell r="A2517" t="str">
            <v>Tubo presion RDE 13.5 PVC 1/2 "</v>
          </cell>
          <cell r="B2517" t="str">
            <v>m</v>
          </cell>
          <cell r="C2517">
            <v>3051</v>
          </cell>
        </row>
        <row r="2518">
          <cell r="A2518" t="str">
            <v>Tubo presion RDE 21 PVC 1 "</v>
          </cell>
          <cell r="B2518" t="str">
            <v>m</v>
          </cell>
          <cell r="C2518">
            <v>5303</v>
          </cell>
        </row>
        <row r="2519">
          <cell r="A2519" t="str">
            <v>Tubo presion RDE 21 PVC 1 1/2 "</v>
          </cell>
          <cell r="B2519" t="str">
            <v>m</v>
          </cell>
          <cell r="C2519">
            <v>12475</v>
          </cell>
        </row>
        <row r="2520">
          <cell r="A2520" t="str">
            <v>Tubo presion RDE 21 PVC 1 1/4 "</v>
          </cell>
          <cell r="B2520" t="str">
            <v>m</v>
          </cell>
          <cell r="C2520">
            <v>9554</v>
          </cell>
        </row>
        <row r="2521">
          <cell r="A2521" t="str">
            <v>Tubo presion RDE 21 PVC 2 "</v>
          </cell>
          <cell r="B2521" t="str">
            <v>m</v>
          </cell>
          <cell r="C2521">
            <v>19131</v>
          </cell>
        </row>
        <row r="2522">
          <cell r="A2522" t="str">
            <v>Tubo presion RDE 21 PVC 2 1/2 "</v>
          </cell>
          <cell r="B2522" t="str">
            <v>m</v>
          </cell>
          <cell r="C2522">
            <v>31004</v>
          </cell>
        </row>
        <row r="2523">
          <cell r="A2523" t="str">
            <v>Tubo presion RDE 21 PVC 3 "</v>
          </cell>
          <cell r="B2523" t="str">
            <v>m</v>
          </cell>
          <cell r="C2523">
            <v>41395</v>
          </cell>
        </row>
        <row r="2524">
          <cell r="A2524" t="str">
            <v>Tubo presion RDE 21 PVC 3/4 "</v>
          </cell>
          <cell r="B2524" t="str">
            <v>m</v>
          </cell>
          <cell r="C2524">
            <v>3779</v>
          </cell>
        </row>
        <row r="2525">
          <cell r="A2525" t="str">
            <v>Tubo presion RDE 21 PVC 4 "</v>
          </cell>
          <cell r="B2525" t="str">
            <v>m</v>
          </cell>
          <cell r="C2525">
            <v>70606</v>
          </cell>
        </row>
        <row r="2526">
          <cell r="A2526" t="str">
            <v>Tubo presion RDE 21 PVC 6 "</v>
          </cell>
          <cell r="B2526" t="str">
            <v>m</v>
          </cell>
          <cell r="C2526">
            <v>150256</v>
          </cell>
        </row>
        <row r="2527">
          <cell r="A2527" t="str">
            <v>Tubo presion RDE 26 PVC 1 "</v>
          </cell>
          <cell r="B2527" t="str">
            <v>m</v>
          </cell>
          <cell r="C2527">
            <v>4684</v>
          </cell>
        </row>
        <row r="2528">
          <cell r="A2528" t="str">
            <v>Tubo presion RDE 26 PVC 1 1/2 "</v>
          </cell>
          <cell r="B2528" t="str">
            <v>m</v>
          </cell>
          <cell r="C2528">
            <v>8941</v>
          </cell>
        </row>
        <row r="2529">
          <cell r="A2529" t="str">
            <v>Tubo presion RDE 41 PVC 4 "</v>
          </cell>
          <cell r="B2529" t="str">
            <v>m</v>
          </cell>
          <cell r="C2529">
            <v>38614</v>
          </cell>
        </row>
        <row r="2530">
          <cell r="A2530" t="str">
            <v>Tubo presion RDE 51 PVC 4 "</v>
          </cell>
          <cell r="B2530" t="str">
            <v>m</v>
          </cell>
          <cell r="C2530">
            <v>42401</v>
          </cell>
        </row>
        <row r="2531">
          <cell r="A2531" t="str">
            <v>Tubo presion RDE 9 PVC 1/2 "</v>
          </cell>
          <cell r="B2531" t="str">
            <v>m</v>
          </cell>
          <cell r="C2531">
            <v>4276</v>
          </cell>
        </row>
        <row r="2532">
          <cell r="A2532" t="str">
            <v>Tubo PVC  A. LL.  3"</v>
          </cell>
          <cell r="B2532" t="str">
            <v>m</v>
          </cell>
          <cell r="C2532">
            <v>11627</v>
          </cell>
        </row>
        <row r="2533">
          <cell r="A2533" t="str">
            <v>Tubo PVC  A. LL.  4"</v>
          </cell>
          <cell r="B2533" t="str">
            <v>m</v>
          </cell>
          <cell r="C2533">
            <v>20048</v>
          </cell>
        </row>
        <row r="2534">
          <cell r="A2534" t="str">
            <v>Tubo PVC sanitario de 1 1/2  "</v>
          </cell>
          <cell r="B2534" t="str">
            <v>m</v>
          </cell>
          <cell r="C2534">
            <v>10722</v>
          </cell>
        </row>
        <row r="2535">
          <cell r="A2535" t="str">
            <v>Tubo PVC sanitario de 2"</v>
          </cell>
          <cell r="B2535" t="str">
            <v>m</v>
          </cell>
          <cell r="C2535">
            <v>13293</v>
          </cell>
        </row>
        <row r="2536">
          <cell r="A2536" t="str">
            <v>Tubo PVC sanitario de 3"</v>
          </cell>
          <cell r="B2536" t="str">
            <v>m</v>
          </cell>
          <cell r="C2536">
            <v>19856</v>
          </cell>
        </row>
        <row r="2537">
          <cell r="A2537" t="str">
            <v>Tubo PVC sanitario de 4"</v>
          </cell>
          <cell r="B2537" t="str">
            <v>m</v>
          </cell>
          <cell r="C2537">
            <v>27672</v>
          </cell>
        </row>
        <row r="2538">
          <cell r="A2538" t="str">
            <v>Tubo PVC sanitario de 6"</v>
          </cell>
          <cell r="B2538" t="str">
            <v>m</v>
          </cell>
          <cell r="C2538">
            <v>58599</v>
          </cell>
        </row>
        <row r="2539">
          <cell r="A2539" t="str">
            <v>Tubo PVC ventilación 1 1/2"</v>
          </cell>
          <cell r="B2539" t="str">
            <v>m</v>
          </cell>
          <cell r="C2539">
            <v>6025</v>
          </cell>
        </row>
        <row r="2540">
          <cell r="A2540" t="str">
            <v>Tubo PVC ventilación 2"</v>
          </cell>
          <cell r="B2540" t="str">
            <v>m</v>
          </cell>
          <cell r="C2540">
            <v>8711</v>
          </cell>
        </row>
        <row r="2541">
          <cell r="A2541" t="str">
            <v>Tubo PVC ventilación 3"</v>
          </cell>
          <cell r="B2541" t="str">
            <v>m</v>
          </cell>
          <cell r="C2541">
            <v>11627</v>
          </cell>
        </row>
        <row r="2542">
          <cell r="A2542" t="str">
            <v>Tubo PVC ventilación 4"</v>
          </cell>
          <cell r="B2542" t="str">
            <v>m</v>
          </cell>
          <cell r="C2542">
            <v>20048</v>
          </cell>
        </row>
        <row r="2543">
          <cell r="A2543" t="str">
            <v>Tubo RDE 17 PVC 6 " acampanada</v>
          </cell>
          <cell r="B2543" t="str">
            <v>m</v>
          </cell>
          <cell r="C2543">
            <v>84211</v>
          </cell>
        </row>
        <row r="2544">
          <cell r="A2544" t="str">
            <v>Tubo RDE 21 PVC 4 " acampanada</v>
          </cell>
          <cell r="B2544" t="str">
            <v>m</v>
          </cell>
          <cell r="C2544">
            <v>30269</v>
          </cell>
        </row>
        <row r="2545">
          <cell r="A2545" t="str">
            <v>Tubo slim 48"</v>
          </cell>
          <cell r="B2545" t="str">
            <v>und</v>
          </cell>
          <cell r="C2545">
            <v>4500</v>
          </cell>
        </row>
        <row r="2546">
          <cell r="A2546" t="str">
            <v>Tubo union mecanica RDE 11 PVC 8 "</v>
          </cell>
          <cell r="B2546" t="str">
            <v>m</v>
          </cell>
          <cell r="C2546">
            <v>297182</v>
          </cell>
        </row>
        <row r="2547">
          <cell r="A2547" t="str">
            <v>Tubo union mecanica RDE 13.5 PVC 10 "</v>
          </cell>
          <cell r="B2547" t="str">
            <v>m</v>
          </cell>
          <cell r="C2547">
            <v>452491</v>
          </cell>
        </row>
        <row r="2548">
          <cell r="A2548" t="str">
            <v>Tubo union mecanica RDE 13.5 PVC 2 "</v>
          </cell>
          <cell r="B2548" t="str">
            <v>m</v>
          </cell>
          <cell r="C2548">
            <v>21058</v>
          </cell>
        </row>
        <row r="2549">
          <cell r="A2549" t="str">
            <v>Tubo union mecanica RDE 13.5 PVC 2 1/2 "</v>
          </cell>
          <cell r="B2549" t="str">
            <v>m</v>
          </cell>
          <cell r="C2549">
            <v>19058</v>
          </cell>
        </row>
        <row r="2550">
          <cell r="A2550" t="str">
            <v>Tubo union mecanica RDE 13.5 PVC 3 "</v>
          </cell>
          <cell r="B2550" t="str">
            <v>m</v>
          </cell>
          <cell r="C2550">
            <v>46464</v>
          </cell>
        </row>
        <row r="2551">
          <cell r="A2551" t="str">
            <v>Tubo union mecanica RDE 13.5 PVC 4 "</v>
          </cell>
          <cell r="B2551" t="str">
            <v>m</v>
          </cell>
          <cell r="C2551">
            <v>74369</v>
          </cell>
        </row>
        <row r="2552">
          <cell r="A2552" t="str">
            <v>Tubo union mecanica RDE 13.5 PVC 6 "</v>
          </cell>
          <cell r="B2552" t="str">
            <v>m</v>
          </cell>
          <cell r="C2552">
            <v>180160</v>
          </cell>
        </row>
        <row r="2553">
          <cell r="A2553" t="str">
            <v>Tubo union mecanica RDE 13.5 PVC 8 "</v>
          </cell>
          <cell r="B2553" t="str">
            <v>m</v>
          </cell>
          <cell r="C2553">
            <v>305322</v>
          </cell>
        </row>
        <row r="2554">
          <cell r="A2554" t="str">
            <v>Tubo union mecanica RDE 21 PVC  2 "</v>
          </cell>
          <cell r="B2554" t="str">
            <v>m</v>
          </cell>
          <cell r="C2554">
            <v>11380</v>
          </cell>
        </row>
        <row r="2555">
          <cell r="A2555" t="str">
            <v>Tubo union mecanica RDE 21 PVC 10 "</v>
          </cell>
          <cell r="B2555" t="str">
            <v>m</v>
          </cell>
          <cell r="C2555">
            <v>238280</v>
          </cell>
        </row>
        <row r="2556">
          <cell r="A2556" t="str">
            <v>Tubo union mecanica RDE 21 PVC 12 "</v>
          </cell>
          <cell r="B2556" t="str">
            <v>m</v>
          </cell>
          <cell r="C2556">
            <v>334798</v>
          </cell>
        </row>
        <row r="2557">
          <cell r="A2557" t="str">
            <v>Tubo union mecanica RDE 21 PVC 14 "</v>
          </cell>
          <cell r="B2557" t="str">
            <v>m</v>
          </cell>
          <cell r="C2557">
            <v>415192</v>
          </cell>
        </row>
        <row r="2558">
          <cell r="A2558" t="str">
            <v>Tubo union mecanica RDE 21 PVC 16 "</v>
          </cell>
          <cell r="B2558" t="str">
            <v>m</v>
          </cell>
          <cell r="C2558">
            <v>544946</v>
          </cell>
        </row>
        <row r="2559">
          <cell r="A2559" t="str">
            <v>Tubo union mecanica RDE 21 PVC 18 "</v>
          </cell>
          <cell r="B2559" t="str">
            <v>m</v>
          </cell>
          <cell r="C2559">
            <v>699430</v>
          </cell>
        </row>
        <row r="2560">
          <cell r="A2560" t="str">
            <v>Tubo union mecanica RDE 21 PVC 2 1/2 "</v>
          </cell>
          <cell r="B2560" t="str">
            <v>m</v>
          </cell>
          <cell r="C2560">
            <v>16694</v>
          </cell>
        </row>
        <row r="2561">
          <cell r="A2561" t="str">
            <v>Tubo union mecanica RDE 21 PVC 20 "</v>
          </cell>
          <cell r="B2561" t="str">
            <v>m</v>
          </cell>
          <cell r="C2561">
            <v>871127</v>
          </cell>
        </row>
        <row r="2562">
          <cell r="A2562" t="str">
            <v>Tubo union mecanica RDE 21 PVC 3 "</v>
          </cell>
          <cell r="B2562" t="str">
            <v>m</v>
          </cell>
          <cell r="C2562">
            <v>24907</v>
          </cell>
        </row>
        <row r="2563">
          <cell r="A2563" t="str">
            <v>Tubo union mecanica RDE 21 PVC 4 "</v>
          </cell>
          <cell r="B2563" t="str">
            <v>m</v>
          </cell>
          <cell r="C2563">
            <v>41096</v>
          </cell>
        </row>
        <row r="2564">
          <cell r="A2564" t="str">
            <v>Tubo union mecanica RDE 21 PVC 6 "</v>
          </cell>
          <cell r="B2564" t="str">
            <v>m</v>
          </cell>
          <cell r="C2564">
            <v>89735</v>
          </cell>
        </row>
        <row r="2565">
          <cell r="A2565" t="str">
            <v>Tubo union mecanica RDE 21 PVC 8 "</v>
          </cell>
          <cell r="B2565" t="str">
            <v>m</v>
          </cell>
          <cell r="C2565">
            <v>452001</v>
          </cell>
        </row>
        <row r="2566">
          <cell r="A2566" t="str">
            <v>Tubo union mecanica RDE 26 PVC 10 "</v>
          </cell>
          <cell r="B2566" t="str">
            <v>m</v>
          </cell>
          <cell r="C2566">
            <v>194618</v>
          </cell>
        </row>
        <row r="2567">
          <cell r="A2567" t="str">
            <v>Tubo union mecanica RDE 26 PVC 12 "</v>
          </cell>
          <cell r="B2567" t="str">
            <v>m</v>
          </cell>
          <cell r="C2567">
            <v>274344</v>
          </cell>
        </row>
        <row r="2568">
          <cell r="A2568" t="str">
            <v>Tubo union mecanica RDE 26 PVC 14 "</v>
          </cell>
          <cell r="B2568" t="str">
            <v>m</v>
          </cell>
          <cell r="C2568">
            <v>341354</v>
          </cell>
        </row>
        <row r="2569">
          <cell r="A2569" t="str">
            <v>Tubo union mecanica RDE 26 PVC 16 "</v>
          </cell>
          <cell r="B2569" t="str">
            <v>m</v>
          </cell>
          <cell r="C2569">
            <v>452905</v>
          </cell>
        </row>
        <row r="2570">
          <cell r="A2570" t="str">
            <v>Tubo union mecanica RDE 26 PVC 18 "</v>
          </cell>
          <cell r="B2570" t="str">
            <v>m</v>
          </cell>
          <cell r="C2570">
            <v>580531</v>
          </cell>
        </row>
        <row r="2571">
          <cell r="A2571" t="str">
            <v>Tubo union mecanica RDE 26 PVC 2 "</v>
          </cell>
          <cell r="B2571" t="str">
            <v>m</v>
          </cell>
          <cell r="C2571">
            <v>9442</v>
          </cell>
        </row>
        <row r="2572">
          <cell r="A2572" t="str">
            <v>Tubo union mecanica RDE 26 PVC 2 1/2 "</v>
          </cell>
          <cell r="B2572" t="str">
            <v>m</v>
          </cell>
          <cell r="C2572">
            <v>13942</v>
          </cell>
        </row>
        <row r="2573">
          <cell r="A2573" t="str">
            <v>Tubo union mecanica RDE 26 PVC 20 "</v>
          </cell>
          <cell r="B2573" t="str">
            <v>m</v>
          </cell>
          <cell r="C2573">
            <v>747966</v>
          </cell>
        </row>
        <row r="2574">
          <cell r="A2574" t="str">
            <v>Tubo union mecanica RDE 26 PVC 3 "</v>
          </cell>
          <cell r="B2574" t="str">
            <v>m</v>
          </cell>
          <cell r="C2574">
            <v>20773</v>
          </cell>
        </row>
        <row r="2575">
          <cell r="A2575" t="str">
            <v>Tubo union mecanica RDE 26 PVC 4 "</v>
          </cell>
          <cell r="B2575" t="str">
            <v>m</v>
          </cell>
          <cell r="C2575">
            <v>34309</v>
          </cell>
        </row>
        <row r="2576">
          <cell r="A2576" t="str">
            <v>Tubo union mecanica RDE 26 PVC 6 "</v>
          </cell>
          <cell r="B2576" t="str">
            <v>m</v>
          </cell>
          <cell r="C2576">
            <v>73496</v>
          </cell>
        </row>
        <row r="2577">
          <cell r="A2577" t="str">
            <v>Tubo union mecanica RDE 26 PVC 8 "</v>
          </cell>
          <cell r="B2577" t="str">
            <v>m</v>
          </cell>
          <cell r="C2577">
            <v>125033</v>
          </cell>
        </row>
        <row r="2578">
          <cell r="A2578" t="str">
            <v>Tubo union mecanica RDE 32.5 PVC 10 "</v>
          </cell>
          <cell r="B2578" t="str">
            <v>m</v>
          </cell>
          <cell r="C2578">
            <v>159495</v>
          </cell>
        </row>
        <row r="2579">
          <cell r="A2579" t="str">
            <v>Tubo union mecanica RDE 32.5 PVC 12 "</v>
          </cell>
          <cell r="B2579" t="str">
            <v>m</v>
          </cell>
          <cell r="C2579">
            <v>224686</v>
          </cell>
        </row>
        <row r="2580">
          <cell r="A2580" t="str">
            <v>Tubo union mecanica RDE 32.5 PVC 14 "</v>
          </cell>
          <cell r="B2580" t="str">
            <v>m</v>
          </cell>
          <cell r="C2580">
            <v>278175</v>
          </cell>
        </row>
        <row r="2581">
          <cell r="A2581" t="str">
            <v>Tubo union mecanica RDE 32.5 PVC 16 "</v>
          </cell>
          <cell r="B2581" t="str">
            <v>m</v>
          </cell>
          <cell r="C2581">
            <v>369444</v>
          </cell>
        </row>
        <row r="2582">
          <cell r="A2582" t="str">
            <v>Tubo union mecanica RDE 32.5 PVC 18 "</v>
          </cell>
          <cell r="B2582" t="str">
            <v>m</v>
          </cell>
          <cell r="C2582">
            <v>469054</v>
          </cell>
        </row>
        <row r="2583">
          <cell r="A2583" t="str">
            <v>Tubo union mecanica RDE 32.5 PVC 2 "</v>
          </cell>
          <cell r="B2583" t="str">
            <v>m</v>
          </cell>
          <cell r="C2583">
            <v>7762</v>
          </cell>
        </row>
        <row r="2584">
          <cell r="A2584" t="str">
            <v>Tubo union mecanica RDE 32.5 PVC 2 1/2 "</v>
          </cell>
          <cell r="B2584" t="str">
            <v>m</v>
          </cell>
          <cell r="C2584">
            <v>11634</v>
          </cell>
        </row>
        <row r="2585">
          <cell r="A2585" t="str">
            <v>Tubo union mecanica RDE 32.5 PVC 20 "</v>
          </cell>
          <cell r="B2585" t="str">
            <v>m</v>
          </cell>
          <cell r="C2585">
            <v>616275</v>
          </cell>
        </row>
        <row r="2586">
          <cell r="A2586" t="str">
            <v>Tubo union mecanica RDE 32.5 PVC 3 "</v>
          </cell>
          <cell r="B2586" t="str">
            <v>m</v>
          </cell>
          <cell r="C2586">
            <v>16687</v>
          </cell>
        </row>
        <row r="2587">
          <cell r="A2587" t="str">
            <v>Tubo union mecanica RDE 32.5 PVC 4 "</v>
          </cell>
          <cell r="B2587" t="str">
            <v>m</v>
          </cell>
          <cell r="C2587">
            <v>27557</v>
          </cell>
        </row>
        <row r="2588">
          <cell r="A2588" t="str">
            <v>Tubo union mecanica RDE 32.5 PVC 6 "</v>
          </cell>
          <cell r="B2588" t="str">
            <v>m</v>
          </cell>
          <cell r="C2588">
            <v>59932</v>
          </cell>
        </row>
        <row r="2589">
          <cell r="A2589" t="str">
            <v>Tubo union mecanica RDE 32.5 PVC 8 "</v>
          </cell>
          <cell r="B2589" t="str">
            <v>m</v>
          </cell>
          <cell r="C2589">
            <v>102034</v>
          </cell>
        </row>
        <row r="2590">
          <cell r="A2590" t="str">
            <v>Tubo union mecanica RDE 41 PVC 10 "</v>
          </cell>
          <cell r="B2590" t="str">
            <v>m</v>
          </cell>
          <cell r="C2590">
            <v>127665</v>
          </cell>
        </row>
        <row r="2591">
          <cell r="A2591" t="str">
            <v>Tubo union mecanica RDE 41 PVC 12 "</v>
          </cell>
          <cell r="B2591" t="str">
            <v>m</v>
          </cell>
          <cell r="C2591">
            <v>180806</v>
          </cell>
        </row>
        <row r="2592">
          <cell r="A2592" t="str">
            <v>Tubo union mecanica RDE 41 PVC 14 "</v>
          </cell>
          <cell r="B2592" t="str">
            <v>m</v>
          </cell>
          <cell r="C2592">
            <v>228334</v>
          </cell>
        </row>
        <row r="2593">
          <cell r="A2593" t="str">
            <v>Tubo union mecanica RDE 41 PVC 16 "</v>
          </cell>
          <cell r="B2593" t="str">
            <v>m</v>
          </cell>
          <cell r="C2593">
            <v>307378</v>
          </cell>
        </row>
        <row r="2594">
          <cell r="A2594" t="str">
            <v>Tubo union mecanica RDE 41 PVC 18 "</v>
          </cell>
          <cell r="B2594" t="str">
            <v>m</v>
          </cell>
          <cell r="C2594">
            <v>399891</v>
          </cell>
        </row>
        <row r="2595">
          <cell r="A2595" t="str">
            <v>Tubo union mecanica RDE 41 PVC 18 "</v>
          </cell>
          <cell r="B2595" t="str">
            <v>m</v>
          </cell>
          <cell r="C2595">
            <v>5362</v>
          </cell>
        </row>
        <row r="2596">
          <cell r="A2596" t="str">
            <v>Tubo union mecanica RDE 41 PVC 2 1/2 "</v>
          </cell>
          <cell r="B2596" t="str">
            <v>m</v>
          </cell>
          <cell r="C2596">
            <v>9095</v>
          </cell>
        </row>
        <row r="2597">
          <cell r="A2597" t="str">
            <v>Tubo union mecanica RDE 41 PVC 20 "</v>
          </cell>
          <cell r="B2597" t="str">
            <v>m</v>
          </cell>
          <cell r="C2597">
            <v>507453</v>
          </cell>
        </row>
        <row r="2598">
          <cell r="A2598" t="str">
            <v>Tubo union mecanica RDE 41 PVC 3 "</v>
          </cell>
          <cell r="B2598" t="str">
            <v>m</v>
          </cell>
          <cell r="C2598">
            <v>13618</v>
          </cell>
        </row>
        <row r="2599">
          <cell r="A2599" t="str">
            <v>Tubo union mecanica RDE 41 PVC 4 "</v>
          </cell>
          <cell r="B2599" t="str">
            <v>m</v>
          </cell>
          <cell r="C2599">
            <v>22799</v>
          </cell>
        </row>
        <row r="2600">
          <cell r="A2600" t="str">
            <v>Tubo union mecanica RDE 41 PVC 6 "</v>
          </cell>
          <cell r="B2600" t="str">
            <v>m</v>
          </cell>
          <cell r="C2600">
            <v>48335</v>
          </cell>
        </row>
        <row r="2601">
          <cell r="A2601" t="str">
            <v>Tubo union mecanica RDE 41 PVC 8 "</v>
          </cell>
          <cell r="B2601" t="str">
            <v>m</v>
          </cell>
          <cell r="C2601">
            <v>81640</v>
          </cell>
        </row>
        <row r="2602">
          <cell r="A2602" t="str">
            <v>Tuerca Ø= 1/2" G-8</v>
          </cell>
          <cell r="B2602" t="str">
            <v>und</v>
          </cell>
          <cell r="C2602">
            <v>900</v>
          </cell>
        </row>
        <row r="2603">
          <cell r="A2603" t="str">
            <v>Tuerca Ø= 1/4" G-8</v>
          </cell>
          <cell r="B2603" t="str">
            <v>und</v>
          </cell>
          <cell r="C2603">
            <v>102</v>
          </cell>
        </row>
        <row r="2604">
          <cell r="A2604" t="str">
            <v>Tuerca Ø=1 1/2"  G-8</v>
          </cell>
          <cell r="B2604" t="str">
            <v>und</v>
          </cell>
          <cell r="C2604">
            <v>14000</v>
          </cell>
        </row>
        <row r="2605">
          <cell r="A2605" t="str">
            <v>Tuerca Ø=1 1/4"  G-8</v>
          </cell>
          <cell r="B2605" t="str">
            <v>und</v>
          </cell>
          <cell r="C2605">
            <v>8500</v>
          </cell>
        </row>
        <row r="2606">
          <cell r="A2606" t="str">
            <v>Tuerca Ø=1 1/8"  G-8</v>
          </cell>
          <cell r="B2606" t="str">
            <v>und</v>
          </cell>
          <cell r="C2606">
            <v>7500</v>
          </cell>
        </row>
        <row r="2607">
          <cell r="A2607" t="str">
            <v>Tuerca Ø=1 3/8"  G-8</v>
          </cell>
          <cell r="B2607" t="str">
            <v>und</v>
          </cell>
          <cell r="C2607">
            <v>12000</v>
          </cell>
        </row>
        <row r="2608">
          <cell r="A2608" t="str">
            <v>Tuerca Ø=1"  G-5</v>
          </cell>
          <cell r="B2608" t="str">
            <v>und</v>
          </cell>
          <cell r="C2608">
            <v>1340</v>
          </cell>
        </row>
        <row r="2609">
          <cell r="A2609" t="str">
            <v>Tuerca Ø=1"  G-8</v>
          </cell>
          <cell r="B2609" t="str">
            <v>und</v>
          </cell>
          <cell r="C2609">
            <v>2200</v>
          </cell>
        </row>
        <row r="2610">
          <cell r="A2610" t="str">
            <v>Tuerca Ø=2"  G-8</v>
          </cell>
          <cell r="B2610" t="str">
            <v>und</v>
          </cell>
          <cell r="C2610">
            <v>20000</v>
          </cell>
        </row>
        <row r="2611">
          <cell r="A2611" t="str">
            <v>Tuerca Ø=3"  G-5</v>
          </cell>
          <cell r="B2611" t="str">
            <v>und</v>
          </cell>
          <cell r="C2611">
            <v>30000</v>
          </cell>
        </row>
        <row r="2612">
          <cell r="A2612" t="str">
            <v>Tuerca Ø=3/4"  G-8</v>
          </cell>
          <cell r="B2612" t="str">
            <v>und</v>
          </cell>
          <cell r="C2612">
            <v>980</v>
          </cell>
        </row>
        <row r="2613">
          <cell r="A2613" t="str">
            <v>Tuerca Ø= 3/8" para varilla roscada</v>
          </cell>
          <cell r="B2613" t="str">
            <v>und</v>
          </cell>
          <cell r="C2613">
            <v>800</v>
          </cell>
        </row>
        <row r="2614">
          <cell r="A2614" t="str">
            <v>Tuerca Ø=5/16" G-2 (arandela)</v>
          </cell>
          <cell r="B2614" t="str">
            <v>und</v>
          </cell>
          <cell r="C2614">
            <v>115</v>
          </cell>
        </row>
        <row r="2615">
          <cell r="A2615" t="str">
            <v>Thinner</v>
          </cell>
          <cell r="B2615" t="str">
            <v>gal</v>
          </cell>
          <cell r="C2615">
            <v>17720</v>
          </cell>
        </row>
        <row r="2616">
          <cell r="A2616" t="str">
            <v>U de remate aluminio para lámina policarbonato 2.1</v>
          </cell>
          <cell r="B2616" t="str">
            <v>und</v>
          </cell>
          <cell r="C2616">
            <v>25600</v>
          </cell>
        </row>
        <row r="2617">
          <cell r="A2617" t="str">
            <v>Union a Termofusion a Tope Diametro &lt; 110 mm</v>
          </cell>
          <cell r="B2617" t="str">
            <v>und</v>
          </cell>
          <cell r="C2617">
            <v>20274</v>
          </cell>
        </row>
        <row r="2618">
          <cell r="A2618" t="str">
            <v>Union a Termofusion a Tope Diametro &gt; 110 mm</v>
          </cell>
          <cell r="B2618" t="str">
            <v>und</v>
          </cell>
          <cell r="C2618">
            <v>31633</v>
          </cell>
        </row>
        <row r="2619">
          <cell r="A2619" t="str">
            <v>Union adaptador de 3"</v>
          </cell>
          <cell r="B2619" t="str">
            <v>und</v>
          </cell>
          <cell r="C2619">
            <v>10035</v>
          </cell>
        </row>
        <row r="2620">
          <cell r="A2620" t="str">
            <v>Union alcantarillado PVC 24  "</v>
          </cell>
          <cell r="B2620" t="str">
            <v>und</v>
          </cell>
          <cell r="C2620">
            <v>1</v>
          </cell>
        </row>
        <row r="2621">
          <cell r="A2621" t="str">
            <v>Union alcantarillado PVC 27  "</v>
          </cell>
          <cell r="B2621" t="str">
            <v>und</v>
          </cell>
          <cell r="C2621">
            <v>1</v>
          </cell>
        </row>
        <row r="2622">
          <cell r="A2622" t="str">
            <v>Union alcantarillado PVC 30  "</v>
          </cell>
          <cell r="B2622" t="str">
            <v>und</v>
          </cell>
          <cell r="C2622">
            <v>1</v>
          </cell>
        </row>
        <row r="2623">
          <cell r="A2623" t="str">
            <v>Union alcantarillado PVC 33  "</v>
          </cell>
          <cell r="B2623" t="str">
            <v>und</v>
          </cell>
          <cell r="C2623">
            <v>1</v>
          </cell>
        </row>
        <row r="2624">
          <cell r="A2624" t="str">
            <v>Union alcantarillado PVC 36  "</v>
          </cell>
          <cell r="B2624" t="str">
            <v>und</v>
          </cell>
          <cell r="C2624">
            <v>1</v>
          </cell>
        </row>
        <row r="2625">
          <cell r="A2625" t="str">
            <v>Union alcantarillado PVC 39  "</v>
          </cell>
          <cell r="B2625" t="str">
            <v>und</v>
          </cell>
          <cell r="C2625">
            <v>1</v>
          </cell>
        </row>
        <row r="2626">
          <cell r="A2626" t="str">
            <v>Union alcantarillado PVC 42  "</v>
          </cell>
          <cell r="B2626" t="str">
            <v>und</v>
          </cell>
          <cell r="C2626">
            <v>1</v>
          </cell>
        </row>
        <row r="2627">
          <cell r="A2627" t="str">
            <v>Union alcantarillado PVC 48  "</v>
          </cell>
          <cell r="B2627" t="str">
            <v>und</v>
          </cell>
          <cell r="C2627">
            <v>1</v>
          </cell>
        </row>
        <row r="2628">
          <cell r="A2628" t="str">
            <v>Union alcantarillado PVC 60  "</v>
          </cell>
          <cell r="B2628" t="str">
            <v>und</v>
          </cell>
          <cell r="C2628">
            <v>1</v>
          </cell>
        </row>
        <row r="2629">
          <cell r="A2629" t="str">
            <v>Union canal a bajante amazonas</v>
          </cell>
          <cell r="B2629" t="str">
            <v>und</v>
          </cell>
          <cell r="C2629">
            <v>30199</v>
          </cell>
        </row>
        <row r="2630">
          <cell r="A2630" t="str">
            <v>Union canal amazonas blanca</v>
          </cell>
          <cell r="B2630" t="str">
            <v>und</v>
          </cell>
          <cell r="C2630">
            <v>22390</v>
          </cell>
        </row>
        <row r="2631">
          <cell r="A2631" t="str">
            <v>Union conduit PVC  4"</v>
          </cell>
          <cell r="B2631" t="str">
            <v>und</v>
          </cell>
          <cell r="C2631">
            <v>4536</v>
          </cell>
        </row>
        <row r="2632">
          <cell r="A2632" t="str">
            <v>Union de canal blanca Raingo</v>
          </cell>
          <cell r="B2632" t="str">
            <v>und</v>
          </cell>
          <cell r="C2632">
            <v>10025</v>
          </cell>
        </row>
        <row r="2633">
          <cell r="A2633" t="str">
            <v>Union de Polietileno Ø=63 mm = 2"</v>
          </cell>
          <cell r="B2633" t="str">
            <v>und</v>
          </cell>
          <cell r="C2633">
            <v>22187</v>
          </cell>
        </row>
        <row r="2634">
          <cell r="A2634" t="str">
            <v>Union de Polietileno Ø=90 mm = 3"</v>
          </cell>
          <cell r="B2634" t="str">
            <v>und</v>
          </cell>
          <cell r="C2634">
            <v>45078</v>
          </cell>
        </row>
        <row r="2635">
          <cell r="A2635" t="str">
            <v>Union de reparacion u.m RDE 21 PVC 10 "</v>
          </cell>
          <cell r="B2635" t="str">
            <v>und</v>
          </cell>
          <cell r="C2635">
            <v>559366</v>
          </cell>
        </row>
        <row r="2636">
          <cell r="A2636" t="str">
            <v>Union de reparacion u.m RDE 21 PVC 12 "</v>
          </cell>
          <cell r="B2636" t="str">
            <v>und</v>
          </cell>
          <cell r="C2636">
            <v>1023972</v>
          </cell>
        </row>
        <row r="2637">
          <cell r="A2637" t="str">
            <v>Union de reparacion u.m RDE 21 PVC 2 "</v>
          </cell>
          <cell r="B2637" t="str">
            <v>und</v>
          </cell>
          <cell r="C2637">
            <v>27071</v>
          </cell>
        </row>
        <row r="2638">
          <cell r="A2638" t="str">
            <v>Union de reparacion u.m RDE 21 PVC 2 1/2 "</v>
          </cell>
          <cell r="B2638" t="str">
            <v>und</v>
          </cell>
          <cell r="C2638">
            <v>31519</v>
          </cell>
        </row>
        <row r="2639">
          <cell r="A2639" t="str">
            <v>Union de reparacion u.m RDE 21 PVC 3 "</v>
          </cell>
          <cell r="B2639" t="str">
            <v>und</v>
          </cell>
          <cell r="C2639">
            <v>44852</v>
          </cell>
        </row>
        <row r="2640">
          <cell r="A2640" t="str">
            <v>Union de reparacion u.m RDE 21 PVC 4 "</v>
          </cell>
          <cell r="B2640" t="str">
            <v>und</v>
          </cell>
          <cell r="C2640">
            <v>76918</v>
          </cell>
        </row>
        <row r="2641">
          <cell r="A2641" t="str">
            <v>Union de reparacion u.m RDE 21 PVC 6 "</v>
          </cell>
          <cell r="B2641" t="str">
            <v>und</v>
          </cell>
          <cell r="C2641">
            <v>169431</v>
          </cell>
        </row>
        <row r="2642">
          <cell r="A2642" t="str">
            <v>Union de reparacion u.m RDE 21 PVC 8 "</v>
          </cell>
          <cell r="B2642" t="str">
            <v>und</v>
          </cell>
          <cell r="C2642">
            <v>327499</v>
          </cell>
        </row>
        <row r="2643">
          <cell r="A2643" t="str">
            <v>Union Dresser Ø= 3" en H.D.</v>
          </cell>
          <cell r="B2643" t="str">
            <v>und</v>
          </cell>
          <cell r="C2643">
            <v>143098</v>
          </cell>
        </row>
        <row r="2644">
          <cell r="A2644" t="str">
            <v>Union Dresser Ø=12" en  H.D</v>
          </cell>
          <cell r="B2644" t="str">
            <v>und</v>
          </cell>
          <cell r="C2644">
            <v>509240</v>
          </cell>
        </row>
        <row r="2645">
          <cell r="A2645" t="str">
            <v>Union Dresser Ø=14" en  H.D</v>
          </cell>
          <cell r="B2645" t="str">
            <v>und</v>
          </cell>
          <cell r="C2645">
            <v>533600</v>
          </cell>
        </row>
        <row r="2646">
          <cell r="A2646" t="str">
            <v>Union Dresser Ø=2 1/2" en  H.D</v>
          </cell>
          <cell r="B2646" t="str">
            <v>und</v>
          </cell>
          <cell r="C2646">
            <v>49000</v>
          </cell>
        </row>
        <row r="2647">
          <cell r="A2647" t="str">
            <v>Union Dresser Ø=2" en  H.D</v>
          </cell>
          <cell r="B2647" t="str">
            <v>und</v>
          </cell>
          <cell r="C2647">
            <v>44080</v>
          </cell>
        </row>
        <row r="2648">
          <cell r="A2648" t="str">
            <v>Union Dresser Ø=4" en  H.D</v>
          </cell>
          <cell r="B2648" t="str">
            <v>und</v>
          </cell>
          <cell r="C2648">
            <v>120253</v>
          </cell>
        </row>
        <row r="2649">
          <cell r="A2649" t="str">
            <v>Union Dresser Ø=6" en  H.D</v>
          </cell>
          <cell r="B2649" t="str">
            <v>und</v>
          </cell>
          <cell r="C2649">
            <v>176706</v>
          </cell>
        </row>
        <row r="2650">
          <cell r="A2650" t="str">
            <v>Union Dresser Ø=8" en  H.D</v>
          </cell>
          <cell r="B2650" t="str">
            <v>und</v>
          </cell>
          <cell r="C2650">
            <v>168200</v>
          </cell>
        </row>
        <row r="2651">
          <cell r="A2651" t="str">
            <v>Union espigo flanchado Ø=2"</v>
          </cell>
          <cell r="B2651" t="str">
            <v>und</v>
          </cell>
          <cell r="C2651">
            <v>415280</v>
          </cell>
        </row>
        <row r="2652">
          <cell r="A2652" t="str">
            <v>Union espigo flanchado Ø=3"</v>
          </cell>
          <cell r="B2652" t="str">
            <v>und</v>
          </cell>
          <cell r="C2652">
            <v>600880</v>
          </cell>
        </row>
        <row r="2653">
          <cell r="A2653" t="str">
            <v>Union Galvanizada Ø= 1 1/2"</v>
          </cell>
          <cell r="B2653" t="str">
            <v>und</v>
          </cell>
          <cell r="C2653">
            <v>3631</v>
          </cell>
        </row>
        <row r="2654">
          <cell r="A2654" t="str">
            <v>Union Galvanizada Ø= 1"</v>
          </cell>
          <cell r="B2654" t="str">
            <v>und</v>
          </cell>
          <cell r="C2654">
            <v>2007</v>
          </cell>
        </row>
        <row r="2655">
          <cell r="A2655" t="str">
            <v>Union Galvanizada Ø= 2 1/2"</v>
          </cell>
          <cell r="B2655" t="str">
            <v>und</v>
          </cell>
          <cell r="C2655">
            <v>13572</v>
          </cell>
        </row>
        <row r="2656">
          <cell r="A2656" t="str">
            <v>Union Galvanizada Ø= 2"</v>
          </cell>
          <cell r="B2656" t="str">
            <v>und</v>
          </cell>
          <cell r="C2656">
            <v>6635</v>
          </cell>
        </row>
        <row r="2657">
          <cell r="A2657" t="str">
            <v>Union Galvanizada Ø= 4"</v>
          </cell>
          <cell r="B2657" t="str">
            <v>und</v>
          </cell>
          <cell r="C2657">
            <v>31088</v>
          </cell>
        </row>
        <row r="2658">
          <cell r="A2658" t="str">
            <v>Union Galvanizada Ø=3"</v>
          </cell>
          <cell r="B2658" t="str">
            <v>und</v>
          </cell>
          <cell r="C2658">
            <v>19952</v>
          </cell>
        </row>
        <row r="2659">
          <cell r="A2659" t="str">
            <v>Union mecanica rapida RDE 21 PVC 10 "</v>
          </cell>
          <cell r="B2659" t="str">
            <v>und</v>
          </cell>
          <cell r="C2659">
            <v>515794</v>
          </cell>
        </row>
        <row r="2660">
          <cell r="A2660" t="str">
            <v>Union mecanica rapida RDE 21 PVC 12 "</v>
          </cell>
          <cell r="B2660" t="str">
            <v>und</v>
          </cell>
          <cell r="C2660">
            <v>799369</v>
          </cell>
        </row>
        <row r="2661">
          <cell r="A2661" t="str">
            <v>Union mecanica rapida RDE 21 PVC 2 "</v>
          </cell>
          <cell r="B2661" t="str">
            <v>und</v>
          </cell>
          <cell r="C2661">
            <v>24164</v>
          </cell>
        </row>
        <row r="2662">
          <cell r="A2662" t="str">
            <v>Union mecanica rapida RDE 21 PVC 2 1/2 "</v>
          </cell>
          <cell r="B2662" t="str">
            <v>und</v>
          </cell>
          <cell r="C2662">
            <v>31491</v>
          </cell>
        </row>
        <row r="2663">
          <cell r="A2663" t="str">
            <v>Union mecanica rapida RDE 21 PVC 3 "</v>
          </cell>
          <cell r="B2663" t="str">
            <v>und</v>
          </cell>
          <cell r="C2663">
            <v>41388</v>
          </cell>
        </row>
        <row r="2664">
          <cell r="A2664" t="str">
            <v>Union mecanica rapida RDE 21 PVC 4 "</v>
          </cell>
          <cell r="B2664" t="str">
            <v>und</v>
          </cell>
          <cell r="C2664">
            <v>67297</v>
          </cell>
        </row>
        <row r="2665">
          <cell r="A2665" t="str">
            <v>Union mecanica rapida RDE 21 PVC 6 "</v>
          </cell>
          <cell r="B2665" t="str">
            <v>und</v>
          </cell>
          <cell r="C2665">
            <v>157132</v>
          </cell>
        </row>
        <row r="2666">
          <cell r="A2666" t="str">
            <v>Union mecanica rapida RDE 21 PVC 8 "</v>
          </cell>
          <cell r="B2666" t="str">
            <v>und</v>
          </cell>
          <cell r="C2666">
            <v>288689</v>
          </cell>
        </row>
        <row r="2667">
          <cell r="A2667" t="str">
            <v>Union PF+UAD  1/2 "</v>
          </cell>
          <cell r="B2667" t="str">
            <v>und</v>
          </cell>
          <cell r="C2667">
            <v>3894</v>
          </cell>
        </row>
        <row r="2668">
          <cell r="A2668" t="str">
            <v>Union PF+UAD 3/4"</v>
          </cell>
          <cell r="B2668" t="str">
            <v>und</v>
          </cell>
          <cell r="C2668">
            <v>25161</v>
          </cell>
        </row>
        <row r="2669">
          <cell r="A2669" t="str">
            <v>Union por acople universal en H.D. Ø 16"</v>
          </cell>
          <cell r="B2669" t="str">
            <v>und</v>
          </cell>
          <cell r="C2669">
            <v>1071840</v>
          </cell>
        </row>
        <row r="2670">
          <cell r="A2670" t="str">
            <v>Union por acople universal en H.D. Ø 3"</v>
          </cell>
          <cell r="B2670" t="str">
            <v>und</v>
          </cell>
          <cell r="C2670">
            <v>67280</v>
          </cell>
        </row>
        <row r="2671">
          <cell r="A2671" t="str">
            <v>Union por acople universal en H.D. Ø 6"  R1</v>
          </cell>
          <cell r="B2671" t="str">
            <v>und</v>
          </cell>
          <cell r="C2671">
            <v>133400</v>
          </cell>
        </row>
        <row r="2672">
          <cell r="A2672" t="str">
            <v>Union por acople universal en H.D. Ø 8"  R1</v>
          </cell>
          <cell r="B2672" t="str">
            <v>und</v>
          </cell>
          <cell r="C2672">
            <v>185600</v>
          </cell>
        </row>
        <row r="2673">
          <cell r="A2673" t="str">
            <v>Union presion  CPVC 1/2"</v>
          </cell>
          <cell r="B2673" t="str">
            <v>und</v>
          </cell>
          <cell r="C2673">
            <v>1705</v>
          </cell>
        </row>
        <row r="2674">
          <cell r="A2674" t="str">
            <v>Union presion  PVC 1 1/2"</v>
          </cell>
          <cell r="B2674" t="str">
            <v>und</v>
          </cell>
          <cell r="C2674">
            <v>2871</v>
          </cell>
        </row>
        <row r="2675">
          <cell r="A2675" t="str">
            <v>Union presion  PVC 1 1/4"</v>
          </cell>
          <cell r="B2675" t="str">
            <v>und</v>
          </cell>
          <cell r="C2675">
            <v>2107</v>
          </cell>
        </row>
        <row r="2676">
          <cell r="A2676" t="str">
            <v>Union presion  PVC 1"</v>
          </cell>
          <cell r="B2676" t="str">
            <v>und</v>
          </cell>
          <cell r="C2676">
            <v>1148</v>
          </cell>
        </row>
        <row r="2677">
          <cell r="A2677" t="str">
            <v>Union presion  PVC 1/2"</v>
          </cell>
          <cell r="B2677" t="str">
            <v>und</v>
          </cell>
          <cell r="C2677">
            <v>444</v>
          </cell>
        </row>
        <row r="2678">
          <cell r="A2678" t="str">
            <v>Union presion  PVC 2 1/2"</v>
          </cell>
          <cell r="B2678" t="str">
            <v>und</v>
          </cell>
          <cell r="C2678">
            <v>18623</v>
          </cell>
        </row>
        <row r="2679">
          <cell r="A2679" t="str">
            <v>Union presion  PVC 2"</v>
          </cell>
          <cell r="B2679" t="str">
            <v>und</v>
          </cell>
          <cell r="C2679">
            <v>4706</v>
          </cell>
        </row>
        <row r="2680">
          <cell r="A2680" t="str">
            <v>Union presion  PVC 3"</v>
          </cell>
          <cell r="B2680" t="str">
            <v>und</v>
          </cell>
          <cell r="C2680">
            <v>23066</v>
          </cell>
        </row>
        <row r="2681">
          <cell r="A2681" t="str">
            <v>Union presion  PVC 3/4"</v>
          </cell>
          <cell r="B2681" t="str">
            <v>und</v>
          </cell>
          <cell r="C2681">
            <v>702</v>
          </cell>
        </row>
        <row r="2682">
          <cell r="A2682" t="str">
            <v>Union presion  PVC 4"</v>
          </cell>
          <cell r="B2682" t="str">
            <v>und</v>
          </cell>
          <cell r="C2682">
            <v>50111</v>
          </cell>
        </row>
        <row r="2683">
          <cell r="A2683" t="str">
            <v>Union presion  PVC 6"</v>
          </cell>
          <cell r="B2683" t="str">
            <v>und</v>
          </cell>
          <cell r="C2683">
            <v>116492</v>
          </cell>
        </row>
        <row r="2684">
          <cell r="A2684" t="str">
            <v>Union reducida PE 100  PN-10 de 110 x 90 mm</v>
          </cell>
          <cell r="B2684" t="str">
            <v>und</v>
          </cell>
          <cell r="C2684">
            <v>43518</v>
          </cell>
        </row>
        <row r="2685">
          <cell r="A2685" t="str">
            <v>Union reducida PE 100  PN-10 de 160 x 110 mm</v>
          </cell>
          <cell r="B2685" t="str">
            <v>und</v>
          </cell>
          <cell r="C2685">
            <v>100728</v>
          </cell>
        </row>
        <row r="2686">
          <cell r="A2686" t="str">
            <v>Union reducida PE 100 RDE 11 PN 16  63 mm x 32 mm</v>
          </cell>
          <cell r="B2686" t="str">
            <v>und</v>
          </cell>
          <cell r="C2686">
            <v>14899</v>
          </cell>
        </row>
        <row r="2687">
          <cell r="A2687" t="str">
            <v>Union reducida PE 100 RDE 17 PN 10  90 mm x 63 mm</v>
          </cell>
          <cell r="B2687" t="str">
            <v>und</v>
          </cell>
          <cell r="C2687">
            <v>43518</v>
          </cell>
        </row>
        <row r="2688">
          <cell r="A2688" t="str">
            <v>Union reducida PE 25 mm x 20 mm Socket</v>
          </cell>
          <cell r="B2688" t="str">
            <v>und</v>
          </cell>
          <cell r="C2688">
            <v>5617</v>
          </cell>
        </row>
        <row r="2689">
          <cell r="A2689" t="str">
            <v>Union reducida PE 32 mm x 20 mm Socket</v>
          </cell>
          <cell r="B2689" t="str">
            <v>und</v>
          </cell>
          <cell r="C2689">
            <v>7085</v>
          </cell>
        </row>
        <row r="2690">
          <cell r="A2690" t="str">
            <v>Union reducida PE 32 mm x 25 mm Socket</v>
          </cell>
          <cell r="B2690" t="str">
            <v>und</v>
          </cell>
          <cell r="C2690">
            <v>7617</v>
          </cell>
        </row>
        <row r="2691">
          <cell r="A2691" t="str">
            <v>Union roscada A/C, Ø 2"</v>
          </cell>
          <cell r="B2691" t="str">
            <v>und</v>
          </cell>
          <cell r="C2691">
            <v>7500</v>
          </cell>
        </row>
        <row r="2692">
          <cell r="A2692" t="str">
            <v>Union roscada A/C, Ø 3"</v>
          </cell>
          <cell r="B2692" t="str">
            <v>und</v>
          </cell>
          <cell r="C2692">
            <v>16000</v>
          </cell>
        </row>
        <row r="2693">
          <cell r="A2693" t="str">
            <v>Union sanitaria  Novafort 6" o 160 mm</v>
          </cell>
          <cell r="B2693" t="str">
            <v>und</v>
          </cell>
          <cell r="C2693">
            <v>31956</v>
          </cell>
        </row>
        <row r="2694">
          <cell r="A2694" t="str">
            <v>Union sanitaria  Novafort 8" o 200 mm</v>
          </cell>
          <cell r="B2694" t="str">
            <v>und</v>
          </cell>
          <cell r="C2694">
            <v>53639</v>
          </cell>
        </row>
        <row r="2695">
          <cell r="A2695" t="str">
            <v>Union sanitaria  PVC 2 "</v>
          </cell>
          <cell r="B2695" t="str">
            <v>und</v>
          </cell>
          <cell r="C2695">
            <v>2884</v>
          </cell>
        </row>
        <row r="2696">
          <cell r="A2696" t="str">
            <v>Union sanitaria  PVC 3"</v>
          </cell>
          <cell r="B2696" t="str">
            <v>und</v>
          </cell>
          <cell r="C2696">
            <v>4163</v>
          </cell>
        </row>
        <row r="2697">
          <cell r="A2697" t="str">
            <v>Union sanitaria  PVC 4"</v>
          </cell>
          <cell r="B2697" t="str">
            <v>und</v>
          </cell>
          <cell r="C2697">
            <v>8313</v>
          </cell>
        </row>
        <row r="2698">
          <cell r="A2698" t="str">
            <v>Union sanitaria  PVC 6 "</v>
          </cell>
          <cell r="B2698" t="str">
            <v>und</v>
          </cell>
          <cell r="C2698">
            <v>36455</v>
          </cell>
        </row>
        <row r="2699">
          <cell r="A2699" t="str">
            <v>Union tipo socket para gas 1/2"</v>
          </cell>
          <cell r="B2699" t="str">
            <v>und</v>
          </cell>
          <cell r="C2699">
            <v>3965</v>
          </cell>
        </row>
        <row r="2700">
          <cell r="A2700" t="str">
            <v>Union Universal galvanizada 1 1/2"</v>
          </cell>
          <cell r="B2700" t="str">
            <v>und</v>
          </cell>
          <cell r="C2700">
            <v>16240</v>
          </cell>
        </row>
        <row r="2701">
          <cell r="A2701" t="str">
            <v>Union Universal galvanizada 1/2"</v>
          </cell>
          <cell r="B2701" t="str">
            <v>und</v>
          </cell>
          <cell r="C2701">
            <v>5951</v>
          </cell>
        </row>
        <row r="2702">
          <cell r="A2702" t="str">
            <v>Union Universal galvanizada 2"</v>
          </cell>
          <cell r="B2702" t="str">
            <v>und</v>
          </cell>
          <cell r="C2702">
            <v>31088</v>
          </cell>
        </row>
        <row r="2703">
          <cell r="A2703" t="str">
            <v>Union Universal galvanizada 3"</v>
          </cell>
          <cell r="B2703" t="str">
            <v>und</v>
          </cell>
          <cell r="C2703">
            <v>89204</v>
          </cell>
        </row>
        <row r="2704">
          <cell r="A2704" t="str">
            <v>Union Universal galvanizada 4"</v>
          </cell>
          <cell r="B2704" t="str">
            <v>und</v>
          </cell>
          <cell r="C2704">
            <v>171680</v>
          </cell>
        </row>
        <row r="2705">
          <cell r="A2705" t="str">
            <v>Union Universal galvanizada 6"</v>
          </cell>
          <cell r="B2705" t="str">
            <v>und</v>
          </cell>
          <cell r="C2705">
            <v>400200</v>
          </cell>
        </row>
        <row r="2706">
          <cell r="A2706" t="str">
            <v>Union Universal galvanizada 8"</v>
          </cell>
          <cell r="B2706" t="str">
            <v>und</v>
          </cell>
          <cell r="C2706">
            <v>237800</v>
          </cell>
        </row>
        <row r="2707">
          <cell r="A2707" t="str">
            <v>Uniones de protección p/cable</v>
          </cell>
          <cell r="B2707" t="str">
            <v>und</v>
          </cell>
          <cell r="C2707">
            <v>1000</v>
          </cell>
        </row>
        <row r="2708">
          <cell r="A2708" t="str">
            <v>Universal presión  PVC 1 1/2"</v>
          </cell>
          <cell r="B2708" t="str">
            <v>und</v>
          </cell>
          <cell r="C2708">
            <v>32089</v>
          </cell>
        </row>
        <row r="2709">
          <cell r="A2709" t="str">
            <v>Universal presión  PVC 1"</v>
          </cell>
          <cell r="B2709" t="str">
            <v>und</v>
          </cell>
          <cell r="C2709">
            <v>10357</v>
          </cell>
        </row>
        <row r="2710">
          <cell r="A2710" t="str">
            <v>Universal presión  PVC 1/2"</v>
          </cell>
          <cell r="B2710" t="str">
            <v>und</v>
          </cell>
          <cell r="C2710">
            <v>3864</v>
          </cell>
        </row>
        <row r="2711">
          <cell r="A2711" t="str">
            <v>Universal presión  PVC 2 1/2"</v>
          </cell>
          <cell r="B2711" t="str">
            <v>und</v>
          </cell>
          <cell r="C2711">
            <v>52432</v>
          </cell>
        </row>
        <row r="2712">
          <cell r="A2712" t="str">
            <v>Universal presión  PVC 2"</v>
          </cell>
          <cell r="B2712" t="str">
            <v>und</v>
          </cell>
          <cell r="C2712">
            <v>41023</v>
          </cell>
        </row>
        <row r="2713">
          <cell r="A2713" t="str">
            <v>Universal presión  PVC 3"</v>
          </cell>
          <cell r="B2713" t="str">
            <v>und</v>
          </cell>
          <cell r="C2713">
            <v>80504</v>
          </cell>
        </row>
        <row r="2714">
          <cell r="A2714" t="str">
            <v>Universal presión  PVC 4"</v>
          </cell>
          <cell r="B2714" t="str">
            <v>und</v>
          </cell>
          <cell r="C2714">
            <v>100688</v>
          </cell>
        </row>
        <row r="2715">
          <cell r="A2715" t="str">
            <v>Valla informativa en lámina 6*2 m impresión digital con estructura soporte</v>
          </cell>
          <cell r="B2715" t="str">
            <v>und</v>
          </cell>
          <cell r="C2715">
            <v>1950000</v>
          </cell>
        </row>
        <row r="2716">
          <cell r="A2716" t="str">
            <v>Valla SI 60 x 75 cm cinta vinilo</v>
          </cell>
          <cell r="B2716" t="str">
            <v>und</v>
          </cell>
          <cell r="C2716">
            <v>170000</v>
          </cell>
        </row>
        <row r="2717">
          <cell r="A2717" t="str">
            <v>Valv. comp. elast. vast. n.asc. ext. brida 10"</v>
          </cell>
          <cell r="B2717" t="str">
            <v>und</v>
          </cell>
          <cell r="C2717">
            <v>3062400</v>
          </cell>
        </row>
        <row r="2718">
          <cell r="A2718" t="str">
            <v>Valv. comp. elast. vast. n.asc. ext. brida 12"</v>
          </cell>
          <cell r="B2718" t="str">
            <v>und</v>
          </cell>
          <cell r="C2718">
            <v>3870920</v>
          </cell>
        </row>
        <row r="2719">
          <cell r="A2719" t="str">
            <v>Valv. comp. elast. vast. n.asc. ext. brida 2"</v>
          </cell>
          <cell r="B2719" t="str">
            <v>und</v>
          </cell>
          <cell r="C2719">
            <v>391822</v>
          </cell>
        </row>
        <row r="2720">
          <cell r="A2720" t="str">
            <v>Valv. comp. elast. vast. n.asc. ext. brida 3"</v>
          </cell>
          <cell r="B2720" t="str">
            <v>und</v>
          </cell>
          <cell r="C2720">
            <v>505000</v>
          </cell>
        </row>
        <row r="2721">
          <cell r="A2721" t="str">
            <v>Valv. comp. elast. vast. n.asc. ext. brida 4"</v>
          </cell>
          <cell r="B2721" t="str">
            <v>und</v>
          </cell>
          <cell r="C2721">
            <v>551000</v>
          </cell>
        </row>
        <row r="2722">
          <cell r="A2722" t="str">
            <v>Valv. comp. elast. vast. n.asc. ext. brida 6"</v>
          </cell>
          <cell r="B2722" t="str">
            <v>und</v>
          </cell>
          <cell r="C2722">
            <v>1027760</v>
          </cell>
        </row>
        <row r="2723">
          <cell r="A2723" t="str">
            <v>Valv. comp. elast. vast. n.asc. ext. brida 8"</v>
          </cell>
          <cell r="B2723" t="str">
            <v>und</v>
          </cell>
          <cell r="C2723">
            <v>1474360</v>
          </cell>
        </row>
        <row r="2724">
          <cell r="A2724" t="str">
            <v>Valv. comp. elast. vast. n.asc. ext. el 3"</v>
          </cell>
          <cell r="B2724" t="str">
            <v>und</v>
          </cell>
          <cell r="C2724">
            <v>409480</v>
          </cell>
        </row>
        <row r="2725">
          <cell r="A2725" t="str">
            <v>Valv. comp. elast. vast. n.asc. ext. jh 2"</v>
          </cell>
          <cell r="B2725" t="str">
            <v>und</v>
          </cell>
          <cell r="C2725">
            <v>281880</v>
          </cell>
        </row>
        <row r="2726">
          <cell r="A2726" t="str">
            <v>Valv. comp. elast. vast. n.asc. ext. jh 4"</v>
          </cell>
          <cell r="B2726" t="str">
            <v>und</v>
          </cell>
          <cell r="C2726">
            <v>531280</v>
          </cell>
        </row>
        <row r="2727">
          <cell r="A2727" t="str">
            <v>Valv. comp. elast. vast. n.asc. ext. jh 6"</v>
          </cell>
          <cell r="B2727" t="str">
            <v>und</v>
          </cell>
          <cell r="C2727">
            <v>958160</v>
          </cell>
        </row>
        <row r="2728">
          <cell r="A2728" t="str">
            <v>Valv. comp. elast. vast. n.asc. ext. jh 8"</v>
          </cell>
          <cell r="B2728" t="str">
            <v>und</v>
          </cell>
          <cell r="C2728">
            <v>1417520</v>
          </cell>
        </row>
        <row r="2729">
          <cell r="A2729" t="str">
            <v>Valv. comp. vast. asc. (comp. elast.) e. brida 3"</v>
          </cell>
          <cell r="B2729" t="str">
            <v>und</v>
          </cell>
          <cell r="C2729">
            <v>665840</v>
          </cell>
        </row>
        <row r="2730">
          <cell r="A2730" t="str">
            <v>Valv. comp. vast. asc. (comp. elast.) e. brida 4"</v>
          </cell>
          <cell r="B2730" t="str">
            <v>und</v>
          </cell>
          <cell r="C2730">
            <v>1052120</v>
          </cell>
        </row>
        <row r="2731">
          <cell r="A2731" t="str">
            <v>Valv. comp. vast. asc. (comp. elast.) e. brida 6"</v>
          </cell>
          <cell r="B2731" t="str">
            <v>und</v>
          </cell>
          <cell r="C2731">
            <v>1579920</v>
          </cell>
        </row>
        <row r="2732">
          <cell r="A2732" t="str">
            <v>Valv. comp. vast. n.a (s. bronce) e. brida 18"</v>
          </cell>
          <cell r="B2732" t="str">
            <v>und</v>
          </cell>
          <cell r="C2732">
            <v>25328600</v>
          </cell>
        </row>
        <row r="2733">
          <cell r="A2733" t="str">
            <v>Valv. comp. vast. n.a (s. bronce) e. brida 6"</v>
          </cell>
          <cell r="B2733" t="str">
            <v>und</v>
          </cell>
          <cell r="C2733">
            <v>1809600</v>
          </cell>
        </row>
        <row r="2734">
          <cell r="A2734" t="str">
            <v>Valv. comp. vast. n.a (s. bronce) e. liso o j.h 2"</v>
          </cell>
          <cell r="B2734" t="str">
            <v>und</v>
          </cell>
          <cell r="C2734">
            <v>438480</v>
          </cell>
        </row>
        <row r="2735">
          <cell r="A2735" t="str">
            <v>Valv. comp. vast. n.a (s. bronce) e. liso o j.h 3"</v>
          </cell>
          <cell r="B2735" t="str">
            <v>und</v>
          </cell>
          <cell r="C2735">
            <v>584640</v>
          </cell>
        </row>
        <row r="2736">
          <cell r="A2736" t="str">
            <v>Valv. comp. vast. n.a (s. bronce) e. liso o j.h 4"</v>
          </cell>
          <cell r="B2736" t="str">
            <v>und</v>
          </cell>
          <cell r="C2736">
            <v>774880</v>
          </cell>
        </row>
        <row r="2737">
          <cell r="A2737" t="str">
            <v>Valv. comp. vast. n.a (s. bronce) e. liso o j.h 8"</v>
          </cell>
          <cell r="B2737" t="str">
            <v>und</v>
          </cell>
          <cell r="C2737">
            <v>2192400</v>
          </cell>
        </row>
        <row r="2738">
          <cell r="A2738" t="str">
            <v>Valv. ventosa (cam. doble) acc. multiple 1/2" ros</v>
          </cell>
          <cell r="B2738" t="str">
            <v>und</v>
          </cell>
          <cell r="C2738">
            <v>548680</v>
          </cell>
        </row>
        <row r="2739">
          <cell r="A2739" t="str">
            <v>Valv. ventosa (cam. doble) acc. multiple 2" E.B.</v>
          </cell>
          <cell r="B2739" t="str">
            <v>und</v>
          </cell>
          <cell r="C2739">
            <v>642640</v>
          </cell>
        </row>
        <row r="2740">
          <cell r="A2740" t="str">
            <v>Valv. ventosa (cam. doble) acc. multiple 3" E.B</v>
          </cell>
          <cell r="B2740" t="str">
            <v>und</v>
          </cell>
          <cell r="C2740">
            <v>765660</v>
          </cell>
        </row>
        <row r="2741">
          <cell r="A2741" t="str">
            <v>Valv. ventosa (cam. doble) acc. multiple 4" E.B.</v>
          </cell>
          <cell r="B2741" t="str">
            <v>und</v>
          </cell>
          <cell r="C2741">
            <v>1148400</v>
          </cell>
        </row>
        <row r="2742">
          <cell r="A2742" t="str">
            <v>Valv. ventosa (cam. doble) acc. multiple 6" E.B.</v>
          </cell>
          <cell r="B2742" t="str">
            <v>und</v>
          </cell>
          <cell r="C2742">
            <v>2795600</v>
          </cell>
        </row>
        <row r="2743">
          <cell r="A2743" t="str">
            <v>Valv. ventosa (cam. doble) acc. multiple 8" E.B.</v>
          </cell>
          <cell r="B2743" t="str">
            <v>und</v>
          </cell>
          <cell r="C2743">
            <v>5449680</v>
          </cell>
        </row>
        <row r="2744">
          <cell r="A2744" t="str">
            <v>Valv. ventosa (cam. senc.) doble acc. 1 1/2" rosc</v>
          </cell>
          <cell r="B2744" t="str">
            <v>und</v>
          </cell>
          <cell r="C2744">
            <v>227360</v>
          </cell>
        </row>
        <row r="2745">
          <cell r="A2745" t="str">
            <v>Valv. ventosa (cam. senc.) doble acc. 1" rosca</v>
          </cell>
          <cell r="B2745" t="str">
            <v>und</v>
          </cell>
          <cell r="C2745">
            <v>227360</v>
          </cell>
        </row>
        <row r="2746">
          <cell r="A2746" t="str">
            <v>Valv. ventosa (cam. senc.) doble acc. 1/2" rosc</v>
          </cell>
          <cell r="B2746" t="str">
            <v>und</v>
          </cell>
          <cell r="C2746">
            <v>203000</v>
          </cell>
        </row>
        <row r="2747">
          <cell r="A2747" t="str">
            <v>Valv. ventosa (cam. senc.) doble acc. 2" E.B</v>
          </cell>
          <cell r="B2747" t="str">
            <v>und</v>
          </cell>
          <cell r="C2747">
            <v>295800</v>
          </cell>
        </row>
        <row r="2748">
          <cell r="A2748" t="str">
            <v>Valv. ventosa (cam. senc.) doble acc. 3" E.B</v>
          </cell>
          <cell r="B2748" t="str">
            <v>und</v>
          </cell>
          <cell r="C2748">
            <v>487200</v>
          </cell>
        </row>
        <row r="2749">
          <cell r="A2749" t="str">
            <v>Valv. ventosa (cam. senc.) doble acc. 3/4" rosc</v>
          </cell>
          <cell r="B2749" t="str">
            <v>und</v>
          </cell>
          <cell r="C2749">
            <v>216920</v>
          </cell>
        </row>
        <row r="2750">
          <cell r="A2750" t="str">
            <v>Valvula cheque cortina Ø=1"</v>
          </cell>
          <cell r="B2750" t="str">
            <v>und</v>
          </cell>
          <cell r="C2750">
            <v>62872</v>
          </cell>
        </row>
        <row r="2751">
          <cell r="A2751" t="str">
            <v>Valvula cheque cortina Ø=3"</v>
          </cell>
          <cell r="B2751" t="str">
            <v>und</v>
          </cell>
          <cell r="C2751">
            <v>584988</v>
          </cell>
        </row>
        <row r="2752">
          <cell r="A2752" t="str">
            <v>Valvula cheque cortina Ø=6" E.B.</v>
          </cell>
          <cell r="B2752" t="str">
            <v>und</v>
          </cell>
          <cell r="C2752">
            <v>1438400</v>
          </cell>
        </row>
        <row r="2753">
          <cell r="A2753" t="str">
            <v>Valvula cheque de cortina Ø=2"</v>
          </cell>
          <cell r="B2753" t="str">
            <v>und</v>
          </cell>
          <cell r="C2753">
            <v>272368</v>
          </cell>
        </row>
        <row r="2754">
          <cell r="A2754" t="str">
            <v>Valvula de alivio 2 " x  2"</v>
          </cell>
          <cell r="B2754" t="str">
            <v>und</v>
          </cell>
          <cell r="C2754">
            <v>672578</v>
          </cell>
        </row>
        <row r="2755">
          <cell r="A2755" t="str">
            <v>Valvula de bola  PVC 1/2"</v>
          </cell>
          <cell r="B2755" t="str">
            <v>und</v>
          </cell>
          <cell r="C2755">
            <v>5783</v>
          </cell>
        </row>
        <row r="2756">
          <cell r="A2756" t="str">
            <v>Valvula de bola para agua H.D. 1 1/2" T.P</v>
          </cell>
          <cell r="B2756" t="str">
            <v>und</v>
          </cell>
          <cell r="C2756">
            <v>62350</v>
          </cell>
        </row>
        <row r="2757">
          <cell r="A2757" t="str">
            <v>Valvula de Bola para agua H.D. 1 1/4" T.P</v>
          </cell>
          <cell r="B2757" t="str">
            <v>und</v>
          </cell>
          <cell r="C2757">
            <v>39730</v>
          </cell>
        </row>
        <row r="2758">
          <cell r="A2758" t="str">
            <v>Valvula de Bola para agua H.D. 1" T.P</v>
          </cell>
          <cell r="B2758" t="str">
            <v>und</v>
          </cell>
          <cell r="C2758">
            <v>28710</v>
          </cell>
        </row>
        <row r="2759">
          <cell r="A2759" t="str">
            <v>Valvula de Bola para agua H.D. 1/2" T.P</v>
          </cell>
          <cell r="B2759" t="str">
            <v>und</v>
          </cell>
          <cell r="C2759">
            <v>12180</v>
          </cell>
        </row>
        <row r="2760">
          <cell r="A2760" t="str">
            <v>Valvula de Bola para agua H.D. 2 1/2" T.P</v>
          </cell>
          <cell r="B2760" t="str">
            <v>und</v>
          </cell>
          <cell r="C2760">
            <v>237800</v>
          </cell>
        </row>
        <row r="2761">
          <cell r="A2761" t="str">
            <v>Valvula de bola para agua H.D. 2" T.P</v>
          </cell>
          <cell r="B2761" t="str">
            <v>und</v>
          </cell>
          <cell r="C2761">
            <v>100920</v>
          </cell>
        </row>
        <row r="2762">
          <cell r="A2762" t="str">
            <v>Valvula de Bola para agua H.D. 3/4" T.P</v>
          </cell>
          <cell r="B2762" t="str">
            <v>und</v>
          </cell>
          <cell r="C2762">
            <v>18850</v>
          </cell>
        </row>
        <row r="2763">
          <cell r="A2763" t="str">
            <v>Valvula de bola para agua H.D. 4" T.P</v>
          </cell>
          <cell r="B2763" t="str">
            <v>und</v>
          </cell>
          <cell r="C2763">
            <v>603200</v>
          </cell>
        </row>
        <row r="2764">
          <cell r="A2764" t="str">
            <v>Valvula de bola para gas 1"</v>
          </cell>
          <cell r="B2764" t="str">
            <v>und</v>
          </cell>
          <cell r="C2764">
            <v>21000</v>
          </cell>
        </row>
        <row r="2765">
          <cell r="A2765" t="str">
            <v>Valvula de bola para gas 1/2"</v>
          </cell>
          <cell r="B2765" t="str">
            <v>und</v>
          </cell>
          <cell r="C2765">
            <v>11890</v>
          </cell>
        </row>
        <row r="2766">
          <cell r="A2766" t="str">
            <v>Valvula de bola PVC 1 1/2" rosca</v>
          </cell>
          <cell r="B2766" t="str">
            <v>und</v>
          </cell>
          <cell r="C2766">
            <v>22705</v>
          </cell>
        </row>
        <row r="2767">
          <cell r="A2767" t="str">
            <v>Valvula de bola PVC 1" rosca</v>
          </cell>
          <cell r="B2767" t="str">
            <v>und</v>
          </cell>
          <cell r="C2767">
            <v>120607</v>
          </cell>
        </row>
        <row r="2768">
          <cell r="A2768" t="str">
            <v>Valvula de bola PVC 3"</v>
          </cell>
          <cell r="B2768" t="str">
            <v>und</v>
          </cell>
          <cell r="C2768">
            <v>143144</v>
          </cell>
        </row>
        <row r="2769">
          <cell r="A2769" t="str">
            <v>Valvula de bola PVC 4"</v>
          </cell>
          <cell r="B2769" t="str">
            <v>und</v>
          </cell>
          <cell r="C2769">
            <v>254968</v>
          </cell>
        </row>
        <row r="2770">
          <cell r="A2770" t="str">
            <v>Valvula de bola radial rosca PVC 3"</v>
          </cell>
          <cell r="B2770" t="str">
            <v>und</v>
          </cell>
          <cell r="C2770">
            <v>251140</v>
          </cell>
        </row>
        <row r="2771">
          <cell r="A2771" t="str">
            <v>Valvula de compuerta en bronce  1 1/2"  T.P</v>
          </cell>
          <cell r="B2771" t="str">
            <v>und</v>
          </cell>
          <cell r="C2771">
            <v>114956</v>
          </cell>
        </row>
        <row r="2772">
          <cell r="A2772" t="str">
            <v>Valvula de compuerta en bronce  1" T.P</v>
          </cell>
          <cell r="B2772" t="str">
            <v>und</v>
          </cell>
          <cell r="C2772">
            <v>86884</v>
          </cell>
        </row>
        <row r="2773">
          <cell r="A2773" t="str">
            <v>Valvula de compuerta en bronce 1/2" T.P</v>
          </cell>
          <cell r="B2773" t="str">
            <v>und</v>
          </cell>
          <cell r="C2773">
            <v>35728</v>
          </cell>
        </row>
        <row r="2774">
          <cell r="A2774" t="str">
            <v>Valvula de compuerta en bronce 2" T.P</v>
          </cell>
          <cell r="B2774" t="str">
            <v>und</v>
          </cell>
          <cell r="C2774">
            <v>185600</v>
          </cell>
        </row>
        <row r="2775">
          <cell r="A2775" t="str">
            <v>Valvula de compuerta en bronce 3" T.P</v>
          </cell>
          <cell r="B2775" t="str">
            <v>und</v>
          </cell>
          <cell r="C2775">
            <v>449732</v>
          </cell>
        </row>
        <row r="2776">
          <cell r="A2776" t="str">
            <v>Valvula de compuerta en bronce 3/4" T.P</v>
          </cell>
          <cell r="B2776" t="str">
            <v>und</v>
          </cell>
          <cell r="C2776">
            <v>44892</v>
          </cell>
        </row>
        <row r="2777">
          <cell r="A2777" t="str">
            <v>Valvula de compuerta en bronce 4" T.P</v>
          </cell>
          <cell r="B2777" t="str">
            <v>und</v>
          </cell>
          <cell r="C2777">
            <v>1055484</v>
          </cell>
        </row>
        <row r="2778">
          <cell r="A2778" t="str">
            <v>Valvula de globo 4"  E.B x E.B</v>
          </cell>
          <cell r="B2778" t="str">
            <v>und</v>
          </cell>
          <cell r="C2778">
            <v>1186680</v>
          </cell>
        </row>
        <row r="2779">
          <cell r="A2779" t="str">
            <v>Valvula de mariposa en A.I. Ø= 22"</v>
          </cell>
          <cell r="B2779" t="str">
            <v>und</v>
          </cell>
          <cell r="C2779">
            <v>20968933</v>
          </cell>
        </row>
        <row r="2780">
          <cell r="A2780" t="str">
            <v>Valvula de mariposa Ø=10" E.B.</v>
          </cell>
          <cell r="B2780" t="str">
            <v>und</v>
          </cell>
          <cell r="C2780">
            <v>5426480</v>
          </cell>
        </row>
        <row r="2781">
          <cell r="A2781" t="str">
            <v>Valvula de mariposa Ø=2 1/2" bronce</v>
          </cell>
          <cell r="B2781" t="str">
            <v>und</v>
          </cell>
          <cell r="C2781">
            <v>153120</v>
          </cell>
        </row>
        <row r="2782">
          <cell r="A2782" t="str">
            <v>Valvula de mariposa Ø=2" bronce</v>
          </cell>
          <cell r="B2782" t="str">
            <v>und</v>
          </cell>
          <cell r="C2782">
            <v>74942</v>
          </cell>
        </row>
        <row r="2783">
          <cell r="A2783" t="str">
            <v>Valvula de mariposa Ø=3" bronce</v>
          </cell>
          <cell r="B2783" t="str">
            <v>und</v>
          </cell>
          <cell r="C2783">
            <v>211000</v>
          </cell>
        </row>
        <row r="2784">
          <cell r="A2784" t="str">
            <v>Valvula de mariposa Ø=3" E.B.</v>
          </cell>
          <cell r="B2784" t="str">
            <v>und</v>
          </cell>
          <cell r="C2784">
            <v>1824970</v>
          </cell>
        </row>
        <row r="2785">
          <cell r="A2785" t="str">
            <v>Valvula de mariposa Ø=3" en HF disco en A.I.</v>
          </cell>
          <cell r="B2785" t="str">
            <v>und</v>
          </cell>
          <cell r="C2785">
            <v>370600</v>
          </cell>
        </row>
        <row r="2786">
          <cell r="A2786" t="str">
            <v>Valvula de mariposa Ø=4" bronce</v>
          </cell>
          <cell r="B2786" t="str">
            <v>und</v>
          </cell>
          <cell r="C2786">
            <v>255500</v>
          </cell>
        </row>
        <row r="2787">
          <cell r="A2787" t="str">
            <v>Valvula de mariposa Ø=4" E.B.</v>
          </cell>
          <cell r="B2787" t="str">
            <v>und</v>
          </cell>
          <cell r="C2787">
            <v>2228070</v>
          </cell>
        </row>
        <row r="2788">
          <cell r="A2788" t="str">
            <v>Valvula de mariposa Ø=4" en HF disco en A.I.</v>
          </cell>
          <cell r="B2788" t="str">
            <v>und</v>
          </cell>
          <cell r="C2788">
            <v>191400</v>
          </cell>
        </row>
        <row r="2789">
          <cell r="A2789" t="str">
            <v>Valvula de mariposa Ø=6" bronce</v>
          </cell>
          <cell r="B2789" t="str">
            <v>und</v>
          </cell>
          <cell r="C2789">
            <v>425000</v>
          </cell>
        </row>
        <row r="2790">
          <cell r="A2790" t="str">
            <v>Valvula de mariposa Ø=6" E.B.</v>
          </cell>
          <cell r="B2790" t="str">
            <v>und</v>
          </cell>
          <cell r="C2790">
            <v>4160050</v>
          </cell>
        </row>
        <row r="2791">
          <cell r="A2791" t="str">
            <v>Valvula de mariposa Ø=6" en HF disco en A.I.</v>
          </cell>
          <cell r="B2791" t="str">
            <v>und</v>
          </cell>
          <cell r="C2791">
            <v>334080</v>
          </cell>
        </row>
        <row r="2792">
          <cell r="A2792" t="str">
            <v>Valvula de mariposa Ø=8" bronce</v>
          </cell>
          <cell r="B2792" t="str">
            <v>und</v>
          </cell>
          <cell r="C2792">
            <v>691000</v>
          </cell>
        </row>
        <row r="2793">
          <cell r="A2793" t="str">
            <v>Valvula de mariposa Ø=8" E.B.</v>
          </cell>
          <cell r="B2793" t="str">
            <v>und</v>
          </cell>
          <cell r="C2793">
            <v>4793352</v>
          </cell>
        </row>
        <row r="2794">
          <cell r="A2794" t="str">
            <v>Valvula de Pie bronce  Ø=1 1/4"</v>
          </cell>
          <cell r="B2794" t="str">
            <v>und</v>
          </cell>
          <cell r="C2794">
            <v>75980</v>
          </cell>
        </row>
        <row r="2795">
          <cell r="A2795" t="str">
            <v>Valvula de Pie bronce Integral Ø=2"</v>
          </cell>
          <cell r="B2795" t="str">
            <v>und</v>
          </cell>
          <cell r="C2795">
            <v>191168</v>
          </cell>
        </row>
        <row r="2796">
          <cell r="A2796" t="str">
            <v>Valvula de Pie bronce integral Ø=3"</v>
          </cell>
          <cell r="B2796" t="str">
            <v>und</v>
          </cell>
          <cell r="C2796">
            <v>415280</v>
          </cell>
        </row>
        <row r="2797">
          <cell r="A2797" t="str">
            <v>Valvula de Pie bronce Ø=1 1/2"</v>
          </cell>
          <cell r="B2797" t="str">
            <v>und</v>
          </cell>
          <cell r="C2797">
            <v>97092</v>
          </cell>
        </row>
        <row r="2798">
          <cell r="A2798" t="str">
            <v>Valvula de Pie bronce Ø=2"</v>
          </cell>
          <cell r="B2798" t="str">
            <v>und</v>
          </cell>
          <cell r="C2798">
            <v>111940</v>
          </cell>
        </row>
        <row r="2799">
          <cell r="A2799" t="str">
            <v>Valvula de Pie bronce Ø=4"</v>
          </cell>
          <cell r="B2799" t="str">
            <v>und</v>
          </cell>
          <cell r="C2799">
            <v>597284</v>
          </cell>
        </row>
        <row r="2800">
          <cell r="A2800" t="str">
            <v>Valvula de Pie bronce Ø=8"</v>
          </cell>
          <cell r="B2800" t="str">
            <v>und</v>
          </cell>
          <cell r="C2800">
            <v>1756720</v>
          </cell>
        </row>
        <row r="2801">
          <cell r="A2801" t="str">
            <v>Valvula de Plato Ø=8" con vastago de 1.80 m</v>
          </cell>
          <cell r="B2801" t="str">
            <v>m</v>
          </cell>
          <cell r="C2801">
            <v>4530208</v>
          </cell>
        </row>
        <row r="2802">
          <cell r="A2802" t="str">
            <v>Valvula de Purga 1 1/2"</v>
          </cell>
          <cell r="B2802" t="str">
            <v>und</v>
          </cell>
          <cell r="C2802">
            <v>55200</v>
          </cell>
        </row>
        <row r="2803">
          <cell r="A2803" t="str">
            <v>Valvula de Purga 2"</v>
          </cell>
          <cell r="B2803" t="str">
            <v>und</v>
          </cell>
          <cell r="C2803">
            <v>256360</v>
          </cell>
        </row>
        <row r="2804">
          <cell r="A2804" t="str">
            <v>Valvula de Purga 6" E.B.</v>
          </cell>
          <cell r="B2804" t="str">
            <v>und</v>
          </cell>
          <cell r="C2804">
            <v>1716800</v>
          </cell>
        </row>
        <row r="2805">
          <cell r="A2805" t="str">
            <v>Valvula de Purga 8"</v>
          </cell>
          <cell r="B2805" t="str">
            <v>und</v>
          </cell>
          <cell r="C2805">
            <v>2161950</v>
          </cell>
        </row>
        <row r="2806">
          <cell r="A2806" t="str">
            <v>Valvula de Purga de 3" roscada.</v>
          </cell>
          <cell r="B2806" t="str">
            <v>und</v>
          </cell>
          <cell r="C2806">
            <v>290000</v>
          </cell>
        </row>
        <row r="2807">
          <cell r="A2807" t="str">
            <v>Valvula de retencion (cheque) Ø=2". E.B en HF</v>
          </cell>
          <cell r="B2807" t="str">
            <v>und</v>
          </cell>
          <cell r="C2807">
            <v>461680</v>
          </cell>
        </row>
        <row r="2808">
          <cell r="A2808" t="str">
            <v>Valvula de retencion (cheque) Ø=3". E.B en HF</v>
          </cell>
          <cell r="B2808" t="str">
            <v>und</v>
          </cell>
          <cell r="C2808">
            <v>571880</v>
          </cell>
        </row>
        <row r="2809">
          <cell r="A2809" t="str">
            <v>Valvula de selenoide Ø 1"</v>
          </cell>
          <cell r="B2809" t="str">
            <v>und</v>
          </cell>
          <cell r="C2809">
            <v>92800</v>
          </cell>
        </row>
        <row r="2810">
          <cell r="A2810" t="str">
            <v>Valvula de ventosa triple accion 2" rosca</v>
          </cell>
          <cell r="B2810" t="str">
            <v>und</v>
          </cell>
          <cell r="C2810">
            <v>682080</v>
          </cell>
        </row>
        <row r="2811">
          <cell r="A2811" t="str">
            <v>Valvula flotadora control piloto Ø=2".</v>
          </cell>
          <cell r="B2811" t="str">
            <v>und</v>
          </cell>
          <cell r="C2811">
            <v>1750150</v>
          </cell>
        </row>
        <row r="2812">
          <cell r="A2812" t="str">
            <v>Valvula Reductora de presion HD Ø=2" de 230 Psi.</v>
          </cell>
          <cell r="B2812" t="str">
            <v>und</v>
          </cell>
          <cell r="C2812">
            <v>2807200</v>
          </cell>
        </row>
        <row r="2813">
          <cell r="A2813" t="str">
            <v>Valvula Reductora de presion HD Ø=3" de 230 Psi.</v>
          </cell>
          <cell r="B2813" t="str">
            <v>und</v>
          </cell>
          <cell r="C2813">
            <v>3570480</v>
          </cell>
        </row>
        <row r="2814">
          <cell r="A2814" t="str">
            <v>Valvula Reductora de presion HF Ø=3" de 150 Psi.</v>
          </cell>
          <cell r="B2814" t="str">
            <v>und</v>
          </cell>
          <cell r="C2814">
            <v>1585720</v>
          </cell>
        </row>
        <row r="2815">
          <cell r="A2815" t="str">
            <v>Valvula Ventosa triple accion 2". en H.D. con R.</v>
          </cell>
          <cell r="B2815" t="str">
            <v>und</v>
          </cell>
          <cell r="C2815">
            <v>1482480</v>
          </cell>
        </row>
        <row r="2816">
          <cell r="A2816" t="str">
            <v>Vara de clavo 3M -1</v>
          </cell>
          <cell r="B2816" t="str">
            <v>m</v>
          </cell>
          <cell r="C2816">
            <v>2417</v>
          </cell>
        </row>
        <row r="2817">
          <cell r="A2817" t="str">
            <v>Varilla cuadrada  1/2"  x 6 mts</v>
          </cell>
          <cell r="B2817" t="str">
            <v>und</v>
          </cell>
          <cell r="C2817">
            <v>13864</v>
          </cell>
        </row>
        <row r="2818">
          <cell r="A2818" t="str">
            <v>Varilla cuadrada  9 mm o 3/8"  x 6 mts</v>
          </cell>
          <cell r="B2818" t="str">
            <v>und</v>
          </cell>
          <cell r="C2818">
            <v>9739</v>
          </cell>
        </row>
        <row r="2819">
          <cell r="A2819" t="str">
            <v>Varilla cuadrada 3/4" x 6 mts</v>
          </cell>
          <cell r="B2819" t="str">
            <v>m</v>
          </cell>
          <cell r="C2819">
            <v>6710</v>
          </cell>
        </row>
        <row r="2820">
          <cell r="A2820" t="str">
            <v>Varilla de Cobre de 5/8" x 1.8 mts.</v>
          </cell>
          <cell r="B2820" t="str">
            <v>und</v>
          </cell>
          <cell r="C2820">
            <v>48952</v>
          </cell>
        </row>
        <row r="2821">
          <cell r="A2821" t="str">
            <v>Varilla de cobre de 5/8" x 2.44 mts. 99% Cu</v>
          </cell>
          <cell r="B2821" t="str">
            <v>und</v>
          </cell>
          <cell r="C2821">
            <v>76500</v>
          </cell>
        </row>
        <row r="2822">
          <cell r="A2822" t="str">
            <v>Varilla de cobre puesta a tierra 5/8" x 2.4 mts.</v>
          </cell>
          <cell r="B2822" t="str">
            <v>und</v>
          </cell>
          <cell r="C2822">
            <v>83160</v>
          </cell>
        </row>
        <row r="2823">
          <cell r="A2823" t="str">
            <v>Varilla grafil 4 mm x 6 m</v>
          </cell>
          <cell r="B2823" t="str">
            <v>und</v>
          </cell>
          <cell r="C2823">
            <v>1946</v>
          </cell>
        </row>
        <row r="2824">
          <cell r="A2824" t="str">
            <v>Varilla grafil 5 mm x 6 m</v>
          </cell>
          <cell r="B2824" t="str">
            <v>und</v>
          </cell>
          <cell r="C2824">
            <v>2550</v>
          </cell>
        </row>
        <row r="2825">
          <cell r="A2825" t="str">
            <v>Varilla grafil 6 mm x 6 mts</v>
          </cell>
          <cell r="B2825" t="str">
            <v>und</v>
          </cell>
          <cell r="C2825">
            <v>3280</v>
          </cell>
        </row>
        <row r="2826">
          <cell r="A2826" t="str">
            <v>Varilla Roscada de anclaje de 1 1/2" Acero SAE1045</v>
          </cell>
          <cell r="B2826" t="str">
            <v>m</v>
          </cell>
          <cell r="C2826">
            <v>179929</v>
          </cell>
        </row>
        <row r="2827">
          <cell r="A2827" t="str">
            <v>Varilla Roscada de anclaje de 1 1/4" Acero SAE1045</v>
          </cell>
          <cell r="B2827" t="str">
            <v>m</v>
          </cell>
          <cell r="C2827">
            <v>137417</v>
          </cell>
        </row>
        <row r="2828">
          <cell r="A2828" t="str">
            <v>Varilla Roscada de anclaje de 1 1/8" Acero SAE1045</v>
          </cell>
          <cell r="B2828" t="str">
            <v>m</v>
          </cell>
          <cell r="C2828">
            <v>109504</v>
          </cell>
        </row>
        <row r="2829">
          <cell r="A2829" t="str">
            <v>Varilla Roscada de anclaje de 1 3/8" Acero SAE1045</v>
          </cell>
          <cell r="B2829" t="str">
            <v>m</v>
          </cell>
          <cell r="C2829">
            <v>150918</v>
          </cell>
        </row>
        <row r="2830">
          <cell r="A2830" t="str">
            <v>Varilla Roscada de anclaje de 1" Acero SAE1045</v>
          </cell>
          <cell r="B2830" t="str">
            <v>m</v>
          </cell>
          <cell r="C2830">
            <v>73487</v>
          </cell>
        </row>
        <row r="2831">
          <cell r="A2831" t="str">
            <v>Varilla Roscada de anclaje de 2" Acero SAE1045</v>
          </cell>
          <cell r="B2831" t="str">
            <v>m</v>
          </cell>
          <cell r="C2831">
            <v>195435</v>
          </cell>
        </row>
        <row r="2832">
          <cell r="A2832" t="str">
            <v>Varilla Roscada de anclaje de 3" Acero SAE1045</v>
          </cell>
          <cell r="B2832" t="str">
            <v>m</v>
          </cell>
          <cell r="C2832">
            <v>179500</v>
          </cell>
        </row>
        <row r="2833">
          <cell r="A2833" t="str">
            <v>Varilla Roscada de anclaje de 3/4" Acero SAE1045</v>
          </cell>
          <cell r="B2833" t="str">
            <v>m</v>
          </cell>
          <cell r="C2833">
            <v>47000</v>
          </cell>
        </row>
        <row r="2834">
          <cell r="A2834" t="str">
            <v xml:space="preserve">Varilla roscada de 3/8" </v>
          </cell>
          <cell r="B2834" t="str">
            <v>m</v>
          </cell>
          <cell r="C2834">
            <v>3450</v>
          </cell>
        </row>
        <row r="2835">
          <cell r="A2835" t="str">
            <v>Vasero blanco</v>
          </cell>
          <cell r="B2835" t="str">
            <v>und</v>
          </cell>
          <cell r="C2835">
            <v>8500</v>
          </cell>
        </row>
        <row r="2836">
          <cell r="A2836" t="str">
            <v>Vastago en acero inoxidable de 1.0 m hasta 5.50 m</v>
          </cell>
          <cell r="B2836" t="str">
            <v>und</v>
          </cell>
          <cell r="C2836">
            <v>2008999</v>
          </cell>
        </row>
        <row r="2837">
          <cell r="A2837" t="str">
            <v>Vastago para compuerta Ø &gt; 40"</v>
          </cell>
          <cell r="B2837" t="str">
            <v>m</v>
          </cell>
          <cell r="C2837">
            <v>922200</v>
          </cell>
        </row>
        <row r="2838">
          <cell r="A2838" t="str">
            <v>Vastago para compuerta Ø=10" - 16"</v>
          </cell>
          <cell r="B2838" t="str">
            <v>m</v>
          </cell>
          <cell r="C2838">
            <v>444280</v>
          </cell>
        </row>
        <row r="2839">
          <cell r="A2839" t="str">
            <v>Vastago para compuerta Ø=2" - 4"</v>
          </cell>
          <cell r="B2839" t="str">
            <v>m</v>
          </cell>
          <cell r="C2839">
            <v>307400</v>
          </cell>
        </row>
        <row r="2840">
          <cell r="A2840" t="str">
            <v>Vastago para compuerta Ø=6" - 8"</v>
          </cell>
          <cell r="B2840" t="str">
            <v>m</v>
          </cell>
          <cell r="C2840">
            <v>307400</v>
          </cell>
        </row>
        <row r="2841">
          <cell r="A2841" t="str">
            <v>Ventana Aluminio fija + vidrio templado 4 mm</v>
          </cell>
          <cell r="B2841" t="str">
            <v>m²</v>
          </cell>
          <cell r="C2841">
            <v>253300</v>
          </cell>
        </row>
        <row r="2842">
          <cell r="A2842" t="str">
            <v>Ventana aluminio fija con vidrio 5 mm transparente instalada</v>
          </cell>
          <cell r="B2842" t="str">
            <v>m²</v>
          </cell>
          <cell r="C2842">
            <v>154000</v>
          </cell>
        </row>
        <row r="2843">
          <cell r="A2843" t="str">
            <v>Ventana aluminio fija o tipo persiana con vidrio de 5mm</v>
          </cell>
          <cell r="B2843" t="str">
            <v>m²</v>
          </cell>
          <cell r="C2843">
            <v>164000</v>
          </cell>
        </row>
        <row r="2844">
          <cell r="A2844" t="str">
            <v>Ventana aluminio proyectante a todo costo</v>
          </cell>
          <cell r="B2844" t="str">
            <v>m²</v>
          </cell>
          <cell r="C2844">
            <v>155000</v>
          </cell>
        </row>
        <row r="2845">
          <cell r="A2845" t="str">
            <v>Ventana aluminio tipo persiana fija sin instal</v>
          </cell>
          <cell r="B2845" t="str">
            <v>m²</v>
          </cell>
          <cell r="C2845">
            <v>186667</v>
          </cell>
        </row>
        <row r="2846">
          <cell r="A2846" t="str">
            <v>Ventana corrediza Al, Ti, anoloc, con vidrio 8mm</v>
          </cell>
          <cell r="B2846" t="str">
            <v>m²</v>
          </cell>
          <cell r="C2846">
            <v>480000</v>
          </cell>
        </row>
        <row r="2847">
          <cell r="A2847" t="str">
            <v>Ventana corrediza aluminio anodizado + vidrio 4 mm</v>
          </cell>
          <cell r="B2847" t="str">
            <v>m²</v>
          </cell>
          <cell r="C2847">
            <v>153750</v>
          </cell>
        </row>
        <row r="2848">
          <cell r="A2848" t="str">
            <v>Ventana proyectante  1.5 x 2.0</v>
          </cell>
          <cell r="B2848" t="str">
            <v>m²</v>
          </cell>
          <cell r="C2848">
            <v>100000</v>
          </cell>
        </row>
        <row r="2849">
          <cell r="A2849" t="str">
            <v>Ventana proyectante Al, Ti, anoloc, con vidrio 7mm</v>
          </cell>
          <cell r="B2849" t="str">
            <v>m²</v>
          </cell>
          <cell r="C2849">
            <v>480000</v>
          </cell>
        </row>
        <row r="2850">
          <cell r="A2850" t="str">
            <v>Ventana tipo persiana con hojas de 5 mm instalada</v>
          </cell>
          <cell r="B2850" t="str">
            <v>m²</v>
          </cell>
          <cell r="C2850">
            <v>154000</v>
          </cell>
        </row>
        <row r="2851">
          <cell r="A2851" t="str">
            <v>Vertedero graduale en PRFV h=0.10 m</v>
          </cell>
          <cell r="B2851" t="str">
            <v>und</v>
          </cell>
          <cell r="C2851">
            <v>226200</v>
          </cell>
        </row>
        <row r="2852">
          <cell r="A2852" t="str">
            <v>Vibrador de concretos</v>
          </cell>
          <cell r="B2852" t="str">
            <v xml:space="preserve"> HR </v>
          </cell>
          <cell r="C2852">
            <v>6113</v>
          </cell>
        </row>
        <row r="2853">
          <cell r="A2853" t="str">
            <v>Vibrocompactador 10 Tn</v>
          </cell>
          <cell r="B2853" t="str">
            <v xml:space="preserve"> HR </v>
          </cell>
          <cell r="C2853">
            <v>145000</v>
          </cell>
        </row>
        <row r="2854">
          <cell r="A2854" t="str">
            <v>Vibrocompactador 7 Tn</v>
          </cell>
          <cell r="B2854" t="str">
            <v xml:space="preserve"> HR </v>
          </cell>
          <cell r="C2854">
            <v>108193</v>
          </cell>
        </row>
        <row r="2855">
          <cell r="A2855" t="str">
            <v>Vibrocompactador tipo canguro</v>
          </cell>
          <cell r="B2855" t="str">
            <v xml:space="preserve"> HR </v>
          </cell>
          <cell r="C2855">
            <v>10058</v>
          </cell>
        </row>
        <row r="2856">
          <cell r="A2856" t="str">
            <v>Vibrocompactador tipo rana</v>
          </cell>
          <cell r="B2856" t="str">
            <v xml:space="preserve"> HR </v>
          </cell>
          <cell r="C2856">
            <v>6243</v>
          </cell>
        </row>
        <row r="2857">
          <cell r="A2857" t="str">
            <v>Vidrio bronce 4 mm</v>
          </cell>
          <cell r="B2857" t="str">
            <v>m²</v>
          </cell>
          <cell r="C2857">
            <v>38000</v>
          </cell>
        </row>
        <row r="2858">
          <cell r="A2858" t="str">
            <v>Vidrio bronce 5 mm</v>
          </cell>
          <cell r="B2858" t="str">
            <v>m²</v>
          </cell>
          <cell r="C2858">
            <v>42667</v>
          </cell>
        </row>
        <row r="2859">
          <cell r="A2859" t="str">
            <v>Vidrio bronce 6 mm</v>
          </cell>
          <cell r="B2859" t="str">
            <v>m²</v>
          </cell>
          <cell r="C2859">
            <v>63333</v>
          </cell>
        </row>
        <row r="2860">
          <cell r="A2860" t="str">
            <v>Vidrio de seguridad templado de 10 mm</v>
          </cell>
          <cell r="B2860" t="str">
            <v>m²</v>
          </cell>
          <cell r="C2860">
            <v>150000</v>
          </cell>
        </row>
        <row r="2861">
          <cell r="A2861" t="str">
            <v>Vidrio incoloro 3 mm</v>
          </cell>
          <cell r="B2861" t="str">
            <v>m²</v>
          </cell>
          <cell r="C2861">
            <v>22500</v>
          </cell>
        </row>
        <row r="2862">
          <cell r="A2862" t="str">
            <v>Vidrio incoloro 4 mm</v>
          </cell>
          <cell r="B2862" t="str">
            <v>m²</v>
          </cell>
          <cell r="C2862">
            <v>27053</v>
          </cell>
        </row>
        <row r="2863">
          <cell r="A2863" t="str">
            <v>Vidrio incoloro 5 mm</v>
          </cell>
          <cell r="B2863" t="str">
            <v>m²</v>
          </cell>
          <cell r="C2863">
            <v>43800</v>
          </cell>
        </row>
        <row r="2864">
          <cell r="A2864" t="str">
            <v>Vidrio incoloro 6  mm</v>
          </cell>
          <cell r="B2864" t="str">
            <v>m²</v>
          </cell>
          <cell r="C2864">
            <v>55000</v>
          </cell>
        </row>
        <row r="2865">
          <cell r="A2865" t="str">
            <v>Vidrio Incoloro Templado 10 mm</v>
          </cell>
          <cell r="B2865" t="str">
            <v>m²</v>
          </cell>
          <cell r="C2865">
            <v>200000</v>
          </cell>
        </row>
        <row r="2866">
          <cell r="A2866" t="str">
            <v>Vidrio martillado 4 mm</v>
          </cell>
          <cell r="B2866" t="str">
            <v>m²</v>
          </cell>
          <cell r="C2866">
            <v>28000</v>
          </cell>
        </row>
        <row r="2867">
          <cell r="A2867" t="str">
            <v>Vidrio reflectivo verde 5 mm</v>
          </cell>
          <cell r="B2867" t="str">
            <v>m²</v>
          </cell>
          <cell r="C2867">
            <v>110000</v>
          </cell>
        </row>
        <row r="2868">
          <cell r="A2868" t="str">
            <v>Vidrio templado 5 mm</v>
          </cell>
          <cell r="B2868" t="str">
            <v>m²</v>
          </cell>
          <cell r="C2868">
            <v>125000</v>
          </cell>
        </row>
        <row r="2869">
          <cell r="A2869" t="str">
            <v>Vidrio templado 6 mm</v>
          </cell>
          <cell r="B2869" t="str">
            <v>m²</v>
          </cell>
          <cell r="C2869">
            <v>130000</v>
          </cell>
        </row>
        <row r="2870">
          <cell r="A2870" t="str">
            <v>Vidrio templado reflectivo 6 mm</v>
          </cell>
          <cell r="B2870" t="str">
            <v>m²</v>
          </cell>
          <cell r="C2870">
            <v>350000</v>
          </cell>
        </row>
        <row r="2871">
          <cell r="A2871" t="str">
            <v>Viga IPE 120 x 6 m</v>
          </cell>
          <cell r="B2871" t="str">
            <v>m</v>
          </cell>
          <cell r="C2871">
            <v>32000</v>
          </cell>
        </row>
        <row r="2872">
          <cell r="A2872" t="str">
            <v>Viga IPE 270</v>
          </cell>
          <cell r="B2872" t="str">
            <v>m</v>
          </cell>
          <cell r="C2872">
            <v>117000</v>
          </cell>
        </row>
        <row r="2873">
          <cell r="A2873" t="str">
            <v>Viga o Riel H WF 10" x 33" Lb/Pie 6,0 m</v>
          </cell>
          <cell r="B2873" t="str">
            <v>und</v>
          </cell>
          <cell r="C2873">
            <v>907296</v>
          </cell>
        </row>
        <row r="2874">
          <cell r="A2874" t="str">
            <v>Viga UPN 100</v>
          </cell>
          <cell r="B2874" t="str">
            <v>m</v>
          </cell>
          <cell r="C2874">
            <v>18400</v>
          </cell>
        </row>
        <row r="2875">
          <cell r="A2875" t="str">
            <v>Viga UPN 120</v>
          </cell>
          <cell r="B2875" t="str">
            <v>m</v>
          </cell>
          <cell r="C2875">
            <v>30856</v>
          </cell>
        </row>
        <row r="2876">
          <cell r="A2876" t="str">
            <v>Viga UPN 180</v>
          </cell>
          <cell r="B2876" t="str">
            <v>m</v>
          </cell>
          <cell r="C2876">
            <v>32300</v>
          </cell>
        </row>
        <row r="2877">
          <cell r="A2877" t="str">
            <v>Viga UPN 200</v>
          </cell>
          <cell r="B2877" t="str">
            <v>m</v>
          </cell>
          <cell r="C2877">
            <v>41600</v>
          </cell>
        </row>
        <row r="2878">
          <cell r="A2878" t="str">
            <v>Viga UPN 260</v>
          </cell>
          <cell r="B2878" t="str">
            <v>m</v>
          </cell>
          <cell r="C2878">
            <v>55486</v>
          </cell>
        </row>
        <row r="2879">
          <cell r="A2879" t="str">
            <v>Viga UPN 320</v>
          </cell>
          <cell r="B2879" t="str">
            <v>m</v>
          </cell>
          <cell r="C2879">
            <v>75000</v>
          </cell>
        </row>
        <row r="2880">
          <cell r="A2880" t="str">
            <v>Vigueta I22 5</v>
          </cell>
          <cell r="B2880" t="str">
            <v>und</v>
          </cell>
          <cell r="C2880">
            <v>12600</v>
          </cell>
        </row>
        <row r="2881">
          <cell r="A2881" t="str">
            <v>Vinilo tipo Koraza para exteriores</v>
          </cell>
          <cell r="B2881" t="str">
            <v>gal</v>
          </cell>
          <cell r="C2881">
            <v>66823</v>
          </cell>
        </row>
        <row r="2882">
          <cell r="A2882" t="str">
            <v>Vinilo tipo viniltex o tipo 1 de alta calidad</v>
          </cell>
          <cell r="B2882" t="str">
            <v>gal</v>
          </cell>
          <cell r="C2882">
            <v>53730</v>
          </cell>
        </row>
        <row r="2883">
          <cell r="A2883" t="str">
            <v>Vinisol comercial 2 mm</v>
          </cell>
          <cell r="B2883" t="str">
            <v>m²</v>
          </cell>
          <cell r="C2883">
            <v>15950</v>
          </cell>
        </row>
        <row r="2884">
          <cell r="A2884" t="str">
            <v>Volqueta  (6 m3 )</v>
          </cell>
          <cell r="B2884" t="str">
            <v xml:space="preserve"> HR </v>
          </cell>
          <cell r="C2884">
            <v>81263</v>
          </cell>
        </row>
        <row r="2885">
          <cell r="A2885" t="str">
            <v>Volqueta 6 m³</v>
          </cell>
          <cell r="B2885" t="str">
            <v>m³-km</v>
          </cell>
          <cell r="C2885">
            <v>1857</v>
          </cell>
        </row>
        <row r="2886">
          <cell r="A2886" t="str">
            <v>Volqueta 6 m³</v>
          </cell>
          <cell r="B2886" t="str">
            <v>m³-km</v>
          </cell>
          <cell r="C2886">
            <v>1727</v>
          </cell>
        </row>
        <row r="2887">
          <cell r="A2887" t="str">
            <v>Volqueta 6 m³</v>
          </cell>
          <cell r="B2887" t="str">
            <v>m³-km</v>
          </cell>
          <cell r="C2887">
            <v>1250</v>
          </cell>
        </row>
        <row r="2888">
          <cell r="A2888" t="str">
            <v>Volqueta articulada Dumper</v>
          </cell>
          <cell r="B2888" t="str">
            <v xml:space="preserve"> HR </v>
          </cell>
          <cell r="C2888">
            <v>125000</v>
          </cell>
        </row>
        <row r="2889">
          <cell r="A2889" t="str">
            <v>Wall plate ajuste sencillo</v>
          </cell>
          <cell r="B2889" t="str">
            <v>und</v>
          </cell>
          <cell r="C2889">
            <v>6667</v>
          </cell>
        </row>
        <row r="2890">
          <cell r="A2890" t="str">
            <v>Wash Primer A Pintura 1/4 GL</v>
          </cell>
          <cell r="B2890" t="str">
            <v>und</v>
          </cell>
          <cell r="C2890">
            <v>19400</v>
          </cell>
        </row>
        <row r="2891">
          <cell r="A2891" t="str">
            <v>Wash Primer B Catalizador 1/4 GL</v>
          </cell>
          <cell r="B2891" t="str">
            <v>und</v>
          </cell>
          <cell r="C2891">
            <v>11700</v>
          </cell>
        </row>
        <row r="2892">
          <cell r="A2892" t="str">
            <v>xxxxxxxxxxxxx</v>
          </cell>
          <cell r="B2892" t="str">
            <v>und</v>
          </cell>
          <cell r="C2892">
            <v>1</v>
          </cell>
        </row>
        <row r="2893">
          <cell r="A2893" t="str">
            <v>xxxxxxxxxxxxxxx</v>
          </cell>
          <cell r="B2893" t="str">
            <v>m</v>
          </cell>
          <cell r="C2893">
            <v>1</v>
          </cell>
        </row>
        <row r="2894">
          <cell r="A2894" t="str">
            <v>Yee 12" x 12" en H.D. E.B x E.B</v>
          </cell>
          <cell r="B2894" t="str">
            <v>und</v>
          </cell>
          <cell r="C2894">
            <v>3281640</v>
          </cell>
        </row>
        <row r="2895">
          <cell r="A2895" t="str">
            <v>Yee 4" x 4" en H.D. E.B x E.B</v>
          </cell>
          <cell r="B2895" t="str">
            <v>und</v>
          </cell>
          <cell r="C2895">
            <v>392080</v>
          </cell>
        </row>
        <row r="2896">
          <cell r="A2896" t="str">
            <v>Yee 8" x 8" en  H.D. JH o EL.</v>
          </cell>
          <cell r="B2896" t="str">
            <v>und</v>
          </cell>
          <cell r="C2896">
            <v>1002240</v>
          </cell>
        </row>
        <row r="2897">
          <cell r="A2897" t="str">
            <v>Yee 8" x 8" x 6" en  H.D. J.H.</v>
          </cell>
          <cell r="B2897" t="str">
            <v>und</v>
          </cell>
          <cell r="C2897">
            <v>879280</v>
          </cell>
        </row>
        <row r="2898">
          <cell r="A2898" t="str">
            <v>Yee Sanitaria PVC 2  "</v>
          </cell>
          <cell r="B2898" t="str">
            <v>und</v>
          </cell>
          <cell r="C2898">
            <v>8434</v>
          </cell>
        </row>
        <row r="2899">
          <cell r="A2899" t="str">
            <v>Yee Sanitaria PVC 3  "</v>
          </cell>
          <cell r="B2899" t="str">
            <v>und</v>
          </cell>
          <cell r="C2899">
            <v>16856</v>
          </cell>
        </row>
        <row r="2900">
          <cell r="A2900" t="str">
            <v>Yee Sanitaria PVC 4  "</v>
          </cell>
          <cell r="B2900" t="str">
            <v>und</v>
          </cell>
          <cell r="C2900">
            <v>29052</v>
          </cell>
        </row>
        <row r="2901">
          <cell r="A2901" t="str">
            <v>Yee Sanitaria PVC 4  "</v>
          </cell>
          <cell r="B2901" t="str">
            <v>und</v>
          </cell>
          <cell r="C2901">
            <v>13059</v>
          </cell>
        </row>
        <row r="2902">
          <cell r="A2902" t="str">
            <v>Yee Sanitaria reducida PVC 4 x 2  "</v>
          </cell>
          <cell r="B2902" t="str">
            <v>und</v>
          </cell>
          <cell r="C2902">
            <v>24936</v>
          </cell>
        </row>
        <row r="2903">
          <cell r="A2903" t="str">
            <v>Yee Sanitaria reducida PVC 4 x 3  "</v>
          </cell>
          <cell r="B2903" t="str">
            <v>und</v>
          </cell>
          <cell r="C2903">
            <v>23990</v>
          </cell>
        </row>
        <row r="2904">
          <cell r="A2904" t="str">
            <v>Yee Sanitaria reducida PVC 6 x 4  "</v>
          </cell>
          <cell r="B2904" t="str">
            <v>und</v>
          </cell>
          <cell r="C2904">
            <v>132149</v>
          </cell>
        </row>
        <row r="2905">
          <cell r="A2905" t="str">
            <v>Yeso corriente</v>
          </cell>
          <cell r="B2905" t="str">
            <v>bt</v>
          </cell>
          <cell r="C2905">
            <v>23450</v>
          </cell>
        </row>
        <row r="2906">
          <cell r="A2906" t="str">
            <v>Zaranda en Varilla de 1" seleccion de material</v>
          </cell>
          <cell r="B2906" t="str">
            <v>und</v>
          </cell>
          <cell r="C2906">
            <v>1175570</v>
          </cell>
        </row>
        <row r="2907">
          <cell r="A2907" t="str">
            <v>Zarpa en concreto para puentes de resistencia 3000 Psi</v>
          </cell>
          <cell r="B2907" t="str">
            <v>m³</v>
          </cell>
          <cell r="C2907">
            <v>669484.04</v>
          </cell>
        </row>
        <row r="2908">
          <cell r="A2908" t="str">
            <v>Zocalo 3 x 1/2"</v>
          </cell>
          <cell r="B2908" t="str">
            <v>m</v>
          </cell>
          <cell r="C2908">
            <v>15000</v>
          </cell>
        </row>
        <row r="2909">
          <cell r="A2909" t="str">
            <v>Zocalo aluminio para puerta de vidrio</v>
          </cell>
          <cell r="B2909" t="str">
            <v>m</v>
          </cell>
          <cell r="C2909">
            <v>25000</v>
          </cell>
        </row>
        <row r="2910">
          <cell r="A2910" t="str">
            <v>Zumbador 110 voltios 607</v>
          </cell>
          <cell r="B2910" t="str">
            <v>und</v>
          </cell>
          <cell r="C2910">
            <v>6500</v>
          </cell>
        </row>
        <row r="2911">
          <cell r="A2911" t="str">
            <v>Zuncho c/grapas</v>
          </cell>
          <cell r="B2911" t="str">
            <v>und</v>
          </cell>
          <cell r="C2911">
            <v>1000</v>
          </cell>
        </row>
      </sheetData>
      <sheetData sheetId="1">
        <row r="50">
          <cell r="H50">
            <v>1.95</v>
          </cell>
        </row>
      </sheetData>
      <sheetData sheetId="2">
        <row r="11">
          <cell r="B11">
            <v>0.21999999999999997</v>
          </cell>
        </row>
      </sheetData>
      <sheetData sheetId="3">
        <row r="6">
          <cell r="L6">
            <v>1</v>
          </cell>
        </row>
      </sheetData>
      <sheetData sheetId="4"/>
      <sheetData sheetId="5"/>
      <sheetData sheetId="6">
        <row r="10">
          <cell r="B10" t="str">
            <v>PROYECTO: CONSTRUCCION DE PUENTE VEHICULAR SOBRE LA QUEBRADA GURUVITEÑA, EN LA VIA QUE COMUNICA AL CASCO URBANO CON LA VEREDA DE GURUVITA, MUNICIPIO DE CHAMEZA, DEPARTAMENTO DE CASANARE</v>
          </cell>
        </row>
      </sheetData>
      <sheetData sheetId="7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 D EINVERSION ANTICIPO"/>
      <sheetName val="INFO"/>
      <sheetName val="AIU"/>
      <sheetName val="PRESUPUESTO"/>
      <sheetName val="APUs"/>
      <sheetName val="APUs ANIDADOS"/>
      <sheetName val="cantidades de obra"/>
      <sheetName val="F.P."/>
      <sheetName val="INSUMOS"/>
    </sheetNames>
    <sheetDataSet>
      <sheetData sheetId="0"/>
      <sheetData sheetId="1"/>
      <sheetData sheetId="2">
        <row r="41">
          <cell r="B41">
            <v>0.05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SOS"/>
      <sheetName val="PRES OFICIAL"/>
      <sheetName val="Cantidades"/>
      <sheetName val="Cementerio"/>
      <sheetName val="CRUCE"/>
      <sheetName val="Colegio"/>
      <sheetName val="Hoja3"/>
      <sheetName val="Presupuesto REDUCTORES LA VEGA"/>
    </sheetNames>
    <sheetDataSet>
      <sheetData sheetId="0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"/>
      <sheetName val="UNITARIOS GENERALES"/>
      <sheetName val="Listado"/>
      <sheetName val="PE_02"/>
      <sheetName val="FICHA EBI 1 de 6 "/>
      <sheetName val="RECIBO FINAL"/>
      <sheetName val="Estruc_ Tarif"/>
      <sheetName val="PE-02"/>
      <sheetName val="BASE"/>
      <sheetName val="BASE DATOS"/>
      <sheetName val="MANO DE OBRA"/>
      <sheetName val="EQUIPO"/>
      <sheetName val="MATERIALES"/>
      <sheetName val="5094-2003"/>
      <sheetName val="INSUMOS"/>
      <sheetName val="Hoja3"/>
      <sheetName val="1.1"/>
      <sheetName val="TUBERIA"/>
      <sheetName val="Hoja2"/>
      <sheetName val="Listas"/>
      <sheetName val="PRECIOS"/>
      <sheetName val="PESOS"/>
      <sheetName val="\Documents and Settings\Adminis"/>
      <sheetName val="UNITARIOS GENERALES.xls"/>
      <sheetName val="PRESUPUESTO"/>
      <sheetName val="5. MODIFICATORIA"/>
      <sheetName val="letra"/>
      <sheetName val="\Users\Juan\Downloads\Users\USU"/>
      <sheetName val="\Users\user\Library\Mail Downlo"/>
      <sheetName val="items"/>
      <sheetName val="glvc"/>
      <sheetName val="CONS"/>
      <sheetName val="31"/>
      <sheetName val="INV"/>
      <sheetName val="AASHTO"/>
      <sheetName val="ESTADO RED"/>
      <sheetName val="CARRETERAS"/>
      <sheetName val="GENERALIDADES "/>
      <sheetName val="CRA.MODI"/>
      <sheetName val="\Cofinanciacion\FICHAS Y FORMAT"/>
      <sheetName val="\A\Cofinanciacion\FICHAS Y FORM"/>
      <sheetName val="Insum"/>
      <sheetName val="Desmonte y Limpieza"/>
      <sheetName val="Form5 _Pág_ 1"/>
      <sheetName val="Form5 _Pág_ 2"/>
    </sheetNames>
    <sheetDataSet>
      <sheetData sheetId="0" refreshError="1">
        <row r="2">
          <cell r="A2" t="str">
            <v>CODIGO</v>
          </cell>
          <cell r="B2" t="str">
            <v>EQUIPOS</v>
          </cell>
          <cell r="C2" t="str">
            <v>TIPO</v>
          </cell>
          <cell r="D2" t="str">
            <v>TARIFA/HORA</v>
          </cell>
          <cell r="E2" t="str">
            <v>RENDIMIENTO</v>
          </cell>
        </row>
        <row r="3">
          <cell r="A3">
            <v>1</v>
          </cell>
          <cell r="B3" t="str">
            <v>RETROCARGADOR</v>
          </cell>
          <cell r="C3" t="str">
            <v>JD-510</v>
          </cell>
          <cell r="D3">
            <v>35000</v>
          </cell>
        </row>
        <row r="4">
          <cell r="A4">
            <v>2</v>
          </cell>
          <cell r="B4" t="str">
            <v>MOTONIVELADORA</v>
          </cell>
          <cell r="C4" t="str">
            <v xml:space="preserve">CAT </v>
          </cell>
          <cell r="D4">
            <v>45000</v>
          </cell>
        </row>
        <row r="5">
          <cell r="A5">
            <v>3</v>
          </cell>
          <cell r="B5" t="str">
            <v>VIBROCOMPACTADOR</v>
          </cell>
          <cell r="C5" t="str">
            <v xml:space="preserve">CAT </v>
          </cell>
          <cell r="D5">
            <v>45000</v>
          </cell>
        </row>
        <row r="6">
          <cell r="A6">
            <v>4</v>
          </cell>
          <cell r="B6" t="str">
            <v>RETROEXCAVADORA</v>
          </cell>
          <cell r="C6" t="str">
            <v xml:space="preserve">CAT </v>
          </cell>
          <cell r="D6">
            <v>60000</v>
          </cell>
        </row>
        <row r="7">
          <cell r="A7">
            <v>5</v>
          </cell>
          <cell r="B7" t="str">
            <v>BULLDOZER</v>
          </cell>
          <cell r="C7" t="str">
            <v>D6D</v>
          </cell>
          <cell r="D7">
            <v>45000</v>
          </cell>
        </row>
        <row r="8">
          <cell r="A8">
            <v>6</v>
          </cell>
          <cell r="B8" t="str">
            <v>VOLQUETA</v>
          </cell>
          <cell r="C8" t="str">
            <v>5m3</v>
          </cell>
          <cell r="D8">
            <v>22500</v>
          </cell>
        </row>
        <row r="9">
          <cell r="A9">
            <v>7</v>
          </cell>
          <cell r="B9" t="str">
            <v>MOTOBOMBA</v>
          </cell>
          <cell r="D9">
            <v>4000</v>
          </cell>
        </row>
        <row r="10">
          <cell r="A10">
            <v>8</v>
          </cell>
          <cell r="B10" t="str">
            <v>HERRAMIENTA 1O% M.O</v>
          </cell>
        </row>
        <row r="11">
          <cell r="A11">
            <v>9</v>
          </cell>
          <cell r="B11" t="str">
            <v xml:space="preserve">CARROTANQUE </v>
          </cell>
          <cell r="C11" t="str">
            <v>2500 GL</v>
          </cell>
          <cell r="D11">
            <v>22500</v>
          </cell>
        </row>
        <row r="12">
          <cell r="A12">
            <v>10</v>
          </cell>
          <cell r="B12" t="str">
            <v>FINISHER</v>
          </cell>
          <cell r="C12" t="str">
            <v xml:space="preserve">CAT </v>
          </cell>
          <cell r="D12">
            <v>80000</v>
          </cell>
        </row>
        <row r="13">
          <cell r="A13">
            <v>11</v>
          </cell>
          <cell r="B13" t="str">
            <v>TRITURADORA</v>
          </cell>
          <cell r="C13" t="str">
            <v xml:space="preserve">CAT </v>
          </cell>
          <cell r="D13">
            <v>100000</v>
          </cell>
        </row>
        <row r="14">
          <cell r="A14">
            <v>12</v>
          </cell>
          <cell r="B14" t="str">
            <v>CARGADOR</v>
          </cell>
          <cell r="C14" t="str">
            <v xml:space="preserve">CAT </v>
          </cell>
          <cell r="D14">
            <v>45000</v>
          </cell>
        </row>
        <row r="15">
          <cell r="A15">
            <v>13</v>
          </cell>
          <cell r="B15" t="str">
            <v>COMPACTADOR</v>
          </cell>
          <cell r="C15" t="str">
            <v xml:space="preserve">CAT </v>
          </cell>
          <cell r="D15">
            <v>45000</v>
          </cell>
        </row>
        <row r="16">
          <cell r="A16">
            <v>14</v>
          </cell>
          <cell r="B16" t="str">
            <v>IRRIGADOR</v>
          </cell>
          <cell r="C16" t="str">
            <v>600M2/h</v>
          </cell>
          <cell r="D16">
            <v>45000</v>
          </cell>
        </row>
        <row r="17">
          <cell r="A17">
            <v>15</v>
          </cell>
          <cell r="B17" t="str">
            <v>RANA</v>
          </cell>
          <cell r="C17" t="str">
            <v>5 HP</v>
          </cell>
          <cell r="D17">
            <v>5375</v>
          </cell>
        </row>
        <row r="18">
          <cell r="A18">
            <v>16</v>
          </cell>
          <cell r="B18" t="str">
            <v xml:space="preserve">MEZCLADORA </v>
          </cell>
          <cell r="C18" t="str">
            <v>1.5 Bultos</v>
          </cell>
          <cell r="D18">
            <v>6125</v>
          </cell>
        </row>
        <row r="19">
          <cell r="A19">
            <v>17</v>
          </cell>
          <cell r="B19" t="str">
            <v>MAQUINA DEMARCADORA</v>
          </cell>
          <cell r="C19" t="str">
            <v>CHORRO</v>
          </cell>
          <cell r="D19">
            <v>40000</v>
          </cell>
        </row>
        <row r="21">
          <cell r="A21" t="str">
            <v>CODIGO</v>
          </cell>
          <cell r="B21" t="str">
            <v>MATERIALES</v>
          </cell>
          <cell r="C21" t="str">
            <v>UNIDAD</v>
          </cell>
          <cell r="D21" t="str">
            <v>TARIFA</v>
          </cell>
        </row>
        <row r="22">
          <cell r="A22">
            <v>18</v>
          </cell>
          <cell r="B22" t="str">
            <v>LAMINA GALVANIZADA</v>
          </cell>
          <cell r="C22" t="str">
            <v>M2</v>
          </cell>
          <cell r="D22">
            <v>30000</v>
          </cell>
        </row>
        <row r="23">
          <cell r="A23">
            <v>19</v>
          </cell>
          <cell r="B23" t="str">
            <v>SOPORTES</v>
          </cell>
          <cell r="C23" t="str">
            <v>UNI.</v>
          </cell>
          <cell r="D23">
            <v>120000</v>
          </cell>
        </row>
        <row r="24">
          <cell r="A24">
            <v>20</v>
          </cell>
          <cell r="B24" t="str">
            <v>PINTURA</v>
          </cell>
          <cell r="C24" t="str">
            <v>GALON</v>
          </cell>
          <cell r="D24">
            <v>25000</v>
          </cell>
        </row>
        <row r="25">
          <cell r="A25">
            <v>21</v>
          </cell>
          <cell r="B25" t="str">
            <v>ARTE</v>
          </cell>
          <cell r="C25" t="str">
            <v>GLOBAL</v>
          </cell>
          <cell r="D25">
            <v>350000</v>
          </cell>
        </row>
        <row r="26">
          <cell r="A26">
            <v>22</v>
          </cell>
          <cell r="B26" t="str">
            <v>INSTALACION</v>
          </cell>
          <cell r="C26" t="str">
            <v>GLOBAL</v>
          </cell>
          <cell r="D26">
            <v>250000</v>
          </cell>
        </row>
        <row r="27">
          <cell r="A27">
            <v>23</v>
          </cell>
          <cell r="B27" t="str">
            <v>FABRICACION</v>
          </cell>
          <cell r="C27" t="str">
            <v>GLOBAL</v>
          </cell>
          <cell r="D27">
            <v>250000</v>
          </cell>
        </row>
        <row r="28">
          <cell r="A28">
            <v>24</v>
          </cell>
          <cell r="B28" t="str">
            <v>EQUIPO DE TOPOGRAFIA</v>
          </cell>
          <cell r="C28" t="str">
            <v>KEM</v>
          </cell>
          <cell r="D28">
            <v>7500</v>
          </cell>
        </row>
        <row r="29">
          <cell r="A29">
            <v>25</v>
          </cell>
          <cell r="B29" t="str">
            <v xml:space="preserve">ESTACAS </v>
          </cell>
          <cell r="C29" t="str">
            <v>GLOBAL</v>
          </cell>
          <cell r="D29">
            <v>20000</v>
          </cell>
        </row>
        <row r="30">
          <cell r="A30">
            <v>26</v>
          </cell>
          <cell r="B30" t="str">
            <v>CARTERAS</v>
          </cell>
          <cell r="C30" t="str">
            <v>GLOBAL</v>
          </cell>
          <cell r="D30">
            <v>30000</v>
          </cell>
        </row>
        <row r="31">
          <cell r="A31">
            <v>27</v>
          </cell>
          <cell r="B31" t="str">
            <v>PAPELERIA</v>
          </cell>
          <cell r="C31" t="str">
            <v>GLOBAL</v>
          </cell>
          <cell r="D31">
            <v>10000</v>
          </cell>
        </row>
        <row r="32">
          <cell r="A32">
            <v>28</v>
          </cell>
          <cell r="B32" t="str">
            <v>1 TOPOGRAFO</v>
          </cell>
          <cell r="C32">
            <v>35000</v>
          </cell>
          <cell r="D32">
            <v>92</v>
          </cell>
        </row>
        <row r="33">
          <cell r="A33">
            <v>29</v>
          </cell>
          <cell r="B33" t="str">
            <v>CADENERO</v>
          </cell>
          <cell r="C33">
            <v>15000</v>
          </cell>
          <cell r="D33">
            <v>92</v>
          </cell>
        </row>
        <row r="34">
          <cell r="A34">
            <v>30</v>
          </cell>
          <cell r="B34" t="str">
            <v>PORTAMIRA</v>
          </cell>
          <cell r="C34">
            <v>10000</v>
          </cell>
          <cell r="D34">
            <v>92</v>
          </cell>
        </row>
        <row r="35">
          <cell r="A35">
            <v>31</v>
          </cell>
          <cell r="B35" t="str">
            <v>1 AYUDANTE</v>
          </cell>
          <cell r="C35">
            <v>10000</v>
          </cell>
          <cell r="D35">
            <v>92</v>
          </cell>
        </row>
        <row r="36">
          <cell r="A36">
            <v>32</v>
          </cell>
          <cell r="B36" t="str">
            <v>HOYADORA</v>
          </cell>
          <cell r="C36" t="str">
            <v>GLOBAL</v>
          </cell>
          <cell r="D36">
            <v>10000</v>
          </cell>
        </row>
        <row r="37">
          <cell r="A37">
            <v>33</v>
          </cell>
          <cell r="B37" t="str">
            <v>POSTES EN CONCRETO 1.80 M.</v>
          </cell>
          <cell r="C37" t="str">
            <v>UNI.</v>
          </cell>
          <cell r="D37">
            <v>12000</v>
          </cell>
        </row>
        <row r="38">
          <cell r="A38">
            <v>34</v>
          </cell>
          <cell r="B38" t="str">
            <v>ALAMBRE</v>
          </cell>
          <cell r="C38" t="str">
            <v>ML</v>
          </cell>
          <cell r="D38">
            <v>100</v>
          </cell>
        </row>
        <row r="39">
          <cell r="A39">
            <v>35</v>
          </cell>
          <cell r="B39" t="str">
            <v>AMARRE</v>
          </cell>
          <cell r="C39" t="str">
            <v>GLOBAL</v>
          </cell>
          <cell r="D39">
            <v>20</v>
          </cell>
        </row>
        <row r="40">
          <cell r="A40">
            <v>36</v>
          </cell>
          <cell r="B40" t="str">
            <v>4 AYUDANTES</v>
          </cell>
          <cell r="C40">
            <v>40000</v>
          </cell>
          <cell r="D40">
            <v>92</v>
          </cell>
        </row>
        <row r="41">
          <cell r="A41">
            <v>37</v>
          </cell>
          <cell r="B41" t="str">
            <v>DERECHO DE EXPLOTACION</v>
          </cell>
          <cell r="C41" t="str">
            <v>M3</v>
          </cell>
          <cell r="D41">
            <v>3000</v>
          </cell>
        </row>
        <row r="42">
          <cell r="A42">
            <v>38</v>
          </cell>
          <cell r="B42" t="str">
            <v>MATERIAL DE TER</v>
          </cell>
          <cell r="C42">
            <v>1.25</v>
          </cell>
          <cell r="D42">
            <v>515</v>
          </cell>
        </row>
        <row r="43">
          <cell r="A43">
            <v>39</v>
          </cell>
          <cell r="B43" t="str">
            <v>MATERIAL DE ALUVION</v>
          </cell>
          <cell r="C43" t="str">
            <v>M3</v>
          </cell>
          <cell r="D43">
            <v>7000</v>
          </cell>
        </row>
        <row r="44">
          <cell r="A44">
            <v>40</v>
          </cell>
          <cell r="B44" t="str">
            <v>Desp. POR COMPACTACION25%</v>
          </cell>
          <cell r="D44">
            <v>1750</v>
          </cell>
        </row>
        <row r="45">
          <cell r="A45">
            <v>41</v>
          </cell>
          <cell r="B45" t="str">
            <v>CLASIFICACION DE MATERIAL</v>
          </cell>
          <cell r="C45" t="str">
            <v>M3</v>
          </cell>
          <cell r="D45">
            <v>6000</v>
          </cell>
        </row>
        <row r="46">
          <cell r="A46">
            <v>42</v>
          </cell>
          <cell r="B46" t="str">
            <v>DESPERDICIO 10%</v>
          </cell>
          <cell r="D46">
            <v>2700</v>
          </cell>
        </row>
        <row r="47">
          <cell r="A47">
            <v>43</v>
          </cell>
          <cell r="B47" t="str">
            <v>3 AYUDANTES</v>
          </cell>
          <cell r="C47">
            <v>30000</v>
          </cell>
          <cell r="D47">
            <v>92</v>
          </cell>
        </row>
        <row r="48">
          <cell r="A48">
            <v>44</v>
          </cell>
          <cell r="B48" t="str">
            <v>1 JEFE DE PLANTA</v>
          </cell>
          <cell r="C48">
            <v>25000</v>
          </cell>
          <cell r="D48">
            <v>92</v>
          </cell>
        </row>
        <row r="49">
          <cell r="A49">
            <v>45</v>
          </cell>
          <cell r="B49" t="str">
            <v>1 AUXILIAR</v>
          </cell>
          <cell r="C49">
            <v>20000</v>
          </cell>
          <cell r="D49">
            <v>92</v>
          </cell>
        </row>
        <row r="50">
          <cell r="A50">
            <v>46</v>
          </cell>
          <cell r="B50" t="str">
            <v>TRITURADO</v>
          </cell>
          <cell r="C50" t="str">
            <v>M3</v>
          </cell>
          <cell r="D50">
            <v>26998</v>
          </cell>
        </row>
        <row r="51">
          <cell r="A51">
            <v>47</v>
          </cell>
          <cell r="B51" t="str">
            <v>PLANTA DE ASFALTO</v>
          </cell>
          <cell r="C51" t="str">
            <v>CAT</v>
          </cell>
          <cell r="D51">
            <v>180000</v>
          </cell>
        </row>
        <row r="52">
          <cell r="A52">
            <v>48</v>
          </cell>
          <cell r="B52" t="str">
            <v>MATERIAL BASE</v>
          </cell>
          <cell r="C52" t="str">
            <v>M3</v>
          </cell>
          <cell r="D52">
            <v>26998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"/>
      <sheetName val="UNITARIOS GENERALES"/>
      <sheetName val="PE_02"/>
      <sheetName val="FICHA EBI 1 de 6 "/>
      <sheetName val="Listado"/>
      <sheetName val="RECIBO FINAL"/>
      <sheetName val="Estruc_ Tarif"/>
      <sheetName val="PE-02"/>
      <sheetName val="BASE"/>
      <sheetName val="BASE DATOS"/>
      <sheetName val="MANO DE OBRA"/>
      <sheetName val="EQUIPO"/>
      <sheetName val="MATERIALES"/>
      <sheetName val="5094-2003"/>
      <sheetName val="INSUMOS"/>
      <sheetName val="Hoja3"/>
      <sheetName val="1.1"/>
      <sheetName val="TUBERIA"/>
      <sheetName val="Hoja2"/>
      <sheetName val="Listas"/>
      <sheetName val="PRECIOS"/>
      <sheetName val="PESOS"/>
      <sheetName val="\Documents and Settings\Adminis"/>
      <sheetName val="UNITARIOS GENERALES.xls"/>
      <sheetName val="PRESUPUESTO"/>
      <sheetName val="5. MODIFICATORIA"/>
      <sheetName val="letra"/>
      <sheetName val="\Users\Juan\Downloads\Users\USU"/>
      <sheetName val="\Users\user\Library\Mail Downlo"/>
      <sheetName val="items"/>
      <sheetName val="glvc"/>
      <sheetName val="CONS"/>
      <sheetName val="31"/>
      <sheetName val="INV"/>
      <sheetName val="AASHTO"/>
      <sheetName val="ESTADO RED"/>
      <sheetName val="CARRETERAS"/>
      <sheetName val="GENERALIDADES "/>
      <sheetName val="CRA.MODI"/>
      <sheetName val="\Cofinanciacion\FICHAS Y FORMAT"/>
      <sheetName val="\A\Cofinanciacion\FICHAS Y FORM"/>
      <sheetName val="Insum"/>
      <sheetName val="Desmonte y Limpieza"/>
      <sheetName val="Form5 _Pág_ 1"/>
      <sheetName val="Form5 _Pág_ 2"/>
    </sheetNames>
    <sheetDataSet>
      <sheetData sheetId="0" refreshError="1">
        <row r="2">
          <cell r="A2" t="str">
            <v>CODIGO</v>
          </cell>
          <cell r="B2" t="str">
            <v>EQUIPOS</v>
          </cell>
          <cell r="C2" t="str">
            <v>TIPO</v>
          </cell>
          <cell r="D2" t="str">
            <v>TARIFA/HORA</v>
          </cell>
          <cell r="E2" t="str">
            <v>RENDIMIENTO</v>
          </cell>
        </row>
        <row r="3">
          <cell r="A3">
            <v>1</v>
          </cell>
          <cell r="B3" t="str">
            <v>RETROCARGADOR</v>
          </cell>
          <cell r="C3" t="str">
            <v>JD-510</v>
          </cell>
          <cell r="D3">
            <v>35000</v>
          </cell>
        </row>
        <row r="4">
          <cell r="A4">
            <v>2</v>
          </cell>
          <cell r="B4" t="str">
            <v>MOTONIVELADORA</v>
          </cell>
          <cell r="C4" t="str">
            <v xml:space="preserve">CAT </v>
          </cell>
          <cell r="D4">
            <v>45000</v>
          </cell>
        </row>
        <row r="5">
          <cell r="A5">
            <v>3</v>
          </cell>
          <cell r="B5" t="str">
            <v>VIBROCOMPACTADOR</v>
          </cell>
          <cell r="C5" t="str">
            <v xml:space="preserve">CAT </v>
          </cell>
          <cell r="D5">
            <v>45000</v>
          </cell>
        </row>
        <row r="6">
          <cell r="A6">
            <v>4</v>
          </cell>
          <cell r="B6" t="str">
            <v>RETROEXCAVADORA</v>
          </cell>
          <cell r="C6" t="str">
            <v xml:space="preserve">CAT </v>
          </cell>
          <cell r="D6">
            <v>60000</v>
          </cell>
        </row>
        <row r="7">
          <cell r="A7">
            <v>5</v>
          </cell>
          <cell r="B7" t="str">
            <v>BULLDOZER</v>
          </cell>
          <cell r="C7" t="str">
            <v>D6D</v>
          </cell>
          <cell r="D7">
            <v>45000</v>
          </cell>
        </row>
        <row r="8">
          <cell r="A8">
            <v>6</v>
          </cell>
          <cell r="B8" t="str">
            <v>VOLQUETA</v>
          </cell>
          <cell r="C8" t="str">
            <v>5m3</v>
          </cell>
          <cell r="D8">
            <v>22500</v>
          </cell>
        </row>
        <row r="9">
          <cell r="A9">
            <v>7</v>
          </cell>
          <cell r="B9" t="str">
            <v>MOTOBOMBA</v>
          </cell>
          <cell r="D9">
            <v>4000</v>
          </cell>
        </row>
        <row r="10">
          <cell r="A10">
            <v>8</v>
          </cell>
          <cell r="B10" t="str">
            <v>HERRAMIENTA 1O% M.O</v>
          </cell>
        </row>
        <row r="11">
          <cell r="A11">
            <v>9</v>
          </cell>
          <cell r="B11" t="str">
            <v xml:space="preserve">CARROTANQUE </v>
          </cell>
          <cell r="C11" t="str">
            <v>2500 GL</v>
          </cell>
          <cell r="D11">
            <v>22500</v>
          </cell>
        </row>
        <row r="12">
          <cell r="A12">
            <v>10</v>
          </cell>
          <cell r="B12" t="str">
            <v>FINISHER</v>
          </cell>
          <cell r="C12" t="str">
            <v xml:space="preserve">CAT </v>
          </cell>
          <cell r="D12">
            <v>80000</v>
          </cell>
        </row>
        <row r="13">
          <cell r="A13">
            <v>11</v>
          </cell>
          <cell r="B13" t="str">
            <v>TRITURADORA</v>
          </cell>
          <cell r="C13" t="str">
            <v xml:space="preserve">CAT </v>
          </cell>
          <cell r="D13">
            <v>100000</v>
          </cell>
        </row>
        <row r="14">
          <cell r="A14">
            <v>12</v>
          </cell>
          <cell r="B14" t="str">
            <v>CARGADOR</v>
          </cell>
          <cell r="C14" t="str">
            <v xml:space="preserve">CAT </v>
          </cell>
          <cell r="D14">
            <v>45000</v>
          </cell>
        </row>
        <row r="15">
          <cell r="A15">
            <v>13</v>
          </cell>
          <cell r="B15" t="str">
            <v>COMPACTADOR</v>
          </cell>
          <cell r="C15" t="str">
            <v xml:space="preserve">CAT </v>
          </cell>
          <cell r="D15">
            <v>45000</v>
          </cell>
        </row>
        <row r="16">
          <cell r="A16">
            <v>14</v>
          </cell>
          <cell r="B16" t="str">
            <v>IRRIGADOR</v>
          </cell>
          <cell r="C16" t="str">
            <v>600M2/h</v>
          </cell>
          <cell r="D16">
            <v>45000</v>
          </cell>
        </row>
        <row r="17">
          <cell r="A17">
            <v>15</v>
          </cell>
          <cell r="B17" t="str">
            <v>RANA</v>
          </cell>
          <cell r="C17" t="str">
            <v>5 HP</v>
          </cell>
          <cell r="D17">
            <v>5375</v>
          </cell>
        </row>
        <row r="18">
          <cell r="A18">
            <v>16</v>
          </cell>
          <cell r="B18" t="str">
            <v xml:space="preserve">MEZCLADORA </v>
          </cell>
          <cell r="C18" t="str">
            <v>1.5 Bultos</v>
          </cell>
          <cell r="D18">
            <v>6125</v>
          </cell>
        </row>
        <row r="19">
          <cell r="A19">
            <v>17</v>
          </cell>
          <cell r="B19" t="str">
            <v>MAQUINA DEMARCADORA</v>
          </cell>
          <cell r="C19" t="str">
            <v>CHORRO</v>
          </cell>
          <cell r="D19">
            <v>40000</v>
          </cell>
        </row>
        <row r="21">
          <cell r="A21" t="str">
            <v>CODIGO</v>
          </cell>
          <cell r="B21" t="str">
            <v>MATERIALES</v>
          </cell>
          <cell r="C21" t="str">
            <v>UNIDAD</v>
          </cell>
          <cell r="D21" t="str">
            <v>TARIFA</v>
          </cell>
        </row>
        <row r="22">
          <cell r="A22">
            <v>18</v>
          </cell>
          <cell r="B22" t="str">
            <v>LAMINA GALVANIZADA</v>
          </cell>
          <cell r="C22" t="str">
            <v>M2</v>
          </cell>
          <cell r="D22">
            <v>30000</v>
          </cell>
        </row>
        <row r="23">
          <cell r="A23">
            <v>19</v>
          </cell>
          <cell r="B23" t="str">
            <v>SOPORTES</v>
          </cell>
          <cell r="C23" t="str">
            <v>UNI.</v>
          </cell>
          <cell r="D23">
            <v>120000</v>
          </cell>
        </row>
        <row r="24">
          <cell r="A24">
            <v>20</v>
          </cell>
          <cell r="B24" t="str">
            <v>PINTURA</v>
          </cell>
          <cell r="C24" t="str">
            <v>GALON</v>
          </cell>
          <cell r="D24">
            <v>25000</v>
          </cell>
        </row>
        <row r="25">
          <cell r="A25">
            <v>21</v>
          </cell>
          <cell r="B25" t="str">
            <v>ARTE</v>
          </cell>
          <cell r="C25" t="str">
            <v>GLOBAL</v>
          </cell>
          <cell r="D25">
            <v>350000</v>
          </cell>
        </row>
        <row r="26">
          <cell r="A26">
            <v>22</v>
          </cell>
          <cell r="B26" t="str">
            <v>INSTALACION</v>
          </cell>
          <cell r="C26" t="str">
            <v>GLOBAL</v>
          </cell>
          <cell r="D26">
            <v>250000</v>
          </cell>
        </row>
        <row r="27">
          <cell r="A27">
            <v>23</v>
          </cell>
          <cell r="B27" t="str">
            <v>FABRICACION</v>
          </cell>
          <cell r="C27" t="str">
            <v>GLOBAL</v>
          </cell>
          <cell r="D27">
            <v>250000</v>
          </cell>
        </row>
        <row r="28">
          <cell r="A28">
            <v>24</v>
          </cell>
          <cell r="B28" t="str">
            <v>EQUIPO DE TOPOGRAFIA</v>
          </cell>
          <cell r="C28" t="str">
            <v>KEM</v>
          </cell>
          <cell r="D28">
            <v>7500</v>
          </cell>
        </row>
        <row r="29">
          <cell r="A29">
            <v>25</v>
          </cell>
          <cell r="B29" t="str">
            <v xml:space="preserve">ESTACAS </v>
          </cell>
          <cell r="C29" t="str">
            <v>GLOBAL</v>
          </cell>
          <cell r="D29">
            <v>20000</v>
          </cell>
        </row>
        <row r="30">
          <cell r="A30">
            <v>26</v>
          </cell>
          <cell r="B30" t="str">
            <v>CARTERAS</v>
          </cell>
          <cell r="C30" t="str">
            <v>GLOBAL</v>
          </cell>
          <cell r="D30">
            <v>30000</v>
          </cell>
        </row>
        <row r="31">
          <cell r="A31">
            <v>27</v>
          </cell>
          <cell r="B31" t="str">
            <v>PAPELERIA</v>
          </cell>
          <cell r="C31" t="str">
            <v>GLOBAL</v>
          </cell>
          <cell r="D31">
            <v>10000</v>
          </cell>
        </row>
        <row r="32">
          <cell r="A32">
            <v>28</v>
          </cell>
          <cell r="B32" t="str">
            <v>1 TOPOGRAFO</v>
          </cell>
          <cell r="C32">
            <v>35000</v>
          </cell>
          <cell r="D32">
            <v>92</v>
          </cell>
        </row>
        <row r="33">
          <cell r="A33">
            <v>29</v>
          </cell>
          <cell r="B33" t="str">
            <v>CADENERO</v>
          </cell>
          <cell r="C33">
            <v>15000</v>
          </cell>
          <cell r="D33">
            <v>92</v>
          </cell>
        </row>
        <row r="34">
          <cell r="A34">
            <v>30</v>
          </cell>
          <cell r="B34" t="str">
            <v>PORTAMIRA</v>
          </cell>
          <cell r="C34">
            <v>10000</v>
          </cell>
          <cell r="D34">
            <v>92</v>
          </cell>
        </row>
        <row r="35">
          <cell r="A35">
            <v>31</v>
          </cell>
          <cell r="B35" t="str">
            <v>1 AYUDANTE</v>
          </cell>
          <cell r="C35">
            <v>10000</v>
          </cell>
          <cell r="D35">
            <v>92</v>
          </cell>
        </row>
        <row r="36">
          <cell r="A36">
            <v>32</v>
          </cell>
          <cell r="B36" t="str">
            <v>HOYADORA</v>
          </cell>
          <cell r="C36" t="str">
            <v>GLOBAL</v>
          </cell>
          <cell r="D36">
            <v>10000</v>
          </cell>
        </row>
        <row r="37">
          <cell r="A37">
            <v>33</v>
          </cell>
          <cell r="B37" t="str">
            <v>POSTES EN CONCRETO 1.80 M.</v>
          </cell>
          <cell r="C37" t="str">
            <v>UNI.</v>
          </cell>
          <cell r="D37">
            <v>12000</v>
          </cell>
        </row>
        <row r="38">
          <cell r="A38">
            <v>34</v>
          </cell>
          <cell r="B38" t="str">
            <v>ALAMBRE</v>
          </cell>
          <cell r="C38" t="str">
            <v>ML</v>
          </cell>
          <cell r="D38">
            <v>100</v>
          </cell>
        </row>
        <row r="39">
          <cell r="A39">
            <v>35</v>
          </cell>
          <cell r="B39" t="str">
            <v>AMARRE</v>
          </cell>
          <cell r="C39" t="str">
            <v>GLOBAL</v>
          </cell>
          <cell r="D39">
            <v>20</v>
          </cell>
        </row>
        <row r="40">
          <cell r="A40">
            <v>36</v>
          </cell>
          <cell r="B40" t="str">
            <v>4 AYUDANTES</v>
          </cell>
          <cell r="C40">
            <v>40000</v>
          </cell>
          <cell r="D40">
            <v>92</v>
          </cell>
        </row>
        <row r="41">
          <cell r="A41">
            <v>37</v>
          </cell>
          <cell r="B41" t="str">
            <v>DERECHO DE EXPLOTACION</v>
          </cell>
          <cell r="C41" t="str">
            <v>M3</v>
          </cell>
          <cell r="D41">
            <v>3000</v>
          </cell>
        </row>
        <row r="42">
          <cell r="A42">
            <v>38</v>
          </cell>
          <cell r="B42" t="str">
            <v>MATERIAL DE TER</v>
          </cell>
          <cell r="C42">
            <v>1.25</v>
          </cell>
          <cell r="D42">
            <v>515</v>
          </cell>
        </row>
        <row r="43">
          <cell r="A43">
            <v>39</v>
          </cell>
          <cell r="B43" t="str">
            <v>MATERIAL DE ALUVION</v>
          </cell>
          <cell r="C43" t="str">
            <v>M3</v>
          </cell>
          <cell r="D43">
            <v>7000</v>
          </cell>
        </row>
        <row r="44">
          <cell r="A44">
            <v>40</v>
          </cell>
          <cell r="B44" t="str">
            <v>Desp. POR COMPACTACION25%</v>
          </cell>
          <cell r="D44">
            <v>1750</v>
          </cell>
        </row>
        <row r="45">
          <cell r="A45">
            <v>41</v>
          </cell>
          <cell r="B45" t="str">
            <v>CLASIFICACION DE MATERIAL</v>
          </cell>
          <cell r="C45" t="str">
            <v>M3</v>
          </cell>
          <cell r="D45">
            <v>6000</v>
          </cell>
        </row>
        <row r="46">
          <cell r="A46">
            <v>42</v>
          </cell>
          <cell r="B46" t="str">
            <v>DESPERDICIO 10%</v>
          </cell>
          <cell r="D46">
            <v>2700</v>
          </cell>
        </row>
        <row r="47">
          <cell r="A47">
            <v>43</v>
          </cell>
          <cell r="B47" t="str">
            <v>3 AYUDANTES</v>
          </cell>
          <cell r="C47">
            <v>30000</v>
          </cell>
          <cell r="D47">
            <v>92</v>
          </cell>
        </row>
        <row r="48">
          <cell r="A48">
            <v>44</v>
          </cell>
          <cell r="B48" t="str">
            <v>1 JEFE DE PLANTA</v>
          </cell>
          <cell r="C48">
            <v>25000</v>
          </cell>
          <cell r="D48">
            <v>92</v>
          </cell>
        </row>
        <row r="49">
          <cell r="A49">
            <v>45</v>
          </cell>
          <cell r="B49" t="str">
            <v>1 AUXILIAR</v>
          </cell>
          <cell r="C49">
            <v>20000</v>
          </cell>
          <cell r="D49">
            <v>92</v>
          </cell>
        </row>
        <row r="50">
          <cell r="A50">
            <v>46</v>
          </cell>
          <cell r="B50" t="str">
            <v>TRITURADO</v>
          </cell>
          <cell r="C50" t="str">
            <v>M3</v>
          </cell>
          <cell r="D50">
            <v>26998</v>
          </cell>
        </row>
        <row r="51">
          <cell r="A51">
            <v>47</v>
          </cell>
          <cell r="B51" t="str">
            <v>PLANTA DE ASFALTO</v>
          </cell>
          <cell r="C51" t="str">
            <v>CAT</v>
          </cell>
          <cell r="D51">
            <v>180000</v>
          </cell>
        </row>
        <row r="52">
          <cell r="A52">
            <v>48</v>
          </cell>
          <cell r="B52" t="str">
            <v>MATERIAL BASE</v>
          </cell>
          <cell r="C52" t="str">
            <v>M3</v>
          </cell>
          <cell r="D52">
            <v>26998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 DE CONTENIDO"/>
      <sheetName val="GENERALIDADES"/>
      <sheetName val="CUMPLIMIENTO"/>
      <sheetName val="EST.RED"/>
      <sheetName val="SEMAFORO"/>
      <sheetName val="Comp. TORTAS "/>
      <sheetName val="CRITE. TECN."/>
      <sheetName val="MAPA EST RED"/>
      <sheetName val="NECESIDAD VIA"/>
      <sheetName val="Necesidades cr."/>
      <sheetName val="CANTID.Y COSTOS NEC."/>
      <sheetName val="SITIOS CRITICOS"/>
      <sheetName val="EMERG."/>
      <sheetName val="PUENTES"/>
      <sheetName val="PRIOR-PTES"/>
      <sheetName val="PONTONES"/>
      <sheetName val="señal v"/>
      <sheetName val="señal H"/>
      <sheetName val="Accidentalidad"/>
      <sheetName val="Mapa- Acci."/>
      <sheetName val="DEFENSA VIAS"/>
      <sheetName val="SEGUIMIENTO"/>
      <sheetName val="CUANTI AMV"/>
      <sheetName val="CUALI AMV"/>
      <sheetName val="CUANTI MICRO"/>
      <sheetName val="CUALI MICRO"/>
      <sheetName val="COMENTAR.GLES"/>
      <sheetName val="RES.FOTO."/>
    </sheetNames>
    <sheetDataSet>
      <sheetData sheetId="0" refreshError="1"/>
      <sheetData sheetId="1" refreshError="1"/>
      <sheetData sheetId="2" refreshError="1">
        <row r="5">
          <cell r="C5" t="str">
            <v>INGEVIALESV E.U.</v>
          </cell>
          <cell r="M5" t="str">
            <v>TRIMESTRE: DICIEMBRE DE 2005 - FEBRERO DE 2006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ble hurtado vereda leche miel"/>
      <sheetName val="15 Sept"/>
      <sheetName val="15 Sept (2)"/>
      <sheetName val="buenavista mo"/>
      <sheetName val="buenavista mo1"/>
      <sheetName val="bellavista sur"/>
      <sheetName val="ROSALES TRENZ"/>
      <sheetName val="LOS ROSALES"/>
      <sheetName val="VIGIA TROMP"/>
      <sheetName val="GUAIMARO"/>
      <sheetName val="MANI"/>
      <sheetName val="Colina"/>
      <sheetName val="COLINA TRENZ"/>
      <sheetName val="caracoli"/>
      <sheetName val="Caricare"/>
      <sheetName val="Doñajuana"/>
      <sheetName val="26 de mayo"/>
      <sheetName val="PRECIOS UNITARIOS 2003"/>
      <sheetName val="MANO DE OBRA"/>
      <sheetName val="EQUIPO"/>
      <sheetName val="MATERIAL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D-Indice"/>
      <sheetName val="ID-01"/>
      <sheetName val="ID-02"/>
      <sheetName val="ID-03"/>
      <sheetName val="ID-04"/>
      <sheetName val="ID-05"/>
      <sheetName val="ID-06"/>
      <sheetName val="ID-07"/>
      <sheetName val="ID-08"/>
      <sheetName val="ID-09"/>
      <sheetName val="ID-10"/>
      <sheetName val="ID-11"/>
      <sheetName val="ID-12"/>
      <sheetName val="ID-13"/>
      <sheetName val="Indicadores de Producto"/>
      <sheetName val="Indicadores de Impacto"/>
      <sheetName val="Indicadores Gestión"/>
      <sheetName val="Programa Presupuestal"/>
      <sheetName val="Objetivos de Política"/>
      <sheetName val="Descentralizadas"/>
      <sheetName val="Subprograma"/>
      <sheetName val="Control"/>
      <sheetName val="Listado"/>
      <sheetName val="PESOS"/>
      <sheetName val="TARIFAS"/>
      <sheetName val="IDEN"/>
      <sheetName val="ANEXO"/>
      <sheetName val="Anexo 12"/>
      <sheetName val="INSUMOS"/>
      <sheetName val="BASE"/>
      <sheetName val="Indicadores_de_Producto"/>
      <sheetName val="LSAL"/>
      <sheetName val="Indicadores_de_Impacto"/>
      <sheetName val="Indicadores_Gestión"/>
      <sheetName val="Programa_Presupuestal"/>
      <sheetName val="Objetivos_de_Polític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>
        <row r="1038">
          <cell r="F1038" t="str">
            <v>Yopal</v>
          </cell>
        </row>
        <row r="1039">
          <cell r="F1039" t="str">
            <v>Aguazul</v>
          </cell>
        </row>
        <row r="1040">
          <cell r="F1040" t="str">
            <v>Chameza</v>
          </cell>
        </row>
        <row r="1041">
          <cell r="F1041" t="str">
            <v>Hato Corozal</v>
          </cell>
        </row>
        <row r="1042">
          <cell r="F1042" t="str">
            <v>La Salina</v>
          </cell>
        </row>
        <row r="1043">
          <cell r="F1043" t="str">
            <v>Maní</v>
          </cell>
        </row>
        <row r="1044">
          <cell r="F1044" t="str">
            <v>Monterrey</v>
          </cell>
        </row>
        <row r="1045">
          <cell r="F1045" t="str">
            <v>Nunchía</v>
          </cell>
        </row>
        <row r="1046">
          <cell r="F1046" t="str">
            <v>Orocué</v>
          </cell>
        </row>
        <row r="1047">
          <cell r="F1047" t="str">
            <v>Paz De Ariporo</v>
          </cell>
        </row>
        <row r="1048">
          <cell r="F1048" t="str">
            <v>Pore</v>
          </cell>
        </row>
        <row r="1049">
          <cell r="F1049" t="str">
            <v>Recetor</v>
          </cell>
        </row>
        <row r="1050">
          <cell r="F1050" t="str">
            <v>Sabanalarga</v>
          </cell>
        </row>
        <row r="1051">
          <cell r="F1051" t="str">
            <v>Sácama</v>
          </cell>
        </row>
        <row r="1052">
          <cell r="F1052" t="str">
            <v>San Luis De Palenque</v>
          </cell>
        </row>
        <row r="1053">
          <cell r="F1053" t="str">
            <v>Támara</v>
          </cell>
        </row>
        <row r="1054">
          <cell r="F1054" t="str">
            <v>Tauramena</v>
          </cell>
        </row>
        <row r="1055">
          <cell r="F1055" t="str">
            <v>Trinidad</v>
          </cell>
        </row>
        <row r="1056">
          <cell r="F1056" t="str">
            <v>Villanueva</v>
          </cell>
        </row>
      </sheetData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"/>
      <sheetName val="UNITARIOS GENERALES"/>
      <sheetName val="BASE"/>
      <sheetName val="PRECIOS"/>
      <sheetName val="items"/>
      <sheetName val="glvc"/>
      <sheetName val="CONS"/>
      <sheetName val="31"/>
      <sheetName val="INV"/>
      <sheetName val="PESOS"/>
      <sheetName val="AASHTO"/>
      <sheetName val="ESTADO RED"/>
      <sheetName val="CARRETERAS"/>
      <sheetName val="GENERALIDADES "/>
    </sheetNames>
    <sheetDataSet>
      <sheetData sheetId="0">
        <row r="2">
          <cell r="A2" t="str">
            <v>CODIGO</v>
          </cell>
          <cell r="B2" t="str">
            <v>EQUIPOS</v>
          </cell>
          <cell r="C2" t="str">
            <v>TIPO</v>
          </cell>
          <cell r="D2" t="str">
            <v>TARIFA/HORA</v>
          </cell>
          <cell r="E2" t="str">
            <v>RENDIMIENTO</v>
          </cell>
        </row>
        <row r="3">
          <cell r="A3">
            <v>1</v>
          </cell>
          <cell r="B3" t="str">
            <v>RETROCARGADOR</v>
          </cell>
          <cell r="C3" t="str">
            <v>JD-510</v>
          </cell>
          <cell r="D3">
            <v>35000</v>
          </cell>
        </row>
        <row r="4">
          <cell r="A4">
            <v>2</v>
          </cell>
          <cell r="B4" t="str">
            <v>MOTONIVELADORA</v>
          </cell>
          <cell r="C4" t="str">
            <v xml:space="preserve">CAT </v>
          </cell>
          <cell r="D4">
            <v>45000</v>
          </cell>
        </row>
        <row r="5">
          <cell r="A5">
            <v>3</v>
          </cell>
          <cell r="B5" t="str">
            <v>VIBROCOMPACTADOR</v>
          </cell>
          <cell r="C5" t="str">
            <v xml:space="preserve">CAT </v>
          </cell>
          <cell r="D5">
            <v>45000</v>
          </cell>
        </row>
        <row r="6">
          <cell r="A6">
            <v>4</v>
          </cell>
          <cell r="B6" t="str">
            <v>RETROEXCAVADORA</v>
          </cell>
          <cell r="C6" t="str">
            <v xml:space="preserve">CAT </v>
          </cell>
          <cell r="D6">
            <v>60000</v>
          </cell>
        </row>
        <row r="7">
          <cell r="A7">
            <v>5</v>
          </cell>
          <cell r="B7" t="str">
            <v>BULLDOZER</v>
          </cell>
          <cell r="C7" t="str">
            <v>D6D</v>
          </cell>
          <cell r="D7">
            <v>45000</v>
          </cell>
        </row>
        <row r="8">
          <cell r="A8">
            <v>6</v>
          </cell>
          <cell r="B8" t="str">
            <v>VOLQUETA</v>
          </cell>
          <cell r="C8" t="str">
            <v>5m3</v>
          </cell>
          <cell r="D8">
            <v>22500</v>
          </cell>
        </row>
        <row r="9">
          <cell r="A9">
            <v>7</v>
          </cell>
          <cell r="B9" t="str">
            <v>MOTOBOMBA</v>
          </cell>
          <cell r="D9">
            <v>4000</v>
          </cell>
        </row>
        <row r="10">
          <cell r="A10">
            <v>8</v>
          </cell>
          <cell r="B10" t="str">
            <v>HERRAMIENTA 1O% M.O</v>
          </cell>
        </row>
        <row r="11">
          <cell r="A11">
            <v>9</v>
          </cell>
          <cell r="B11" t="str">
            <v xml:space="preserve">CARROTANQUE </v>
          </cell>
          <cell r="C11" t="str">
            <v>2500 GL</v>
          </cell>
          <cell r="D11">
            <v>22500</v>
          </cell>
        </row>
        <row r="12">
          <cell r="A12">
            <v>10</v>
          </cell>
          <cell r="B12" t="str">
            <v>FINISHER</v>
          </cell>
          <cell r="C12" t="str">
            <v xml:space="preserve">CAT </v>
          </cell>
          <cell r="D12">
            <v>80000</v>
          </cell>
        </row>
        <row r="13">
          <cell r="A13">
            <v>11</v>
          </cell>
          <cell r="B13" t="str">
            <v>TRITURADORA</v>
          </cell>
          <cell r="C13" t="str">
            <v xml:space="preserve">CAT </v>
          </cell>
          <cell r="D13">
            <v>100000</v>
          </cell>
        </row>
        <row r="14">
          <cell r="A14">
            <v>12</v>
          </cell>
          <cell r="B14" t="str">
            <v>CARGADOR</v>
          </cell>
          <cell r="C14" t="str">
            <v xml:space="preserve">CAT </v>
          </cell>
          <cell r="D14">
            <v>45000</v>
          </cell>
        </row>
        <row r="15">
          <cell r="A15">
            <v>13</v>
          </cell>
          <cell r="B15" t="str">
            <v>COMPACTADOR</v>
          </cell>
          <cell r="C15" t="str">
            <v xml:space="preserve">CAT </v>
          </cell>
          <cell r="D15">
            <v>45000</v>
          </cell>
        </row>
        <row r="16">
          <cell r="A16">
            <v>14</v>
          </cell>
          <cell r="B16" t="str">
            <v>IRRIGADOR</v>
          </cell>
          <cell r="C16" t="str">
            <v>600M2/h</v>
          </cell>
          <cell r="D16">
            <v>45000</v>
          </cell>
        </row>
        <row r="17">
          <cell r="A17">
            <v>15</v>
          </cell>
          <cell r="B17" t="str">
            <v>RANA</v>
          </cell>
          <cell r="C17" t="str">
            <v>5 HP</v>
          </cell>
          <cell r="D17">
            <v>5375</v>
          </cell>
        </row>
        <row r="18">
          <cell r="A18">
            <v>16</v>
          </cell>
          <cell r="B18" t="str">
            <v xml:space="preserve">MEZCLADORA </v>
          </cell>
          <cell r="C18" t="str">
            <v>1.5 Bultos</v>
          </cell>
          <cell r="D18">
            <v>6125</v>
          </cell>
        </row>
        <row r="19">
          <cell r="A19">
            <v>17</v>
          </cell>
          <cell r="B19" t="str">
            <v>MAQUINA DEMARCADORA</v>
          </cell>
          <cell r="C19" t="str">
            <v>CHORRO</v>
          </cell>
          <cell r="D19">
            <v>40000</v>
          </cell>
        </row>
        <row r="21">
          <cell r="A21" t="str">
            <v>CODIGO</v>
          </cell>
          <cell r="B21" t="str">
            <v>MATERIALES</v>
          </cell>
          <cell r="C21" t="str">
            <v>UNIDAD</v>
          </cell>
          <cell r="D21" t="str">
            <v>TARIFA</v>
          </cell>
        </row>
        <row r="22">
          <cell r="A22">
            <v>18</v>
          </cell>
          <cell r="B22" t="str">
            <v>LAMINA GALVANIZADA</v>
          </cell>
          <cell r="C22" t="str">
            <v>M2</v>
          </cell>
          <cell r="D22">
            <v>30000</v>
          </cell>
        </row>
        <row r="23">
          <cell r="A23">
            <v>19</v>
          </cell>
          <cell r="B23" t="str">
            <v>SOPORTES</v>
          </cell>
          <cell r="C23" t="str">
            <v>UNI.</v>
          </cell>
          <cell r="D23">
            <v>120000</v>
          </cell>
        </row>
        <row r="24">
          <cell r="A24">
            <v>20</v>
          </cell>
          <cell r="B24" t="str">
            <v>PINTURA</v>
          </cell>
          <cell r="C24" t="str">
            <v>GALON</v>
          </cell>
          <cell r="D24">
            <v>25000</v>
          </cell>
        </row>
        <row r="25">
          <cell r="A25">
            <v>21</v>
          </cell>
          <cell r="B25" t="str">
            <v>ARTE</v>
          </cell>
          <cell r="C25" t="str">
            <v>GLOBAL</v>
          </cell>
          <cell r="D25">
            <v>350000</v>
          </cell>
        </row>
        <row r="26">
          <cell r="A26">
            <v>22</v>
          </cell>
          <cell r="B26" t="str">
            <v>INSTALACION</v>
          </cell>
          <cell r="C26" t="str">
            <v>GLOBAL</v>
          </cell>
          <cell r="D26">
            <v>250000</v>
          </cell>
        </row>
        <row r="27">
          <cell r="A27">
            <v>23</v>
          </cell>
          <cell r="B27" t="str">
            <v>FABRICACION</v>
          </cell>
          <cell r="C27" t="str">
            <v>GLOBAL</v>
          </cell>
          <cell r="D27">
            <v>250000</v>
          </cell>
        </row>
        <row r="28">
          <cell r="A28">
            <v>24</v>
          </cell>
          <cell r="B28" t="str">
            <v>EQUIPO DE TOPOGRAFIA</v>
          </cell>
          <cell r="C28" t="str">
            <v>KEM</v>
          </cell>
          <cell r="D28">
            <v>7500</v>
          </cell>
        </row>
        <row r="29">
          <cell r="A29">
            <v>25</v>
          </cell>
          <cell r="B29" t="str">
            <v xml:space="preserve">ESTACAS </v>
          </cell>
          <cell r="C29" t="str">
            <v>GLOBAL</v>
          </cell>
          <cell r="D29">
            <v>20000</v>
          </cell>
        </row>
        <row r="30">
          <cell r="A30">
            <v>26</v>
          </cell>
          <cell r="B30" t="str">
            <v>CARTERAS</v>
          </cell>
          <cell r="C30" t="str">
            <v>GLOBAL</v>
          </cell>
          <cell r="D30">
            <v>30000</v>
          </cell>
        </row>
        <row r="31">
          <cell r="A31">
            <v>27</v>
          </cell>
          <cell r="B31" t="str">
            <v>PAPELERIA</v>
          </cell>
          <cell r="C31" t="str">
            <v>GLOBAL</v>
          </cell>
          <cell r="D31">
            <v>10000</v>
          </cell>
        </row>
        <row r="32">
          <cell r="A32">
            <v>28</v>
          </cell>
          <cell r="B32" t="str">
            <v>1 TOPOGRAFO</v>
          </cell>
          <cell r="C32">
            <v>35000</v>
          </cell>
          <cell r="D32">
            <v>92</v>
          </cell>
        </row>
        <row r="33">
          <cell r="A33">
            <v>29</v>
          </cell>
          <cell r="B33" t="str">
            <v>CADENERO</v>
          </cell>
          <cell r="C33">
            <v>15000</v>
          </cell>
          <cell r="D33">
            <v>92</v>
          </cell>
        </row>
        <row r="34">
          <cell r="A34">
            <v>30</v>
          </cell>
          <cell r="B34" t="str">
            <v>PORTAMIRA</v>
          </cell>
          <cell r="C34">
            <v>10000</v>
          </cell>
          <cell r="D34">
            <v>92</v>
          </cell>
        </row>
        <row r="35">
          <cell r="A35">
            <v>31</v>
          </cell>
          <cell r="B35" t="str">
            <v>1 AYUDANTE</v>
          </cell>
          <cell r="C35">
            <v>10000</v>
          </cell>
          <cell r="D35">
            <v>92</v>
          </cell>
        </row>
        <row r="36">
          <cell r="A36">
            <v>32</v>
          </cell>
          <cell r="B36" t="str">
            <v>HOYADORA</v>
          </cell>
          <cell r="C36" t="str">
            <v>GLOBAL</v>
          </cell>
          <cell r="D36">
            <v>10000</v>
          </cell>
        </row>
        <row r="37">
          <cell r="A37">
            <v>33</v>
          </cell>
          <cell r="B37" t="str">
            <v>POSTES EN CONCRETO 1.80 M.</v>
          </cell>
          <cell r="C37" t="str">
            <v>UNI.</v>
          </cell>
          <cell r="D37">
            <v>12000</v>
          </cell>
        </row>
        <row r="38">
          <cell r="A38">
            <v>34</v>
          </cell>
          <cell r="B38" t="str">
            <v>ALAMBRE</v>
          </cell>
          <cell r="C38" t="str">
            <v>ML</v>
          </cell>
          <cell r="D38">
            <v>100</v>
          </cell>
        </row>
        <row r="39">
          <cell r="A39">
            <v>35</v>
          </cell>
          <cell r="B39" t="str">
            <v>AMARRE</v>
          </cell>
          <cell r="C39" t="str">
            <v>GLOBAL</v>
          </cell>
          <cell r="D39">
            <v>20</v>
          </cell>
        </row>
        <row r="40">
          <cell r="A40">
            <v>36</v>
          </cell>
          <cell r="B40" t="str">
            <v>4 AYUDANTES</v>
          </cell>
          <cell r="C40">
            <v>40000</v>
          </cell>
          <cell r="D40">
            <v>92</v>
          </cell>
        </row>
        <row r="41">
          <cell r="A41">
            <v>37</v>
          </cell>
          <cell r="B41" t="str">
            <v>DERECHO DE EXPLOTACION</v>
          </cell>
          <cell r="C41" t="str">
            <v>M3</v>
          </cell>
          <cell r="D41">
            <v>3000</v>
          </cell>
        </row>
        <row r="42">
          <cell r="A42">
            <v>38</v>
          </cell>
          <cell r="B42" t="str">
            <v>MATERIAL DE TER</v>
          </cell>
          <cell r="C42">
            <v>1.25</v>
          </cell>
          <cell r="D42">
            <v>515</v>
          </cell>
        </row>
        <row r="43">
          <cell r="A43">
            <v>39</v>
          </cell>
          <cell r="B43" t="str">
            <v>MATERIAL DE ALUVION</v>
          </cell>
          <cell r="C43" t="str">
            <v>M3</v>
          </cell>
          <cell r="D43">
            <v>7000</v>
          </cell>
        </row>
        <row r="44">
          <cell r="A44">
            <v>40</v>
          </cell>
          <cell r="B44" t="str">
            <v>Desp. POR COMPACTACION25%</v>
          </cell>
          <cell r="D44">
            <v>1750</v>
          </cell>
        </row>
        <row r="45">
          <cell r="A45">
            <v>41</v>
          </cell>
          <cell r="B45" t="str">
            <v>CLASIFICACION DE MATERIAL</v>
          </cell>
          <cell r="C45" t="str">
            <v>M3</v>
          </cell>
          <cell r="D45">
            <v>6000</v>
          </cell>
        </row>
        <row r="46">
          <cell r="A46">
            <v>42</v>
          </cell>
          <cell r="B46" t="str">
            <v>DESPERDICIO 10%</v>
          </cell>
          <cell r="D46">
            <v>2700</v>
          </cell>
        </row>
        <row r="47">
          <cell r="A47">
            <v>43</v>
          </cell>
          <cell r="B47" t="str">
            <v>3 AYUDANTES</v>
          </cell>
          <cell r="C47">
            <v>30000</v>
          </cell>
          <cell r="D47">
            <v>92</v>
          </cell>
        </row>
        <row r="48">
          <cell r="A48">
            <v>44</v>
          </cell>
          <cell r="B48" t="str">
            <v>1 JEFE DE PLANTA</v>
          </cell>
          <cell r="C48">
            <v>25000</v>
          </cell>
          <cell r="D48">
            <v>92</v>
          </cell>
        </row>
        <row r="49">
          <cell r="A49">
            <v>45</v>
          </cell>
          <cell r="B49" t="str">
            <v>1 AUXILIAR</v>
          </cell>
          <cell r="C49">
            <v>20000</v>
          </cell>
          <cell r="D49">
            <v>92</v>
          </cell>
        </row>
        <row r="50">
          <cell r="A50">
            <v>46</v>
          </cell>
          <cell r="B50" t="str">
            <v>TRITURADO</v>
          </cell>
          <cell r="C50" t="str">
            <v>M3</v>
          </cell>
          <cell r="D50">
            <v>26998</v>
          </cell>
        </row>
        <row r="51">
          <cell r="A51">
            <v>47</v>
          </cell>
          <cell r="B51" t="str">
            <v>PLANTA DE ASFALTO</v>
          </cell>
          <cell r="C51" t="str">
            <v>CAT</v>
          </cell>
          <cell r="D51">
            <v>180000</v>
          </cell>
        </row>
        <row r="52">
          <cell r="A52">
            <v>48</v>
          </cell>
          <cell r="B52" t="str">
            <v>MATERIAL BASE</v>
          </cell>
          <cell r="C52" t="str">
            <v>M3</v>
          </cell>
          <cell r="D52">
            <v>26998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materiales"/>
      <sheetName val="Equipo"/>
      <sheetName val="otros"/>
      <sheetName val="201.2 reforzado"/>
      <sheetName val="210.2 OTRA"/>
      <sheetName val="650.5P"/>
      <sheetName val="1p"/>
      <sheetName val="4651p"/>
      <sheetName val="LOCALIZACION ESTRUCTURAS"/>
      <sheetName val="LOCALIZACION CARRETERAS"/>
      <sheetName val="200.1"/>
      <sheetName val="200.2"/>
      <sheetName val="200P ROCERIA"/>
      <sheetName val="201.1"/>
      <sheetName val="201.2"/>
      <sheetName val="201.2 ciclopeo"/>
      <sheetName val="201.3"/>
      <sheetName val="201.3P"/>
      <sheetName val="201.4"/>
      <sheetName val="201.8P"/>
      <sheetName val="201.9"/>
      <sheetName val="201.10"/>
      <sheetName val="201.11"/>
      <sheetName val="201.12"/>
      <sheetName val="201.13"/>
      <sheetName val="201.14"/>
      <sheetName val="210.1"/>
      <sheetName val="210.2"/>
      <sheetName val="210.3"/>
      <sheetName val="211"/>
      <sheetName val="220"/>
      <sheetName val="221.1"/>
      <sheetName val="221.2"/>
      <sheetName val="225P"/>
      <sheetName val="230.1"/>
      <sheetName val="230.2"/>
      <sheetName val="310"/>
      <sheetName val="311"/>
      <sheetName val="311P1"/>
      <sheetName val="311P2"/>
      <sheetName val="311P3"/>
      <sheetName val="320.1"/>
      <sheetName val="320.2"/>
      <sheetName val="330.1"/>
      <sheetName val="330.2"/>
      <sheetName val="340.1"/>
      <sheetName val="340.2"/>
      <sheetName val="340.3"/>
      <sheetName val="341.1"/>
      <sheetName val="341.2"/>
      <sheetName val="341.1P"/>
      <sheetName val="410.1"/>
      <sheetName val="410.2"/>
      <sheetName val="411.1"/>
      <sheetName val="411.2"/>
      <sheetName val="411.3"/>
      <sheetName val="465.1"/>
      <sheetName val="414.1"/>
      <sheetName val="414.2"/>
      <sheetName val="414.3"/>
      <sheetName val="414.4"/>
      <sheetName val="415"/>
      <sheetName val="420"/>
      <sheetName val="421.1"/>
      <sheetName val="421.2"/>
      <sheetName val="421.3"/>
      <sheetName val="421.4"/>
      <sheetName val="430.1"/>
      <sheetName val="430.2"/>
      <sheetName val="431.1"/>
      <sheetName val="431.2"/>
      <sheetName val="432"/>
      <sheetName val="433.1"/>
      <sheetName val="433.2"/>
      <sheetName val="433.3"/>
      <sheetName val="433.4"/>
      <sheetName val="433.5"/>
      <sheetName val="433.6"/>
      <sheetName val="433.7"/>
      <sheetName val="433.8"/>
      <sheetName val="440.2PREP VIA "/>
      <sheetName val="440.1PREP VIA"/>
      <sheetName val="440.3PREP VIA  "/>
      <sheetName val="440.4"/>
      <sheetName val="441.1"/>
      <sheetName val="441.1P COMPRADA"/>
      <sheetName val="441.2"/>
      <sheetName val="441.2P COMPRADA"/>
      <sheetName val="441.3"/>
      <sheetName val="441.3P COMPRADA"/>
      <sheetName val="441.4"/>
      <sheetName val="450.1"/>
      <sheetName val="450.1P "/>
      <sheetName val="450.2"/>
      <sheetName val="450.2P"/>
      <sheetName val="450.3"/>
      <sheetName val="450.3P "/>
      <sheetName val="450.5"/>
      <sheetName val="451.1"/>
      <sheetName val="451.1P"/>
      <sheetName val="451.2"/>
      <sheetName val="451.2P"/>
      <sheetName val="451.3"/>
      <sheetName val="451.3P"/>
      <sheetName val="452.1"/>
      <sheetName val="452.1P "/>
      <sheetName val="452.2"/>
      <sheetName val="452.2P "/>
      <sheetName val="452.3"/>
      <sheetName val="452.3P"/>
      <sheetName val="452.4"/>
      <sheetName val="452.4P"/>
      <sheetName val="453"/>
      <sheetName val="460"/>
      <sheetName val="460P"/>
      <sheetName val="461.1"/>
      <sheetName val="461.2"/>
      <sheetName val="462.1P"/>
      <sheetName val="462.2P"/>
      <sheetName val="462.3P"/>
      <sheetName val="462.4P"/>
      <sheetName val="462.5"/>
      <sheetName val="500"/>
      <sheetName val="500P"/>
      <sheetName val="510"/>
      <sheetName val="510P1"/>
      <sheetName val="510P2"/>
      <sheetName val="510P3"/>
      <sheetName val="510P5"/>
      <sheetName val="600.1"/>
      <sheetName val="600.2"/>
      <sheetName val="600.3"/>
      <sheetName val="600.4"/>
      <sheetName val="600.4 P"/>
      <sheetName val="600.5"/>
      <sheetName val="600.5 P"/>
      <sheetName val="610.1"/>
      <sheetName val="610.2"/>
      <sheetName val="620.1"/>
      <sheetName val="620.2"/>
      <sheetName val="620.3"/>
      <sheetName val="620P"/>
      <sheetName val="621.1"/>
      <sheetName val="621.2"/>
      <sheetName val="621.3"/>
      <sheetName val="621.4"/>
      <sheetName val="621.5"/>
      <sheetName val="621.5P"/>
      <sheetName val="621.6"/>
      <sheetName val="621,7"/>
      <sheetName val="622.1"/>
      <sheetName val="622.2"/>
      <sheetName val="622.3"/>
      <sheetName val="622.4"/>
      <sheetName val="622.5"/>
      <sheetName val="630.1"/>
      <sheetName val="630.2"/>
      <sheetName val="630.3"/>
      <sheetName val="630.4"/>
      <sheetName val="630.5"/>
      <sheetName val="630.6"/>
      <sheetName val="630.7"/>
      <sheetName val="630.P"/>
      <sheetName val="631P BOLSACRETO"/>
      <sheetName val="632"/>
      <sheetName val="632P"/>
      <sheetName val="640.1"/>
      <sheetName val="640.2"/>
      <sheetName val="640.3"/>
      <sheetName val="641"/>
      <sheetName val="641P ANCLAJES"/>
      <sheetName val="642.1"/>
      <sheetName val="642.2"/>
      <sheetName val="642P2 JUNTAS"/>
      <sheetName val="642P1 JUNTAS"/>
      <sheetName val="642P3 JUNTAS"/>
      <sheetName val="650.1"/>
      <sheetName val="650.2"/>
      <sheetName val="650.3"/>
      <sheetName val="650.3 OTRO"/>
      <sheetName val="650.4"/>
      <sheetName val="660.1P"/>
      <sheetName val="660.1"/>
      <sheetName val="660.2"/>
      <sheetName val="660.3"/>
      <sheetName val="661 TIPO 1"/>
      <sheetName val="661 TIPO 2"/>
      <sheetName val="661 OTRO"/>
      <sheetName val="662.1"/>
      <sheetName val="662.2"/>
      <sheetName val="670.1P"/>
      <sheetName val="670.2"/>
      <sheetName val="671"/>
      <sheetName val="672"/>
      <sheetName val="673.1"/>
      <sheetName val="673.2"/>
      <sheetName val="673.3"/>
      <sheetName val="673.4"/>
      <sheetName val="674"/>
      <sheetName val="675.1"/>
      <sheetName val="675.2"/>
      <sheetName val="675.3"/>
      <sheetName val="676"/>
      <sheetName val="680.1"/>
      <sheetName val="680.2"/>
      <sheetName val="680.3"/>
      <sheetName val="680P"/>
      <sheetName val="681"/>
      <sheetName val="680.1P"/>
      <sheetName val="682"/>
      <sheetName val="683P"/>
      <sheetName val="700.1"/>
      <sheetName val="700.2"/>
      <sheetName val="700P BANDAS SONORAS "/>
      <sheetName val="701"/>
      <sheetName val="710.1"/>
      <sheetName val="710.2"/>
      <sheetName val="710.3"/>
      <sheetName val="710.4"/>
      <sheetName val="710.5"/>
      <sheetName val="720"/>
      <sheetName val="730.1"/>
      <sheetName val="730.2"/>
      <sheetName val="730.3"/>
      <sheetName val="740"/>
      <sheetName val="800.1"/>
      <sheetName val="800.2"/>
      <sheetName val="800.3"/>
      <sheetName val="800.4"/>
      <sheetName val="800P"/>
      <sheetName val="810.1"/>
      <sheetName val="810.1P"/>
      <sheetName val="810.2"/>
      <sheetName val="815P"/>
      <sheetName val="900.1"/>
      <sheetName val="900.2"/>
      <sheetName val="900.3"/>
      <sheetName val="610P"/>
      <sheetName val="hexapodos"/>
      <sheetName val="Hoja1 (2)"/>
      <sheetName val="Hoja2 (2)"/>
      <sheetName val="Hoja3 (2)"/>
      <sheetName val="Hoja1"/>
      <sheetName val="Hoja2"/>
      <sheetName val="Hoja3"/>
    </sheetNames>
    <sheetDataSet>
      <sheetData sheetId="0"/>
      <sheetData sheetId="1" refreshError="1">
        <row r="7">
          <cell r="A7" t="str">
            <v>Acero A-36 para estructura metalica</v>
          </cell>
        </row>
        <row r="8">
          <cell r="A8" t="str">
            <v>Acero A-37</v>
          </cell>
        </row>
        <row r="9">
          <cell r="A9" t="str">
            <v>Acero A-40</v>
          </cell>
        </row>
        <row r="10">
          <cell r="A10" t="str">
            <v>Acero PDR-60</v>
          </cell>
        </row>
        <row r="11">
          <cell r="A11" t="str">
            <v>Adoquin e=5cm (en obra)</v>
          </cell>
        </row>
        <row r="12">
          <cell r="A12" t="str">
            <v>Adoquin grama 10X20X6 (en obra)</v>
          </cell>
        </row>
        <row r="13">
          <cell r="A13" t="str">
            <v>Adoquin color 10X20X6  (en obra)</v>
          </cell>
        </row>
        <row r="14">
          <cell r="A14" t="str">
            <v>Agregado para concreto hidraulico</v>
          </cell>
        </row>
        <row r="15">
          <cell r="A15" t="str">
            <v>Agregado para tratamiento superf. Doble</v>
          </cell>
        </row>
        <row r="16">
          <cell r="A16" t="str">
            <v>Agregado para tratamiento superf. Simple</v>
          </cell>
        </row>
        <row r="17">
          <cell r="A17" t="str">
            <v>Agregado petreo para mezclas asfálticas</v>
          </cell>
        </row>
        <row r="18">
          <cell r="A18" t="str">
            <v>Agregado petreo para triturar (crudo)</v>
          </cell>
        </row>
        <row r="19">
          <cell r="A19" t="str">
            <v>Agregados seleccionados (tamaño máximo 1") (bandas sonoras reduce velocidad)</v>
          </cell>
        </row>
        <row r="20">
          <cell r="A20" t="str">
            <v>Agregado tipo LA1 (lechadas)</v>
          </cell>
        </row>
        <row r="21">
          <cell r="A21" t="str">
            <v>Agregado tipo LA2 (lechadas)</v>
          </cell>
        </row>
        <row r="22">
          <cell r="A22" t="str">
            <v>Agregado tipo LA3 (lechadas)</v>
          </cell>
        </row>
        <row r="23">
          <cell r="A23" t="str">
            <v>Agregado tipo LA4 (lechadas)</v>
          </cell>
        </row>
        <row r="24">
          <cell r="A24" t="str">
            <v>Agua</v>
          </cell>
        </row>
        <row r="25">
          <cell r="A25" t="str">
            <v>Alambre de pua calibre 12 (340 m)</v>
          </cell>
        </row>
        <row r="26">
          <cell r="A26" t="str">
            <v>Alambre galvanizado No. 12</v>
          </cell>
        </row>
        <row r="27">
          <cell r="A27" t="str">
            <v>Alambre negro para amarre</v>
          </cell>
        </row>
        <row r="28">
          <cell r="A28" t="str">
            <v>Almohadillas de neopreno dureza 60 (35cm*45cm*5cm con 2 laminas de 3mm)</v>
          </cell>
        </row>
        <row r="29">
          <cell r="A29" t="str">
            <v>Amortiguadores</v>
          </cell>
        </row>
        <row r="30">
          <cell r="A30" t="str">
            <v>Aditivo (Retardante plastificante redutor de fraguado) (sikament 320)</v>
          </cell>
        </row>
        <row r="31">
          <cell r="A31" t="str">
            <v>Aditivo (Acelerante plastificante para concretos (plastocrete 169 HE)</v>
          </cell>
        </row>
        <row r="32">
          <cell r="A32" t="str">
            <v>Anfo</v>
          </cell>
        </row>
        <row r="33">
          <cell r="A33" t="str">
            <v>Angulo de 1-1/2" x 1/4" (cerramiento en malla)</v>
          </cell>
        </row>
        <row r="34">
          <cell r="A34" t="str">
            <v>Antisol blanco (presentacion 20 kg)</v>
          </cell>
        </row>
        <row r="35">
          <cell r="A35" t="str">
            <v>Arbol de 1.2 m</v>
          </cell>
        </row>
        <row r="36">
          <cell r="A36" t="str">
            <v>Arbol de 0.6 m</v>
          </cell>
        </row>
        <row r="37">
          <cell r="A37" t="str">
            <v>Arena de sello (fina)</v>
          </cell>
        </row>
        <row r="38">
          <cell r="A38" t="str">
            <v>Arena de soporte (media)</v>
          </cell>
        </row>
        <row r="39">
          <cell r="A39" t="str">
            <v>Arena de trituracion (sellos de arena-afalto)</v>
          </cell>
        </row>
        <row r="40">
          <cell r="A40" t="str">
            <v>Arena lavada</v>
          </cell>
        </row>
        <row r="41">
          <cell r="A41" t="str">
            <v>Asfalto AP 190 (BREA)</v>
          </cell>
        </row>
        <row r="42">
          <cell r="A42" t="str">
            <v>Asfalto liquido RC 250</v>
          </cell>
        </row>
        <row r="43">
          <cell r="A43" t="str">
            <v>Barras de transferencia de carga</v>
          </cell>
        </row>
        <row r="44">
          <cell r="A44" t="str">
            <v>Barras de unión de 1/2"</v>
          </cell>
        </row>
        <row r="45">
          <cell r="A45" t="str">
            <v>Bentonita</v>
          </cell>
        </row>
        <row r="46">
          <cell r="A46" t="str">
            <v>Biomanto</v>
          </cell>
        </row>
        <row r="47">
          <cell r="A47" t="str">
            <v>Bolsacreto de 1m3</v>
          </cell>
        </row>
        <row r="48">
          <cell r="A48" t="str">
            <v>Cal</v>
          </cell>
        </row>
        <row r="49">
          <cell r="A49" t="str">
            <v>Cable de 1/2" (para anclajes)</v>
          </cell>
        </row>
        <row r="50">
          <cell r="A50" t="str">
            <v>Camisa metálica en acero A-37</v>
          </cell>
        </row>
        <row r="51">
          <cell r="A51" t="str">
            <v>Camisas y Formaleta en Concreto</v>
          </cell>
        </row>
        <row r="52">
          <cell r="A52" t="str">
            <v>Captafaro</v>
          </cell>
        </row>
        <row r="53">
          <cell r="A53" t="str">
            <v>Cemento Asfaltico 60-70</v>
          </cell>
        </row>
        <row r="54">
          <cell r="A54" t="str">
            <v>Cemento Asfaltico 80-100</v>
          </cell>
        </row>
        <row r="55">
          <cell r="A55" t="str">
            <v>Cemento asfaltico modificado con polimeros tipo I</v>
          </cell>
        </row>
        <row r="56">
          <cell r="A56" t="str">
            <v>Cemento asfaltico modificado con polimeros tipo II</v>
          </cell>
        </row>
        <row r="57">
          <cell r="A57" t="str">
            <v>Cemento asfaltico modificado con polimeros tipo III</v>
          </cell>
        </row>
        <row r="58">
          <cell r="A58" t="str">
            <v>Cemento asfaltico modificado con polimeros tipo IV</v>
          </cell>
        </row>
        <row r="59">
          <cell r="A59" t="str">
            <v>Cemento gris</v>
          </cell>
        </row>
        <row r="60">
          <cell r="A60" t="str">
            <v>Cespedones</v>
          </cell>
        </row>
        <row r="61">
          <cell r="A61" t="str">
            <v>Cicatrizante (para remoción de especies vegetales)</v>
          </cell>
        </row>
        <row r="62">
          <cell r="A62" t="str">
            <v>Cintilla de poliuretano (sikarod)</v>
          </cell>
        </row>
        <row r="63">
          <cell r="A63" t="str">
            <v>Cinta Sika PVC 0,22</v>
          </cell>
        </row>
        <row r="64">
          <cell r="A64" t="str">
            <v>Concreto clase A</v>
          </cell>
        </row>
        <row r="65">
          <cell r="A65" t="str">
            <v>Concreto clase B</v>
          </cell>
        </row>
        <row r="66">
          <cell r="A66" t="str">
            <v>Concreto clase  C</v>
          </cell>
        </row>
        <row r="67">
          <cell r="A67" t="str">
            <v>Concreto clase D (tremie)</v>
          </cell>
        </row>
        <row r="68">
          <cell r="A68" t="str">
            <v>Concreto hidraulico para pavimento MR-43</v>
          </cell>
        </row>
        <row r="69">
          <cell r="A69" t="str">
            <v>Concreto hidraulico para pavimento MR-43 (FastracK)(acelerado a 24 horas)</v>
          </cell>
        </row>
        <row r="70">
          <cell r="A70" t="str">
            <v>Cordón detonante</v>
          </cell>
        </row>
        <row r="71">
          <cell r="A71" t="str">
            <v>Costal de fibra o fique</v>
          </cell>
        </row>
        <row r="72">
          <cell r="A72" t="str">
            <v>Cuñas para el tensionamiento</v>
          </cell>
        </row>
        <row r="73">
          <cell r="A73" t="str">
            <v>Derechos de explotación y o disposición de materiales</v>
          </cell>
        </row>
        <row r="74">
          <cell r="A74" t="str">
            <v xml:space="preserve">Disposición de material de derrumbe </v>
          </cell>
        </row>
        <row r="75">
          <cell r="A75" t="str">
            <v>Disolvente para pintura (especificar el tipo de disolvente que está utilizando) thiner</v>
          </cell>
        </row>
        <row r="76">
          <cell r="A76" t="str">
            <v>Disolvente para pintura (especificar el tipo de disolvente que está utilizando) varsol</v>
          </cell>
        </row>
        <row r="77">
          <cell r="A77" t="str">
            <v>Ductos para tensionimiento</v>
          </cell>
        </row>
        <row r="78">
          <cell r="A78" t="str">
            <v>Emulsión CRM</v>
          </cell>
        </row>
        <row r="79">
          <cell r="A79" t="str">
            <v>Emulsión modificada con polimeros CRMm</v>
          </cell>
        </row>
        <row r="80">
          <cell r="A80" t="str">
            <v>Emulsión CRL-0</v>
          </cell>
        </row>
        <row r="81">
          <cell r="A81" t="str">
            <v>Emulsión CRL-1</v>
          </cell>
        </row>
        <row r="82">
          <cell r="A82" t="str">
            <v>Emulsión CRL-1h</v>
          </cell>
        </row>
        <row r="83">
          <cell r="A83" t="str">
            <v>Emulsión CRL-1hm</v>
          </cell>
        </row>
        <row r="84">
          <cell r="A84" t="str">
            <v>Emulsión CRR-1</v>
          </cell>
        </row>
        <row r="85">
          <cell r="A85" t="str">
            <v>Emulsión CRR-2</v>
          </cell>
        </row>
        <row r="86">
          <cell r="A86" t="str">
            <v>Emulsión CRR-1m</v>
          </cell>
        </row>
        <row r="87">
          <cell r="A87" t="str">
            <v>Emulsión CRR-2m</v>
          </cell>
        </row>
        <row r="88">
          <cell r="A88" t="str">
            <v>Esferas reflectivas</v>
          </cell>
        </row>
        <row r="89">
          <cell r="A89" t="str">
            <v>Estacas, Pintura, Tachuelas, Hilo (localización de estructuras y carreteras)</v>
          </cell>
        </row>
        <row r="90">
          <cell r="A90" t="str">
            <v>Explosivos  75% (INDUGEL)</v>
          </cell>
        </row>
        <row r="91">
          <cell r="A91" t="str">
            <v>Formaleta (gaviones, juntas de bordillos, juntas de cunetas, muros, concretos clase D,E, F y G)</v>
          </cell>
        </row>
        <row r="92">
          <cell r="A92" t="str">
            <v>Formaleta concreto clase A,B y C</v>
          </cell>
        </row>
        <row r="93">
          <cell r="A93" t="str">
            <v>Formaleta para baranda de concreto</v>
          </cell>
        </row>
        <row r="94">
          <cell r="A94" t="str">
            <v>Formaleta para muros</v>
          </cell>
        </row>
        <row r="95">
          <cell r="A95" t="str">
            <v>Formaleta, platina y accesorios (escamas en concreto)</v>
          </cell>
        </row>
        <row r="96">
          <cell r="A96" t="str">
            <v>Fulminantes</v>
          </cell>
        </row>
        <row r="97">
          <cell r="A97" t="str">
            <v>Fundente</v>
          </cell>
        </row>
        <row r="98">
          <cell r="A98" t="str">
            <v>Gas propano</v>
          </cell>
        </row>
        <row r="99">
          <cell r="A99" t="str">
            <v>Geoterxtil T-2400 o similar (provedores Lafayet, Tensar, Omnes u otros)</v>
          </cell>
        </row>
        <row r="100">
          <cell r="A100" t="str">
            <v>Geotextil NT-2500 o similar (provedores, Tensar, Omnes u otros)</v>
          </cell>
        </row>
        <row r="101">
          <cell r="A101" t="str">
            <v>Geotextil NT REPAV 450 o similar (provedores Lafayet, Tensar, Omnes u otros)</v>
          </cell>
        </row>
        <row r="102">
          <cell r="A102" t="str">
            <v>Geotextil T-2100 o similar (provedores Lafayet, Tensar, Omnes u otros)</v>
          </cell>
        </row>
        <row r="103">
          <cell r="A103" t="str">
            <v>Grapas</v>
          </cell>
        </row>
        <row r="104">
          <cell r="A104" t="str">
            <v>Lechada para ductos (tensionamiento)</v>
          </cell>
        </row>
        <row r="105">
          <cell r="A105" t="str">
            <v>Limpiador 1/4 de galón (anclajes)</v>
          </cell>
        </row>
        <row r="106">
          <cell r="A106" t="str">
            <v>Listón en guadua para empradizar</v>
          </cell>
        </row>
        <row r="107">
          <cell r="A107" t="str">
            <v>Manguera de polietileno de 3"</v>
          </cell>
        </row>
        <row r="108">
          <cell r="A108" t="str">
            <v>Malla para gaviones (2M3)</v>
          </cell>
        </row>
        <row r="109">
          <cell r="A109" t="str">
            <v>Malla eslabonada, calibre 10, 6 ojos</v>
          </cell>
        </row>
        <row r="110">
          <cell r="A110" t="str">
            <v>Material de afirmado</v>
          </cell>
        </row>
        <row r="111">
          <cell r="A111" t="str">
            <v>Material de afirmado de la zona</v>
          </cell>
        </row>
        <row r="112">
          <cell r="A112" t="str">
            <v>Material de base</v>
          </cell>
        </row>
        <row r="113">
          <cell r="A113" t="str">
            <v>Material de la zona (para estabilizar bases)</v>
          </cell>
        </row>
        <row r="114">
          <cell r="A114" t="str">
            <v>Material de base (gradación 1)</v>
          </cell>
        </row>
        <row r="115">
          <cell r="A115" t="str">
            <v>Material de base (gradación 2)</v>
          </cell>
        </row>
        <row r="116">
          <cell r="A116" t="str">
            <v>Material de base (gradación 3)</v>
          </cell>
        </row>
        <row r="117">
          <cell r="A117" t="str">
            <v>Material para pedraplén</v>
          </cell>
        </row>
        <row r="118">
          <cell r="A118" t="str">
            <v>Material de Sub- Base para bacheo</v>
          </cell>
        </row>
        <row r="119">
          <cell r="A119" t="str">
            <v>Material de Sub- Base CBR=20%</v>
          </cell>
        </row>
        <row r="120">
          <cell r="A120" t="str">
            <v>Material de Sub- Base CBR=30%</v>
          </cell>
        </row>
        <row r="121">
          <cell r="A121" t="str">
            <v>Material de Sub- Base CBR=40%</v>
          </cell>
        </row>
        <row r="122">
          <cell r="A122" t="str">
            <v>Material seleccionado del Relleno</v>
          </cell>
        </row>
        <row r="123">
          <cell r="A123" t="str">
            <v>Material drenante (3")</v>
          </cell>
        </row>
        <row r="124">
          <cell r="A124" t="str">
            <v>Material filtrante (6")</v>
          </cell>
        </row>
        <row r="125">
          <cell r="A125" t="str">
            <v>Mecha Lenta</v>
          </cell>
        </row>
        <row r="126">
          <cell r="A126" t="str">
            <v>Mezcla abierta en caliente MAC-1</v>
          </cell>
        </row>
        <row r="127">
          <cell r="A127" t="str">
            <v>Mezcla abierta en caliente MAC-2</v>
          </cell>
        </row>
        <row r="128">
          <cell r="A128" t="str">
            <v>Mezcla abierta en caliente MAC-3</v>
          </cell>
        </row>
        <row r="129">
          <cell r="A129" t="str">
            <v>mezcla abierta en frio MAF-1</v>
          </cell>
        </row>
        <row r="130">
          <cell r="A130" t="str">
            <v>mezcla abierta en frio MAF-2</v>
          </cell>
        </row>
        <row r="131">
          <cell r="A131" t="str">
            <v>mezcla abierta en frio MAF-3</v>
          </cell>
        </row>
        <row r="132">
          <cell r="A132" t="str">
            <v>Mezcla densa en caliente MDC-0</v>
          </cell>
        </row>
        <row r="133">
          <cell r="A133" t="str">
            <v>Mezcla densa en caliente MDC-1</v>
          </cell>
        </row>
        <row r="134">
          <cell r="A134" t="str">
            <v>Mezcla densa en caliente MDC-2</v>
          </cell>
        </row>
        <row r="135">
          <cell r="A135" t="str">
            <v>Mezcla densa en caliente MDC-3</v>
          </cell>
        </row>
        <row r="136">
          <cell r="A136" t="str">
            <v>Mezcla densa en frio MDF-1</v>
          </cell>
        </row>
        <row r="137">
          <cell r="A137" t="str">
            <v>Mezcla densa en frio MDF-2</v>
          </cell>
        </row>
        <row r="138">
          <cell r="A138" t="str">
            <v>Mezcla densa en frio MDF-3</v>
          </cell>
        </row>
        <row r="139">
          <cell r="A139" t="str">
            <v>Mezcla discontinua en caliente M-1</v>
          </cell>
        </row>
        <row r="140">
          <cell r="A140" t="str">
            <v>Mezcla discontinua en caliente M-2</v>
          </cell>
        </row>
        <row r="141">
          <cell r="A141" t="str">
            <v>Mezcla discontinua en caliente F-1</v>
          </cell>
        </row>
        <row r="142">
          <cell r="A142" t="str">
            <v>Mezcla discontinua en caliente F-2</v>
          </cell>
        </row>
        <row r="143">
          <cell r="A143" t="str">
            <v>Nutrientes (para remoción de especies vegetales) (dap, triple 15 o similar) (item 201.9)</v>
          </cell>
        </row>
        <row r="144">
          <cell r="A144" t="str">
            <v>Obra falsa concreto clase A, B Y C (puntal de 3m metálico)</v>
          </cell>
        </row>
        <row r="145">
          <cell r="A145" t="str">
            <v>Oxigeno industrial</v>
          </cell>
        </row>
        <row r="146">
          <cell r="A146" t="str">
            <v>Paral en madera rolliza de 3" (tablestacados)</v>
          </cell>
        </row>
        <row r="147">
          <cell r="A147" t="str">
            <v>Paral en madera rolliza de 6" y 5m de longitud (tablestacados)</v>
          </cell>
        </row>
        <row r="148">
          <cell r="A148" t="str">
            <v>Paral en madera rolliza de 5" y 4,5m de longitud (tablestacados)</v>
          </cell>
        </row>
        <row r="149">
          <cell r="A149" t="str">
            <v>Paral en madera rolliza de 6" y 8m de longitud (tablestacados)</v>
          </cell>
        </row>
        <row r="150">
          <cell r="A150" t="str">
            <v>Pegante epóxico</v>
          </cell>
        </row>
        <row r="151">
          <cell r="A151" t="str">
            <v>Piedra para concreto ciclópeo (rajón o canto rodado)</v>
          </cell>
        </row>
        <row r="152">
          <cell r="A152" t="str">
            <v>Piedra para gavión</v>
          </cell>
        </row>
        <row r="153">
          <cell r="A153" t="str">
            <v>Pintura acrilica pura para tráfico</v>
          </cell>
        </row>
        <row r="154">
          <cell r="A154" t="str">
            <v>Pintura anticorrosiva</v>
          </cell>
        </row>
        <row r="155">
          <cell r="A155" t="str">
            <v xml:space="preserve">Pintura acrilica, esmalte o similar </v>
          </cell>
        </row>
        <row r="156">
          <cell r="A156" t="str">
            <v>Pilote en madera barbosco de 15*15</v>
          </cell>
        </row>
        <row r="157">
          <cell r="A157" t="str">
            <v>Platina de 1" x 1/4" (cerramiento en malla)</v>
          </cell>
        </row>
        <row r="158">
          <cell r="A158" t="str">
            <v xml:space="preserve">Poste de madera para cercas </v>
          </cell>
        </row>
        <row r="159">
          <cell r="A159" t="str">
            <v>Poste kilometraje</v>
          </cell>
        </row>
        <row r="160">
          <cell r="A160" t="str">
            <v>Poste en angulo de 2*2*1/4 de 3,5m para señal</v>
          </cell>
        </row>
        <row r="161">
          <cell r="A161" t="str">
            <v>Postes de concreto para cercas</v>
          </cell>
        </row>
        <row r="162">
          <cell r="A162" t="str">
            <v>Postes para defensa metálica (1,80m)</v>
          </cell>
        </row>
        <row r="163">
          <cell r="A163" t="str">
            <v>Quimico estabilizante (PROBASE)</v>
          </cell>
        </row>
        <row r="164">
          <cell r="A164" t="str">
            <v xml:space="preserve">Resina termoplastica </v>
          </cell>
        </row>
        <row r="165">
          <cell r="A165" t="str">
            <v>Salida en PVC D=2"</v>
          </cell>
        </row>
        <row r="166">
          <cell r="A166" t="str">
            <v>Sección final de defensa metálica</v>
          </cell>
        </row>
        <row r="167">
          <cell r="A167" t="str">
            <v>Sello de silicona o sellador autonivelante</v>
          </cell>
        </row>
        <row r="168">
          <cell r="A168" t="str">
            <v>Semillas para empradizar</v>
          </cell>
        </row>
        <row r="169">
          <cell r="A169" t="str">
            <v xml:space="preserve">Señal (grupo 2). Tablero en lámina galvanizado de 1,2m*0,4m, calibre 16, reflectivo tipo 1. </v>
          </cell>
        </row>
        <row r="170">
          <cell r="A170" t="str">
            <v>Señal (grupo 1). Tablero en lámina galvanizada de 75cm*75cm, calibre 16, reflectivo tipo 1</v>
          </cell>
        </row>
        <row r="171">
          <cell r="A171" t="str">
            <v xml:space="preserve">Señal (grupo 5). Tablero en lámina galvanizado de 0,90m*1,13m, calibre 16, reflectivo tipo 1. </v>
          </cell>
        </row>
        <row r="172">
          <cell r="A172" t="str">
            <v>Señal (grupo 4). Tablero en lámina galvanizado de 60cm*75cm, calibre 16, reflectivo tipo 1. (delineador de curva horizontal)</v>
          </cell>
        </row>
        <row r="173">
          <cell r="A173" t="str">
            <v xml:space="preserve">Señal (grupo 3 ferrocarril) (SP-54). Tablero en lámina galvanizado de 2,4m*0,3m, calibre 16, reflectivo tipo 1. </v>
          </cell>
        </row>
        <row r="174">
          <cell r="A174" t="str">
            <v>Soldadura 6013 de 1/8</v>
          </cell>
        </row>
        <row r="175">
          <cell r="A175" t="str">
            <v>Soldadura en PVC 1/8 de galón (anclajes)</v>
          </cell>
        </row>
        <row r="176">
          <cell r="A176" t="str">
            <v>Soldadura 7018</v>
          </cell>
        </row>
        <row r="177">
          <cell r="A177" t="str">
            <v>Soldadura L-70</v>
          </cell>
        </row>
        <row r="178">
          <cell r="A178" t="str">
            <v>Superplastificante Sikament</v>
          </cell>
        </row>
        <row r="179">
          <cell r="A179" t="str">
            <v>Tablestaca en madera aserrada (0,25*0,05*3)</v>
          </cell>
        </row>
        <row r="180">
          <cell r="A180" t="str">
            <v>Tablestaca en madera aserrada (0,3*0,03*3)</v>
          </cell>
        </row>
        <row r="181">
          <cell r="A181" t="str">
            <v>Tablestaca metálica (riel de 70 lb/yarda)</v>
          </cell>
        </row>
        <row r="182">
          <cell r="A182" t="str">
            <v>Tacha reflectiva</v>
          </cell>
        </row>
        <row r="183">
          <cell r="A183" t="str">
            <v>Tapón en PVC RD21 de 1" (para anclaje)</v>
          </cell>
        </row>
        <row r="184">
          <cell r="A184" t="str">
            <v xml:space="preserve">Tierra abonada </v>
          </cell>
        </row>
        <row r="185">
          <cell r="A185" t="str">
            <v>Tornillos para defensa metálica</v>
          </cell>
        </row>
        <row r="186">
          <cell r="A186" t="str">
            <v>Torón de tensionmiento 1/2" o 5/8"</v>
          </cell>
        </row>
        <row r="187">
          <cell r="A187" t="str">
            <v>Tramo recto para defensas métalicas (3,81m)</v>
          </cell>
        </row>
        <row r="188">
          <cell r="A188" t="str">
            <v>Trompetas de 12 torones (tensionamiento)</v>
          </cell>
        </row>
        <row r="189">
          <cell r="A189" t="str">
            <v>Tubería D=4" tipo pesado, E=2mm (baranda metálica)</v>
          </cell>
        </row>
        <row r="190">
          <cell r="A190" t="str">
            <v>Tubería en H de D=1/4", H=1.40m, A=0.20m (baranda metálica)</v>
          </cell>
        </row>
        <row r="191">
          <cell r="A191" t="str">
            <v>Tuberia Perforada en PVC de 2"</v>
          </cell>
        </row>
        <row r="192">
          <cell r="A192" t="str">
            <v>Tuberia PVC RD21 de 1" (para anclajes)</v>
          </cell>
        </row>
        <row r="193">
          <cell r="A193" t="str">
            <v>Tuberia PVC de 1" (para escamas en concreto)</v>
          </cell>
        </row>
        <row r="194">
          <cell r="A194" t="str">
            <v>Tuberia de 10" PAA vaciado tremi de 4 mts</v>
          </cell>
        </row>
        <row r="195">
          <cell r="A195" t="str">
            <v>Tubo concreto reforzado 900mm (tipo 1)</v>
          </cell>
        </row>
        <row r="196">
          <cell r="A196" t="str">
            <v>Tubo concreto reforzado 900mm (tipo 2)</v>
          </cell>
        </row>
        <row r="197">
          <cell r="A197" t="str">
            <v>Tubo concreto simple 450 mm</v>
          </cell>
        </row>
        <row r="198">
          <cell r="A198" t="str">
            <v>Tubo concreto simple 600 mm</v>
          </cell>
        </row>
        <row r="199">
          <cell r="A199" t="str">
            <v>Tubo concreto simple 750 mm</v>
          </cell>
        </row>
        <row r="200">
          <cell r="A200" t="str">
            <v>Tubo corrugado de acero galvanizado MP-68</v>
          </cell>
        </row>
        <row r="201">
          <cell r="A201" t="str">
            <v>Tubo para cerramiento, calibre 16 de 2,7m (cerramientos en malla)</v>
          </cell>
        </row>
        <row r="202">
          <cell r="A202" t="str">
            <v>Unión en PVC RD21 de 1" (para anclajes)</v>
          </cell>
        </row>
        <row r="203">
          <cell r="A203" t="str">
            <v>Unión en PVC D=2"</v>
          </cell>
        </row>
        <row r="204">
          <cell r="A204" t="str">
            <v>ADOQUIN DE ARCILLA</v>
          </cell>
        </row>
        <row r="205">
          <cell r="A205" t="str">
            <v>tubo concreto simple de 200mm</v>
          </cell>
        </row>
        <row r="206">
          <cell r="A206" t="str">
            <v>Seccion de Tope</v>
          </cell>
        </row>
        <row r="207">
          <cell r="A207" t="str">
            <v>Sikadur 32 primer</v>
          </cell>
        </row>
        <row r="208">
          <cell r="A208" t="str">
            <v>junta elastomerica m100</v>
          </cell>
        </row>
        <row r="209">
          <cell r="A209" t="str">
            <v>oxigeno y acetileno</v>
          </cell>
        </row>
        <row r="210">
          <cell r="A210" t="str">
            <v>disco de diamante</v>
          </cell>
        </row>
        <row r="211">
          <cell r="A211" t="str">
            <v>brocas tugsteno</v>
          </cell>
        </row>
        <row r="212">
          <cell r="A212" t="str">
            <v>perno d=18mm, l=200mm, tuerca y arandela en acero de alta resistencia</v>
          </cell>
        </row>
        <row r="213">
          <cell r="A213" t="str">
            <v>mortero alta resistencia (incluye fibra de nylon)</v>
          </cell>
        </row>
        <row r="214">
          <cell r="A214" t="str">
            <v>epoxico re-500 hil ti</v>
          </cell>
        </row>
      </sheetData>
      <sheetData sheetId="2" refreshError="1">
        <row r="7">
          <cell r="A7" t="str">
            <v>Aspersor manual</v>
          </cell>
        </row>
        <row r="8">
          <cell r="A8" t="str">
            <v>Barredora mecánica de cepillo</v>
          </cell>
        </row>
        <row r="9">
          <cell r="A9" t="str">
            <v>Bomba de inyección de lechada</v>
          </cell>
        </row>
        <row r="10">
          <cell r="A10" t="str">
            <v>Bomba para gato de tensionamiento</v>
          </cell>
        </row>
        <row r="11">
          <cell r="A11" t="str">
            <v>Bomba de concreto</v>
          </cell>
        </row>
        <row r="12">
          <cell r="A12" t="str">
            <v>Buldozer D4</v>
          </cell>
        </row>
        <row r="13">
          <cell r="A13" t="str">
            <v>Buldozer D6</v>
          </cell>
        </row>
        <row r="14">
          <cell r="A14" t="str">
            <v>Buldozer D8 (incluido Ripper)</v>
          </cell>
        </row>
        <row r="15">
          <cell r="A15" t="str">
            <v>Calentador a gas</v>
          </cell>
        </row>
        <row r="16">
          <cell r="A16" t="str">
            <v>Camion 350</v>
          </cell>
        </row>
        <row r="17">
          <cell r="A17" t="str">
            <v>Camioneta D-300</v>
          </cell>
        </row>
        <row r="18">
          <cell r="A18" t="str">
            <v>Camión de Slurry</v>
          </cell>
        </row>
        <row r="19">
          <cell r="A19" t="str">
            <v>Cargador 920 o equivalente</v>
          </cell>
        </row>
        <row r="20">
          <cell r="A20" t="str">
            <v>Cargador 930 o equivalente</v>
          </cell>
        </row>
        <row r="21">
          <cell r="A21" t="str">
            <v>Carrotanque de agua (10000 galones)</v>
          </cell>
        </row>
        <row r="22">
          <cell r="A22" t="str">
            <v>Carrotanque Irrigador de asfalto</v>
          </cell>
        </row>
        <row r="23">
          <cell r="A23" t="str">
            <v>Cizalla</v>
          </cell>
        </row>
        <row r="24">
          <cell r="A24" t="str">
            <v>Compactador Benitin</v>
          </cell>
        </row>
        <row r="25">
          <cell r="A25" t="str">
            <v>Compactador manual (RANA)</v>
          </cell>
        </row>
        <row r="26">
          <cell r="A26" t="str">
            <v>Compactador manual (SALTARIN)</v>
          </cell>
        </row>
        <row r="27">
          <cell r="A27" t="str">
            <v>Compactador manual de rodillo</v>
          </cell>
        </row>
        <row r="28">
          <cell r="A28" t="str">
            <v>Compactador vibratorio tipo DD-20</v>
          </cell>
        </row>
        <row r="29">
          <cell r="A29" t="str">
            <v>Compactador manual vibratorio (CANGURO) (Apisonadores)</v>
          </cell>
        </row>
        <row r="30">
          <cell r="A30" t="str">
            <v>Compactador neumatico</v>
          </cell>
        </row>
        <row r="31">
          <cell r="A31" t="str">
            <v>Compresor 125 pies 3 con martillo</v>
          </cell>
        </row>
        <row r="32">
          <cell r="A32" t="str">
            <v>Compresor 250 pies 3 con martillo</v>
          </cell>
        </row>
        <row r="33">
          <cell r="A33" t="str">
            <v>Compresor (barrido y soplado)</v>
          </cell>
        </row>
        <row r="34">
          <cell r="A34" t="str">
            <v>Compresor para penetrar roca</v>
          </cell>
        </row>
        <row r="35">
          <cell r="A35" t="str">
            <v>Cortadora de pavimento</v>
          </cell>
        </row>
        <row r="36">
          <cell r="A36" t="str">
            <v>Diferencial de 2 ton.</v>
          </cell>
        </row>
        <row r="37">
          <cell r="A37" t="str">
            <v>Diferencial de 3 ton</v>
          </cell>
        </row>
        <row r="38">
          <cell r="A38" t="str">
            <v>Equipo de control (bandas sonoras reduce velocidad) (Termohigometros, Termómetros, Galgas, etc)</v>
          </cell>
        </row>
        <row r="39">
          <cell r="A39" t="str">
            <v>Equipo de oxicorte</v>
          </cell>
        </row>
        <row r="40">
          <cell r="A40" t="str">
            <v>Equipo de perforación (TRACKDRILL)</v>
          </cell>
        </row>
        <row r="41">
          <cell r="A41" t="str">
            <v>Equipo de pintura (Compresor)</v>
          </cell>
        </row>
        <row r="42">
          <cell r="A42" t="str">
            <v>Equipo de soldadura 250 AMP</v>
          </cell>
        </row>
        <row r="43">
          <cell r="A43" t="str">
            <v>euipo de soldadura 400</v>
          </cell>
        </row>
        <row r="44">
          <cell r="A44" t="str">
            <v>euipo de soldadura 600</v>
          </cell>
        </row>
        <row r="45">
          <cell r="A45" t="str">
            <v>Equipo de topografía</v>
          </cell>
        </row>
        <row r="46">
          <cell r="A46" t="str">
            <v>Equipo manual aplicador (bandas sonoras reduce velocidad)</v>
          </cell>
        </row>
        <row r="47">
          <cell r="A47" t="str">
            <v>Esparcidor de gravilla (INCLUYE VOLQUETA)</v>
          </cell>
        </row>
        <row r="48">
          <cell r="A48" t="str">
            <v>Estación</v>
          </cell>
        </row>
        <row r="49">
          <cell r="A49" t="str">
            <v>Formaleta metálica (concreto hidraulico)</v>
          </cell>
        </row>
        <row r="50">
          <cell r="A50" t="str">
            <v>Formaleta metálica (tuberia de concreto reforzado)</v>
          </cell>
        </row>
        <row r="51">
          <cell r="A51" t="str">
            <v>Formaleta para camisa de pilote</v>
          </cell>
        </row>
        <row r="52">
          <cell r="A52" t="str">
            <v>Fresadora de pavimento</v>
          </cell>
        </row>
        <row r="53">
          <cell r="A53" t="str">
            <v>Fresadora y recicladora de pavimento</v>
          </cell>
        </row>
        <row r="54">
          <cell r="A54" t="str">
            <v>Gato para tensionamiento</v>
          </cell>
        </row>
        <row r="55">
          <cell r="A55" t="str">
            <v>Grua 10 ton</v>
          </cell>
        </row>
        <row r="56">
          <cell r="A56" t="str">
            <v>Grua (capacidad 15 ton)</v>
          </cell>
        </row>
        <row r="57">
          <cell r="A57" t="str">
            <v>Grua con torre</v>
          </cell>
        </row>
        <row r="58">
          <cell r="A58" t="str">
            <v>Grua telescópica</v>
          </cell>
        </row>
        <row r="59">
          <cell r="A59" t="str">
            <v>Guadañadora</v>
          </cell>
        </row>
        <row r="60">
          <cell r="A60" t="str">
            <v>Maquina térmica pegatachas</v>
          </cell>
        </row>
        <row r="61">
          <cell r="A61" t="str">
            <v>Mezcladora de concreto (1bulto)</v>
          </cell>
        </row>
        <row r="62">
          <cell r="A62" t="str">
            <v>Montacargas</v>
          </cell>
        </row>
        <row r="63">
          <cell r="A63" t="str">
            <v>Motobomba 3 PULGADAS</v>
          </cell>
        </row>
        <row r="64">
          <cell r="A64" t="str">
            <v>Motobomba 4 PULGADAS</v>
          </cell>
        </row>
        <row r="65">
          <cell r="A65" t="str">
            <v>Motobomba 6" DIAMETRO DE BOMBEO DE 2M³/SEG.</v>
          </cell>
        </row>
        <row r="66">
          <cell r="A66" t="str">
            <v>Motobomba de concreto</v>
          </cell>
        </row>
        <row r="67">
          <cell r="A67" t="str">
            <v>Motoniveladora</v>
          </cell>
        </row>
        <row r="68">
          <cell r="A68" t="str">
            <v>Motosierra</v>
          </cell>
        </row>
        <row r="69">
          <cell r="A69" t="str">
            <v>Pala auxiliar de piloteadora</v>
          </cell>
        </row>
        <row r="70">
          <cell r="A70" t="str">
            <v>Pala grua con martillos</v>
          </cell>
        </row>
        <row r="71">
          <cell r="A71" t="str">
            <v>Piloteadora</v>
          </cell>
        </row>
        <row r="72">
          <cell r="A72" t="str">
            <v>Planta de asfalto en caliente</v>
          </cell>
        </row>
        <row r="73">
          <cell r="A73" t="str">
            <v>Planta de asfalto en frio</v>
          </cell>
        </row>
        <row r="74">
          <cell r="A74" t="str">
            <v xml:space="preserve">Planta eléctrica </v>
          </cell>
        </row>
        <row r="75">
          <cell r="A75" t="str">
            <v>Planta trituradora</v>
          </cell>
        </row>
        <row r="76">
          <cell r="A76" t="str">
            <v>Pluma capacidad 100 kg</v>
          </cell>
        </row>
        <row r="77">
          <cell r="A77" t="str">
            <v>Pulidora (8500 REV)</v>
          </cell>
        </row>
        <row r="78">
          <cell r="A78" t="str">
            <v>Pulvimixer</v>
          </cell>
        </row>
        <row r="79">
          <cell r="A79" t="str">
            <v>Regla vibratoria L=3m</v>
          </cell>
        </row>
        <row r="80">
          <cell r="A80" t="str">
            <v>Recicladora</v>
          </cell>
        </row>
        <row r="81">
          <cell r="A81" t="str">
            <v>Retrocargador</v>
          </cell>
        </row>
        <row r="82">
          <cell r="A82" t="str">
            <v>Retroexcavadora CAT 320</v>
          </cell>
        </row>
        <row r="83">
          <cell r="A83" t="str">
            <v xml:space="preserve">Retrocargador CAT 510 </v>
          </cell>
        </row>
        <row r="84">
          <cell r="A84" t="str">
            <v>Retroexcavadora A25C</v>
          </cell>
        </row>
        <row r="85">
          <cell r="A85" t="str">
            <v>Retroexcavadora E-200 sobre orugas</v>
          </cell>
        </row>
        <row r="86">
          <cell r="A86" t="str">
            <v>Retroexcavadora E-200 sobre orugas trabajo en rio</v>
          </cell>
        </row>
        <row r="87">
          <cell r="A87" t="str">
            <v>Retroexcavadora E-200 con martillo neumatico</v>
          </cell>
        </row>
        <row r="88">
          <cell r="A88" t="str">
            <v>Retroexcavadora 428 doble trasmición</v>
          </cell>
        </row>
        <row r="89">
          <cell r="A89" t="str">
            <v>Retroexcavadora sobre llantas JD 410</v>
          </cell>
        </row>
        <row r="90">
          <cell r="A90" t="str">
            <v>Taco metálico o puntal (escamas en concreto)</v>
          </cell>
        </row>
        <row r="91">
          <cell r="A91" t="str">
            <v>Tarifa de transporte</v>
          </cell>
        </row>
        <row r="92">
          <cell r="A92" t="str">
            <v>Tarifa de transporte para  mezclas</v>
          </cell>
        </row>
        <row r="93">
          <cell r="A93" t="str">
            <v xml:space="preserve">Tarifa de transporte de mezclas para bacheo </v>
          </cell>
        </row>
        <row r="94">
          <cell r="A94" t="str">
            <v>Tarifa de transporte de estructuras metálicas en obra</v>
          </cell>
        </row>
        <row r="95">
          <cell r="A95" t="str">
            <v xml:space="preserve">Tarifa de transporte de estructuras metálicas </v>
          </cell>
        </row>
        <row r="96">
          <cell r="A96" t="str">
            <v>Terminadora de asfalto (Finisher)</v>
          </cell>
        </row>
        <row r="97">
          <cell r="A97" t="str">
            <v>Vehiculo delineador</v>
          </cell>
        </row>
        <row r="98">
          <cell r="A98" t="str">
            <v>Vibrador de concreto</v>
          </cell>
        </row>
        <row r="99">
          <cell r="A99" t="str">
            <v>Vibrocompatador Dynapac (10 ton)</v>
          </cell>
        </row>
        <row r="100">
          <cell r="A100" t="str">
            <v>Vibrocompatador Dynapac C15</v>
          </cell>
        </row>
        <row r="101">
          <cell r="A101" t="str">
            <v>Volqueta 6 m3</v>
          </cell>
        </row>
        <row r="102">
          <cell r="A102" t="str">
            <v>Equipo de sandblasting</v>
          </cell>
        </row>
        <row r="103">
          <cell r="A103" t="str">
            <v>Taladro</v>
          </cell>
        </row>
        <row r="104">
          <cell r="A104" t="str">
            <v>dispensador neumatico hit-p500</v>
          </cell>
        </row>
        <row r="106">
          <cell r="A106" t="str">
            <v>Camisa</v>
          </cell>
        </row>
      </sheetData>
      <sheetData sheetId="3" refreshError="1">
        <row r="6">
          <cell r="A6" t="str">
            <v>ADMINISTRACION</v>
          </cell>
        </row>
        <row r="7">
          <cell r="A7" t="str">
            <v>IMPREVISTOS</v>
          </cell>
        </row>
        <row r="8">
          <cell r="A8" t="str">
            <v>UTILIDAD</v>
          </cell>
        </row>
        <row r="9">
          <cell r="A9" t="str">
            <v>PRESTACIONES</v>
          </cell>
        </row>
        <row r="10">
          <cell r="A10" t="str">
            <v>DISTANCIA ACARREO 1</v>
          </cell>
        </row>
        <row r="11">
          <cell r="A11" t="str">
            <v>DISTANCIA SUMINISTRO (MATERIAL DE LA ZONA)</v>
          </cell>
        </row>
        <row r="12">
          <cell r="A12" t="str">
            <v>DISTANCIA SUMINISTRO</v>
          </cell>
        </row>
        <row r="13">
          <cell r="A13" t="str">
            <v>DISTANCIA SUMINISTRO BASES SUB BASES AFIRMADOS</v>
          </cell>
        </row>
        <row r="14">
          <cell r="A14" t="str">
            <v>DISTANCIA DE SUMINISTRO CONCRETOS</v>
          </cell>
        </row>
        <row r="15">
          <cell r="A15" t="str">
            <v>DISTANCIA DE SUMINISTRO MEZCLAS ASFALTICAS</v>
          </cell>
        </row>
        <row r="16">
          <cell r="A16" t="str">
            <v>DISTANCIA TRANSPORTE ESTRUCTURA METALICA</v>
          </cell>
        </row>
        <row r="17">
          <cell r="A17" t="str">
            <v>CADENERO</v>
          </cell>
        </row>
        <row r="18">
          <cell r="A18" t="str">
            <v>INSPECTOR DE FABRICACION Y MONTAJE</v>
          </cell>
        </row>
        <row r="19">
          <cell r="A19" t="str">
            <v>OBRERO</v>
          </cell>
        </row>
        <row r="20">
          <cell r="A20" t="str">
            <v>OFICIAL</v>
          </cell>
        </row>
        <row r="21">
          <cell r="A21" t="str">
            <v>OFICIAL EXPERTO EN DESMONTAJE</v>
          </cell>
        </row>
        <row r="22">
          <cell r="A22" t="str">
            <v>PALETEROS</v>
          </cell>
        </row>
        <row r="23">
          <cell r="A23" t="str">
            <v>RASTRILLEROS</v>
          </cell>
        </row>
        <row r="24">
          <cell r="A24" t="str">
            <v>SOLDADOR</v>
          </cell>
        </row>
        <row r="25">
          <cell r="A25" t="str">
            <v>TOPOGRAFO</v>
          </cell>
        </row>
        <row r="26">
          <cell r="A26" t="str">
            <v>PINTOR</v>
          </cell>
        </row>
        <row r="28">
          <cell r="A28" t="str">
            <v>3 AYUDANTES</v>
          </cell>
        </row>
        <row r="29">
          <cell r="A29" t="str">
            <v>2 OBREROS</v>
          </cell>
        </row>
        <row r="30">
          <cell r="A30" t="str">
            <v>3 OBREROS</v>
          </cell>
        </row>
        <row r="31">
          <cell r="A31" t="str">
            <v>4 OBREROS</v>
          </cell>
        </row>
        <row r="32">
          <cell r="A32" t="str">
            <v>5 OBREROS</v>
          </cell>
        </row>
        <row r="33">
          <cell r="A33" t="str">
            <v>6 OBREROS</v>
          </cell>
        </row>
        <row r="34">
          <cell r="A34" t="str">
            <v>7 OBREROS</v>
          </cell>
        </row>
        <row r="35">
          <cell r="A35" t="str">
            <v>8 OBREROS</v>
          </cell>
        </row>
        <row r="36">
          <cell r="A36" t="str">
            <v>9 OBREROS</v>
          </cell>
        </row>
        <row r="37">
          <cell r="A37" t="str">
            <v>10 OBREROS</v>
          </cell>
        </row>
        <row r="38">
          <cell r="A38" t="str">
            <v>11 OBREROS</v>
          </cell>
        </row>
        <row r="39">
          <cell r="A39" t="str">
            <v>12 OBREROS</v>
          </cell>
        </row>
        <row r="40">
          <cell r="A40" t="str">
            <v>13 OBREROS</v>
          </cell>
        </row>
        <row r="41">
          <cell r="A41" t="str">
            <v>14 OBREROS</v>
          </cell>
        </row>
        <row r="42">
          <cell r="A42" t="str">
            <v>15 OBREROS</v>
          </cell>
        </row>
        <row r="43">
          <cell r="A43" t="str">
            <v>16 OBREROS</v>
          </cell>
        </row>
        <row r="44">
          <cell r="A44" t="str">
            <v>17 OBREROS</v>
          </cell>
        </row>
        <row r="45">
          <cell r="A45" t="str">
            <v>18 OBREROS</v>
          </cell>
        </row>
        <row r="46">
          <cell r="A46" t="str">
            <v>19 OBREROS</v>
          </cell>
        </row>
        <row r="47">
          <cell r="A47" t="str">
            <v>20 OBREROS</v>
          </cell>
        </row>
        <row r="48">
          <cell r="A48" t="str">
            <v>21 OBREROS</v>
          </cell>
        </row>
        <row r="49">
          <cell r="A49" t="str">
            <v>22 OBREROS</v>
          </cell>
        </row>
        <row r="50">
          <cell r="A50" t="str">
            <v>23 OBREROS</v>
          </cell>
        </row>
        <row r="51">
          <cell r="A51" t="str">
            <v>24 OBREROS</v>
          </cell>
        </row>
        <row r="52">
          <cell r="A52" t="str">
            <v>25 OBREROS</v>
          </cell>
        </row>
        <row r="53">
          <cell r="A53" t="str">
            <v>2 PALETEROS</v>
          </cell>
        </row>
        <row r="54">
          <cell r="A54" t="str">
            <v>CUADRILLA ASFALTEROS (6 obrero, 2 rastrilleros y 1 oficial)</v>
          </cell>
        </row>
        <row r="55">
          <cell r="A55" t="str">
            <v>1 ARMADOR</v>
          </cell>
        </row>
        <row r="56">
          <cell r="A56" t="str">
            <v>1 CORTADOR</v>
          </cell>
        </row>
        <row r="57">
          <cell r="A57" t="str">
            <v>1 AYUDANTE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</sheetDataSet>
  </externalBook>
</externalLink>
</file>

<file path=xl/tables/table1.xml><?xml version="1.0" encoding="utf-8"?>
<table xmlns="http://schemas.openxmlformats.org/spreadsheetml/2006/main" id="1" name="Tabla4" displayName="Tabla4" ref="A4:C2912" totalsRowShown="0" headerRowDxfId="4" dataDxfId="3" headerRowCellStyle="Normal 4" dataCellStyle="Normal 4">
  <autoFilter ref="A4:C2912"/>
  <sortState ref="A5:C2896">
    <sortCondition ref="A4:A2896"/>
  </sortState>
  <tableColumns count="3">
    <tableColumn id="2" name="Nombre" dataDxfId="2" dataCellStyle="Normal 4"/>
    <tableColumn id="4" name="U.M." dataDxfId="1" dataCellStyle="Normal 4"/>
    <tableColumn id="6" name="Vr.Unitario" dataDxfId="0" dataCellStyle="Normal 4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49"/>
  <sheetViews>
    <sheetView view="pageBreakPreview" topLeftCell="A10" zoomScale="85" zoomScaleNormal="100" zoomScaleSheetLayoutView="85" workbookViewId="0">
      <selection activeCell="C19" sqref="C19"/>
    </sheetView>
  </sheetViews>
  <sheetFormatPr baseColWidth="10" defaultRowHeight="11.25" x14ac:dyDescent="0.2"/>
  <cols>
    <col min="1" max="1" width="67" style="136" customWidth="1"/>
    <col min="2" max="2" width="32.28515625" style="136" customWidth="1"/>
    <col min="3" max="251" width="11.42578125" style="136"/>
    <col min="252" max="252" width="30.140625" style="136" customWidth="1"/>
    <col min="253" max="253" width="52.7109375" style="136" customWidth="1"/>
    <col min="254" max="254" width="23.140625" style="136" customWidth="1"/>
    <col min="255" max="256" width="11.42578125" style="136"/>
    <col min="257" max="257" width="67" style="136" customWidth="1"/>
    <col min="258" max="258" width="32.28515625" style="136" customWidth="1"/>
    <col min="259" max="507" width="11.42578125" style="136"/>
    <col min="508" max="508" width="30.140625" style="136" customWidth="1"/>
    <col min="509" max="509" width="52.7109375" style="136" customWidth="1"/>
    <col min="510" max="510" width="23.140625" style="136" customWidth="1"/>
    <col min="511" max="512" width="11.42578125" style="136"/>
    <col min="513" max="513" width="67" style="136" customWidth="1"/>
    <col min="514" max="514" width="32.28515625" style="136" customWidth="1"/>
    <col min="515" max="763" width="11.42578125" style="136"/>
    <col min="764" max="764" width="30.140625" style="136" customWidth="1"/>
    <col min="765" max="765" width="52.7109375" style="136" customWidth="1"/>
    <col min="766" max="766" width="23.140625" style="136" customWidth="1"/>
    <col min="767" max="768" width="11.42578125" style="136"/>
    <col min="769" max="769" width="67" style="136" customWidth="1"/>
    <col min="770" max="770" width="32.28515625" style="136" customWidth="1"/>
    <col min="771" max="1019" width="11.42578125" style="136"/>
    <col min="1020" max="1020" width="30.140625" style="136" customWidth="1"/>
    <col min="1021" max="1021" width="52.7109375" style="136" customWidth="1"/>
    <col min="1022" max="1022" width="23.140625" style="136" customWidth="1"/>
    <col min="1023" max="1024" width="11.42578125" style="136"/>
    <col min="1025" max="1025" width="67" style="136" customWidth="1"/>
    <col min="1026" max="1026" width="32.28515625" style="136" customWidth="1"/>
    <col min="1027" max="1275" width="11.42578125" style="136"/>
    <col min="1276" max="1276" width="30.140625" style="136" customWidth="1"/>
    <col min="1277" max="1277" width="52.7109375" style="136" customWidth="1"/>
    <col min="1278" max="1278" width="23.140625" style="136" customWidth="1"/>
    <col min="1279" max="1280" width="11.42578125" style="136"/>
    <col min="1281" max="1281" width="67" style="136" customWidth="1"/>
    <col min="1282" max="1282" width="32.28515625" style="136" customWidth="1"/>
    <col min="1283" max="1531" width="11.42578125" style="136"/>
    <col min="1532" max="1532" width="30.140625" style="136" customWidth="1"/>
    <col min="1533" max="1533" width="52.7109375" style="136" customWidth="1"/>
    <col min="1534" max="1534" width="23.140625" style="136" customWidth="1"/>
    <col min="1535" max="1536" width="11.42578125" style="136"/>
    <col min="1537" max="1537" width="67" style="136" customWidth="1"/>
    <col min="1538" max="1538" width="32.28515625" style="136" customWidth="1"/>
    <col min="1539" max="1787" width="11.42578125" style="136"/>
    <col min="1788" max="1788" width="30.140625" style="136" customWidth="1"/>
    <col min="1789" max="1789" width="52.7109375" style="136" customWidth="1"/>
    <col min="1790" max="1790" width="23.140625" style="136" customWidth="1"/>
    <col min="1791" max="1792" width="11.42578125" style="136"/>
    <col min="1793" max="1793" width="67" style="136" customWidth="1"/>
    <col min="1794" max="1794" width="32.28515625" style="136" customWidth="1"/>
    <col min="1795" max="2043" width="11.42578125" style="136"/>
    <col min="2044" max="2044" width="30.140625" style="136" customWidth="1"/>
    <col min="2045" max="2045" width="52.7109375" style="136" customWidth="1"/>
    <col min="2046" max="2046" width="23.140625" style="136" customWidth="1"/>
    <col min="2047" max="2048" width="11.42578125" style="136"/>
    <col min="2049" max="2049" width="67" style="136" customWidth="1"/>
    <col min="2050" max="2050" width="32.28515625" style="136" customWidth="1"/>
    <col min="2051" max="2299" width="11.42578125" style="136"/>
    <col min="2300" max="2300" width="30.140625" style="136" customWidth="1"/>
    <col min="2301" max="2301" width="52.7109375" style="136" customWidth="1"/>
    <col min="2302" max="2302" width="23.140625" style="136" customWidth="1"/>
    <col min="2303" max="2304" width="11.42578125" style="136"/>
    <col min="2305" max="2305" width="67" style="136" customWidth="1"/>
    <col min="2306" max="2306" width="32.28515625" style="136" customWidth="1"/>
    <col min="2307" max="2555" width="11.42578125" style="136"/>
    <col min="2556" max="2556" width="30.140625" style="136" customWidth="1"/>
    <col min="2557" max="2557" width="52.7109375" style="136" customWidth="1"/>
    <col min="2558" max="2558" width="23.140625" style="136" customWidth="1"/>
    <col min="2559" max="2560" width="11.42578125" style="136"/>
    <col min="2561" max="2561" width="67" style="136" customWidth="1"/>
    <col min="2562" max="2562" width="32.28515625" style="136" customWidth="1"/>
    <col min="2563" max="2811" width="11.42578125" style="136"/>
    <col min="2812" max="2812" width="30.140625" style="136" customWidth="1"/>
    <col min="2813" max="2813" width="52.7109375" style="136" customWidth="1"/>
    <col min="2814" max="2814" width="23.140625" style="136" customWidth="1"/>
    <col min="2815" max="2816" width="11.42578125" style="136"/>
    <col min="2817" max="2817" width="67" style="136" customWidth="1"/>
    <col min="2818" max="2818" width="32.28515625" style="136" customWidth="1"/>
    <col min="2819" max="3067" width="11.42578125" style="136"/>
    <col min="3068" max="3068" width="30.140625" style="136" customWidth="1"/>
    <col min="3069" max="3069" width="52.7109375" style="136" customWidth="1"/>
    <col min="3070" max="3070" width="23.140625" style="136" customWidth="1"/>
    <col min="3071" max="3072" width="11.42578125" style="136"/>
    <col min="3073" max="3073" width="67" style="136" customWidth="1"/>
    <col min="3074" max="3074" width="32.28515625" style="136" customWidth="1"/>
    <col min="3075" max="3323" width="11.42578125" style="136"/>
    <col min="3324" max="3324" width="30.140625" style="136" customWidth="1"/>
    <col min="3325" max="3325" width="52.7109375" style="136" customWidth="1"/>
    <col min="3326" max="3326" width="23.140625" style="136" customWidth="1"/>
    <col min="3327" max="3328" width="11.42578125" style="136"/>
    <col min="3329" max="3329" width="67" style="136" customWidth="1"/>
    <col min="3330" max="3330" width="32.28515625" style="136" customWidth="1"/>
    <col min="3331" max="3579" width="11.42578125" style="136"/>
    <col min="3580" max="3580" width="30.140625" style="136" customWidth="1"/>
    <col min="3581" max="3581" width="52.7109375" style="136" customWidth="1"/>
    <col min="3582" max="3582" width="23.140625" style="136" customWidth="1"/>
    <col min="3583" max="3584" width="11.42578125" style="136"/>
    <col min="3585" max="3585" width="67" style="136" customWidth="1"/>
    <col min="3586" max="3586" width="32.28515625" style="136" customWidth="1"/>
    <col min="3587" max="3835" width="11.42578125" style="136"/>
    <col min="3836" max="3836" width="30.140625" style="136" customWidth="1"/>
    <col min="3837" max="3837" width="52.7109375" style="136" customWidth="1"/>
    <col min="3838" max="3838" width="23.140625" style="136" customWidth="1"/>
    <col min="3839" max="3840" width="11.42578125" style="136"/>
    <col min="3841" max="3841" width="67" style="136" customWidth="1"/>
    <col min="3842" max="3842" width="32.28515625" style="136" customWidth="1"/>
    <col min="3843" max="4091" width="11.42578125" style="136"/>
    <col min="4092" max="4092" width="30.140625" style="136" customWidth="1"/>
    <col min="4093" max="4093" width="52.7109375" style="136" customWidth="1"/>
    <col min="4094" max="4094" width="23.140625" style="136" customWidth="1"/>
    <col min="4095" max="4096" width="11.42578125" style="136"/>
    <col min="4097" max="4097" width="67" style="136" customWidth="1"/>
    <col min="4098" max="4098" width="32.28515625" style="136" customWidth="1"/>
    <col min="4099" max="4347" width="11.42578125" style="136"/>
    <col min="4348" max="4348" width="30.140625" style="136" customWidth="1"/>
    <col min="4349" max="4349" width="52.7109375" style="136" customWidth="1"/>
    <col min="4350" max="4350" width="23.140625" style="136" customWidth="1"/>
    <col min="4351" max="4352" width="11.42578125" style="136"/>
    <col min="4353" max="4353" width="67" style="136" customWidth="1"/>
    <col min="4354" max="4354" width="32.28515625" style="136" customWidth="1"/>
    <col min="4355" max="4603" width="11.42578125" style="136"/>
    <col min="4604" max="4604" width="30.140625" style="136" customWidth="1"/>
    <col min="4605" max="4605" width="52.7109375" style="136" customWidth="1"/>
    <col min="4606" max="4606" width="23.140625" style="136" customWidth="1"/>
    <col min="4607" max="4608" width="11.42578125" style="136"/>
    <col min="4609" max="4609" width="67" style="136" customWidth="1"/>
    <col min="4610" max="4610" width="32.28515625" style="136" customWidth="1"/>
    <col min="4611" max="4859" width="11.42578125" style="136"/>
    <col min="4860" max="4860" width="30.140625" style="136" customWidth="1"/>
    <col min="4861" max="4861" width="52.7109375" style="136" customWidth="1"/>
    <col min="4862" max="4862" width="23.140625" style="136" customWidth="1"/>
    <col min="4863" max="4864" width="11.42578125" style="136"/>
    <col min="4865" max="4865" width="67" style="136" customWidth="1"/>
    <col min="4866" max="4866" width="32.28515625" style="136" customWidth="1"/>
    <col min="4867" max="5115" width="11.42578125" style="136"/>
    <col min="5116" max="5116" width="30.140625" style="136" customWidth="1"/>
    <col min="5117" max="5117" width="52.7109375" style="136" customWidth="1"/>
    <col min="5118" max="5118" width="23.140625" style="136" customWidth="1"/>
    <col min="5119" max="5120" width="11.42578125" style="136"/>
    <col min="5121" max="5121" width="67" style="136" customWidth="1"/>
    <col min="5122" max="5122" width="32.28515625" style="136" customWidth="1"/>
    <col min="5123" max="5371" width="11.42578125" style="136"/>
    <col min="5372" max="5372" width="30.140625" style="136" customWidth="1"/>
    <col min="5373" max="5373" width="52.7109375" style="136" customWidth="1"/>
    <col min="5374" max="5374" width="23.140625" style="136" customWidth="1"/>
    <col min="5375" max="5376" width="11.42578125" style="136"/>
    <col min="5377" max="5377" width="67" style="136" customWidth="1"/>
    <col min="5378" max="5378" width="32.28515625" style="136" customWidth="1"/>
    <col min="5379" max="5627" width="11.42578125" style="136"/>
    <col min="5628" max="5628" width="30.140625" style="136" customWidth="1"/>
    <col min="5629" max="5629" width="52.7109375" style="136" customWidth="1"/>
    <col min="5630" max="5630" width="23.140625" style="136" customWidth="1"/>
    <col min="5631" max="5632" width="11.42578125" style="136"/>
    <col min="5633" max="5633" width="67" style="136" customWidth="1"/>
    <col min="5634" max="5634" width="32.28515625" style="136" customWidth="1"/>
    <col min="5635" max="5883" width="11.42578125" style="136"/>
    <col min="5884" max="5884" width="30.140625" style="136" customWidth="1"/>
    <col min="5885" max="5885" width="52.7109375" style="136" customWidth="1"/>
    <col min="5886" max="5886" width="23.140625" style="136" customWidth="1"/>
    <col min="5887" max="5888" width="11.42578125" style="136"/>
    <col min="5889" max="5889" width="67" style="136" customWidth="1"/>
    <col min="5890" max="5890" width="32.28515625" style="136" customWidth="1"/>
    <col min="5891" max="6139" width="11.42578125" style="136"/>
    <col min="6140" max="6140" width="30.140625" style="136" customWidth="1"/>
    <col min="6141" max="6141" width="52.7109375" style="136" customWidth="1"/>
    <col min="6142" max="6142" width="23.140625" style="136" customWidth="1"/>
    <col min="6143" max="6144" width="11.42578125" style="136"/>
    <col min="6145" max="6145" width="67" style="136" customWidth="1"/>
    <col min="6146" max="6146" width="32.28515625" style="136" customWidth="1"/>
    <col min="6147" max="6395" width="11.42578125" style="136"/>
    <col min="6396" max="6396" width="30.140625" style="136" customWidth="1"/>
    <col min="6397" max="6397" width="52.7109375" style="136" customWidth="1"/>
    <col min="6398" max="6398" width="23.140625" style="136" customWidth="1"/>
    <col min="6399" max="6400" width="11.42578125" style="136"/>
    <col min="6401" max="6401" width="67" style="136" customWidth="1"/>
    <col min="6402" max="6402" width="32.28515625" style="136" customWidth="1"/>
    <col min="6403" max="6651" width="11.42578125" style="136"/>
    <col min="6652" max="6652" width="30.140625" style="136" customWidth="1"/>
    <col min="6653" max="6653" width="52.7109375" style="136" customWidth="1"/>
    <col min="6654" max="6654" width="23.140625" style="136" customWidth="1"/>
    <col min="6655" max="6656" width="11.42578125" style="136"/>
    <col min="6657" max="6657" width="67" style="136" customWidth="1"/>
    <col min="6658" max="6658" width="32.28515625" style="136" customWidth="1"/>
    <col min="6659" max="6907" width="11.42578125" style="136"/>
    <col min="6908" max="6908" width="30.140625" style="136" customWidth="1"/>
    <col min="6909" max="6909" width="52.7109375" style="136" customWidth="1"/>
    <col min="6910" max="6910" width="23.140625" style="136" customWidth="1"/>
    <col min="6911" max="6912" width="11.42578125" style="136"/>
    <col min="6913" max="6913" width="67" style="136" customWidth="1"/>
    <col min="6914" max="6914" width="32.28515625" style="136" customWidth="1"/>
    <col min="6915" max="7163" width="11.42578125" style="136"/>
    <col min="7164" max="7164" width="30.140625" style="136" customWidth="1"/>
    <col min="7165" max="7165" width="52.7109375" style="136" customWidth="1"/>
    <col min="7166" max="7166" width="23.140625" style="136" customWidth="1"/>
    <col min="7167" max="7168" width="11.42578125" style="136"/>
    <col min="7169" max="7169" width="67" style="136" customWidth="1"/>
    <col min="7170" max="7170" width="32.28515625" style="136" customWidth="1"/>
    <col min="7171" max="7419" width="11.42578125" style="136"/>
    <col min="7420" max="7420" width="30.140625" style="136" customWidth="1"/>
    <col min="7421" max="7421" width="52.7109375" style="136" customWidth="1"/>
    <col min="7422" max="7422" width="23.140625" style="136" customWidth="1"/>
    <col min="7423" max="7424" width="11.42578125" style="136"/>
    <col min="7425" max="7425" width="67" style="136" customWidth="1"/>
    <col min="7426" max="7426" width="32.28515625" style="136" customWidth="1"/>
    <col min="7427" max="7675" width="11.42578125" style="136"/>
    <col min="7676" max="7676" width="30.140625" style="136" customWidth="1"/>
    <col min="7677" max="7677" width="52.7109375" style="136" customWidth="1"/>
    <col min="7678" max="7678" width="23.140625" style="136" customWidth="1"/>
    <col min="7679" max="7680" width="11.42578125" style="136"/>
    <col min="7681" max="7681" width="67" style="136" customWidth="1"/>
    <col min="7682" max="7682" width="32.28515625" style="136" customWidth="1"/>
    <col min="7683" max="7931" width="11.42578125" style="136"/>
    <col min="7932" max="7932" width="30.140625" style="136" customWidth="1"/>
    <col min="7933" max="7933" width="52.7109375" style="136" customWidth="1"/>
    <col min="7934" max="7934" width="23.140625" style="136" customWidth="1"/>
    <col min="7935" max="7936" width="11.42578125" style="136"/>
    <col min="7937" max="7937" width="67" style="136" customWidth="1"/>
    <col min="7938" max="7938" width="32.28515625" style="136" customWidth="1"/>
    <col min="7939" max="8187" width="11.42578125" style="136"/>
    <col min="8188" max="8188" width="30.140625" style="136" customWidth="1"/>
    <col min="8189" max="8189" width="52.7109375" style="136" customWidth="1"/>
    <col min="8190" max="8190" width="23.140625" style="136" customWidth="1"/>
    <col min="8191" max="8192" width="11.42578125" style="136"/>
    <col min="8193" max="8193" width="67" style="136" customWidth="1"/>
    <col min="8194" max="8194" width="32.28515625" style="136" customWidth="1"/>
    <col min="8195" max="8443" width="11.42578125" style="136"/>
    <col min="8444" max="8444" width="30.140625" style="136" customWidth="1"/>
    <col min="8445" max="8445" width="52.7109375" style="136" customWidth="1"/>
    <col min="8446" max="8446" width="23.140625" style="136" customWidth="1"/>
    <col min="8447" max="8448" width="11.42578125" style="136"/>
    <col min="8449" max="8449" width="67" style="136" customWidth="1"/>
    <col min="8450" max="8450" width="32.28515625" style="136" customWidth="1"/>
    <col min="8451" max="8699" width="11.42578125" style="136"/>
    <col min="8700" max="8700" width="30.140625" style="136" customWidth="1"/>
    <col min="8701" max="8701" width="52.7109375" style="136" customWidth="1"/>
    <col min="8702" max="8702" width="23.140625" style="136" customWidth="1"/>
    <col min="8703" max="8704" width="11.42578125" style="136"/>
    <col min="8705" max="8705" width="67" style="136" customWidth="1"/>
    <col min="8706" max="8706" width="32.28515625" style="136" customWidth="1"/>
    <col min="8707" max="8955" width="11.42578125" style="136"/>
    <col min="8956" max="8956" width="30.140625" style="136" customWidth="1"/>
    <col min="8957" max="8957" width="52.7109375" style="136" customWidth="1"/>
    <col min="8958" max="8958" width="23.140625" style="136" customWidth="1"/>
    <col min="8959" max="8960" width="11.42578125" style="136"/>
    <col min="8961" max="8961" width="67" style="136" customWidth="1"/>
    <col min="8962" max="8962" width="32.28515625" style="136" customWidth="1"/>
    <col min="8963" max="9211" width="11.42578125" style="136"/>
    <col min="9212" max="9212" width="30.140625" style="136" customWidth="1"/>
    <col min="9213" max="9213" width="52.7109375" style="136" customWidth="1"/>
    <col min="9214" max="9214" width="23.140625" style="136" customWidth="1"/>
    <col min="9215" max="9216" width="11.42578125" style="136"/>
    <col min="9217" max="9217" width="67" style="136" customWidth="1"/>
    <col min="9218" max="9218" width="32.28515625" style="136" customWidth="1"/>
    <col min="9219" max="9467" width="11.42578125" style="136"/>
    <col min="9468" max="9468" width="30.140625" style="136" customWidth="1"/>
    <col min="9469" max="9469" width="52.7109375" style="136" customWidth="1"/>
    <col min="9470" max="9470" width="23.140625" style="136" customWidth="1"/>
    <col min="9471" max="9472" width="11.42578125" style="136"/>
    <col min="9473" max="9473" width="67" style="136" customWidth="1"/>
    <col min="9474" max="9474" width="32.28515625" style="136" customWidth="1"/>
    <col min="9475" max="9723" width="11.42578125" style="136"/>
    <col min="9724" max="9724" width="30.140625" style="136" customWidth="1"/>
    <col min="9725" max="9725" width="52.7109375" style="136" customWidth="1"/>
    <col min="9726" max="9726" width="23.140625" style="136" customWidth="1"/>
    <col min="9727" max="9728" width="11.42578125" style="136"/>
    <col min="9729" max="9729" width="67" style="136" customWidth="1"/>
    <col min="9730" max="9730" width="32.28515625" style="136" customWidth="1"/>
    <col min="9731" max="9979" width="11.42578125" style="136"/>
    <col min="9980" max="9980" width="30.140625" style="136" customWidth="1"/>
    <col min="9981" max="9981" width="52.7109375" style="136" customWidth="1"/>
    <col min="9982" max="9982" width="23.140625" style="136" customWidth="1"/>
    <col min="9983" max="9984" width="11.42578125" style="136"/>
    <col min="9985" max="9985" width="67" style="136" customWidth="1"/>
    <col min="9986" max="9986" width="32.28515625" style="136" customWidth="1"/>
    <col min="9987" max="10235" width="11.42578125" style="136"/>
    <col min="10236" max="10236" width="30.140625" style="136" customWidth="1"/>
    <col min="10237" max="10237" width="52.7109375" style="136" customWidth="1"/>
    <col min="10238" max="10238" width="23.140625" style="136" customWidth="1"/>
    <col min="10239" max="10240" width="11.42578125" style="136"/>
    <col min="10241" max="10241" width="67" style="136" customWidth="1"/>
    <col min="10242" max="10242" width="32.28515625" style="136" customWidth="1"/>
    <col min="10243" max="10491" width="11.42578125" style="136"/>
    <col min="10492" max="10492" width="30.140625" style="136" customWidth="1"/>
    <col min="10493" max="10493" width="52.7109375" style="136" customWidth="1"/>
    <col min="10494" max="10494" width="23.140625" style="136" customWidth="1"/>
    <col min="10495" max="10496" width="11.42578125" style="136"/>
    <col min="10497" max="10497" width="67" style="136" customWidth="1"/>
    <col min="10498" max="10498" width="32.28515625" style="136" customWidth="1"/>
    <col min="10499" max="10747" width="11.42578125" style="136"/>
    <col min="10748" max="10748" width="30.140625" style="136" customWidth="1"/>
    <col min="10749" max="10749" width="52.7109375" style="136" customWidth="1"/>
    <col min="10750" max="10750" width="23.140625" style="136" customWidth="1"/>
    <col min="10751" max="10752" width="11.42578125" style="136"/>
    <col min="10753" max="10753" width="67" style="136" customWidth="1"/>
    <col min="10754" max="10754" width="32.28515625" style="136" customWidth="1"/>
    <col min="10755" max="11003" width="11.42578125" style="136"/>
    <col min="11004" max="11004" width="30.140625" style="136" customWidth="1"/>
    <col min="11005" max="11005" width="52.7109375" style="136" customWidth="1"/>
    <col min="11006" max="11006" width="23.140625" style="136" customWidth="1"/>
    <col min="11007" max="11008" width="11.42578125" style="136"/>
    <col min="11009" max="11009" width="67" style="136" customWidth="1"/>
    <col min="11010" max="11010" width="32.28515625" style="136" customWidth="1"/>
    <col min="11011" max="11259" width="11.42578125" style="136"/>
    <col min="11260" max="11260" width="30.140625" style="136" customWidth="1"/>
    <col min="11261" max="11261" width="52.7109375" style="136" customWidth="1"/>
    <col min="11262" max="11262" width="23.140625" style="136" customWidth="1"/>
    <col min="11263" max="11264" width="11.42578125" style="136"/>
    <col min="11265" max="11265" width="67" style="136" customWidth="1"/>
    <col min="11266" max="11266" width="32.28515625" style="136" customWidth="1"/>
    <col min="11267" max="11515" width="11.42578125" style="136"/>
    <col min="11516" max="11516" width="30.140625" style="136" customWidth="1"/>
    <col min="11517" max="11517" width="52.7109375" style="136" customWidth="1"/>
    <col min="11518" max="11518" width="23.140625" style="136" customWidth="1"/>
    <col min="11519" max="11520" width="11.42578125" style="136"/>
    <col min="11521" max="11521" width="67" style="136" customWidth="1"/>
    <col min="11522" max="11522" width="32.28515625" style="136" customWidth="1"/>
    <col min="11523" max="11771" width="11.42578125" style="136"/>
    <col min="11772" max="11772" width="30.140625" style="136" customWidth="1"/>
    <col min="11773" max="11773" width="52.7109375" style="136" customWidth="1"/>
    <col min="11774" max="11774" width="23.140625" style="136" customWidth="1"/>
    <col min="11775" max="11776" width="11.42578125" style="136"/>
    <col min="11777" max="11777" width="67" style="136" customWidth="1"/>
    <col min="11778" max="11778" width="32.28515625" style="136" customWidth="1"/>
    <col min="11779" max="12027" width="11.42578125" style="136"/>
    <col min="12028" max="12028" width="30.140625" style="136" customWidth="1"/>
    <col min="12029" max="12029" width="52.7109375" style="136" customWidth="1"/>
    <col min="12030" max="12030" width="23.140625" style="136" customWidth="1"/>
    <col min="12031" max="12032" width="11.42578125" style="136"/>
    <col min="12033" max="12033" width="67" style="136" customWidth="1"/>
    <col min="12034" max="12034" width="32.28515625" style="136" customWidth="1"/>
    <col min="12035" max="12283" width="11.42578125" style="136"/>
    <col min="12284" max="12284" width="30.140625" style="136" customWidth="1"/>
    <col min="12285" max="12285" width="52.7109375" style="136" customWidth="1"/>
    <col min="12286" max="12286" width="23.140625" style="136" customWidth="1"/>
    <col min="12287" max="12288" width="11.42578125" style="136"/>
    <col min="12289" max="12289" width="67" style="136" customWidth="1"/>
    <col min="12290" max="12290" width="32.28515625" style="136" customWidth="1"/>
    <col min="12291" max="12539" width="11.42578125" style="136"/>
    <col min="12540" max="12540" width="30.140625" style="136" customWidth="1"/>
    <col min="12541" max="12541" width="52.7109375" style="136" customWidth="1"/>
    <col min="12542" max="12542" width="23.140625" style="136" customWidth="1"/>
    <col min="12543" max="12544" width="11.42578125" style="136"/>
    <col min="12545" max="12545" width="67" style="136" customWidth="1"/>
    <col min="12546" max="12546" width="32.28515625" style="136" customWidth="1"/>
    <col min="12547" max="12795" width="11.42578125" style="136"/>
    <col min="12796" max="12796" width="30.140625" style="136" customWidth="1"/>
    <col min="12797" max="12797" width="52.7109375" style="136" customWidth="1"/>
    <col min="12798" max="12798" width="23.140625" style="136" customWidth="1"/>
    <col min="12799" max="12800" width="11.42578125" style="136"/>
    <col min="12801" max="12801" width="67" style="136" customWidth="1"/>
    <col min="12802" max="12802" width="32.28515625" style="136" customWidth="1"/>
    <col min="12803" max="13051" width="11.42578125" style="136"/>
    <col min="13052" max="13052" width="30.140625" style="136" customWidth="1"/>
    <col min="13053" max="13053" width="52.7109375" style="136" customWidth="1"/>
    <col min="13054" max="13054" width="23.140625" style="136" customWidth="1"/>
    <col min="13055" max="13056" width="11.42578125" style="136"/>
    <col min="13057" max="13057" width="67" style="136" customWidth="1"/>
    <col min="13058" max="13058" width="32.28515625" style="136" customWidth="1"/>
    <col min="13059" max="13307" width="11.42578125" style="136"/>
    <col min="13308" max="13308" width="30.140625" style="136" customWidth="1"/>
    <col min="13309" max="13309" width="52.7109375" style="136" customWidth="1"/>
    <col min="13310" max="13310" width="23.140625" style="136" customWidth="1"/>
    <col min="13311" max="13312" width="11.42578125" style="136"/>
    <col min="13313" max="13313" width="67" style="136" customWidth="1"/>
    <col min="13314" max="13314" width="32.28515625" style="136" customWidth="1"/>
    <col min="13315" max="13563" width="11.42578125" style="136"/>
    <col min="13564" max="13564" width="30.140625" style="136" customWidth="1"/>
    <col min="13565" max="13565" width="52.7109375" style="136" customWidth="1"/>
    <col min="13566" max="13566" width="23.140625" style="136" customWidth="1"/>
    <col min="13567" max="13568" width="11.42578125" style="136"/>
    <col min="13569" max="13569" width="67" style="136" customWidth="1"/>
    <col min="13570" max="13570" width="32.28515625" style="136" customWidth="1"/>
    <col min="13571" max="13819" width="11.42578125" style="136"/>
    <col min="13820" max="13820" width="30.140625" style="136" customWidth="1"/>
    <col min="13821" max="13821" width="52.7109375" style="136" customWidth="1"/>
    <col min="13822" max="13822" width="23.140625" style="136" customWidth="1"/>
    <col min="13823" max="13824" width="11.42578125" style="136"/>
    <col min="13825" max="13825" width="67" style="136" customWidth="1"/>
    <col min="13826" max="13826" width="32.28515625" style="136" customWidth="1"/>
    <col min="13827" max="14075" width="11.42578125" style="136"/>
    <col min="14076" max="14076" width="30.140625" style="136" customWidth="1"/>
    <col min="14077" max="14077" width="52.7109375" style="136" customWidth="1"/>
    <col min="14078" max="14078" width="23.140625" style="136" customWidth="1"/>
    <col min="14079" max="14080" width="11.42578125" style="136"/>
    <col min="14081" max="14081" width="67" style="136" customWidth="1"/>
    <col min="14082" max="14082" width="32.28515625" style="136" customWidth="1"/>
    <col min="14083" max="14331" width="11.42578125" style="136"/>
    <col min="14332" max="14332" width="30.140625" style="136" customWidth="1"/>
    <col min="14333" max="14333" width="52.7109375" style="136" customWidth="1"/>
    <col min="14334" max="14334" width="23.140625" style="136" customWidth="1"/>
    <col min="14335" max="14336" width="11.42578125" style="136"/>
    <col min="14337" max="14337" width="67" style="136" customWidth="1"/>
    <col min="14338" max="14338" width="32.28515625" style="136" customWidth="1"/>
    <col min="14339" max="14587" width="11.42578125" style="136"/>
    <col min="14588" max="14588" width="30.140625" style="136" customWidth="1"/>
    <col min="14589" max="14589" width="52.7109375" style="136" customWidth="1"/>
    <col min="14590" max="14590" width="23.140625" style="136" customWidth="1"/>
    <col min="14591" max="14592" width="11.42578125" style="136"/>
    <col min="14593" max="14593" width="67" style="136" customWidth="1"/>
    <col min="14594" max="14594" width="32.28515625" style="136" customWidth="1"/>
    <col min="14595" max="14843" width="11.42578125" style="136"/>
    <col min="14844" max="14844" width="30.140625" style="136" customWidth="1"/>
    <col min="14845" max="14845" width="52.7109375" style="136" customWidth="1"/>
    <col min="14846" max="14846" width="23.140625" style="136" customWidth="1"/>
    <col min="14847" max="14848" width="11.42578125" style="136"/>
    <col min="14849" max="14849" width="67" style="136" customWidth="1"/>
    <col min="14850" max="14850" width="32.28515625" style="136" customWidth="1"/>
    <col min="14851" max="15099" width="11.42578125" style="136"/>
    <col min="15100" max="15100" width="30.140625" style="136" customWidth="1"/>
    <col min="15101" max="15101" width="52.7109375" style="136" customWidth="1"/>
    <col min="15102" max="15102" width="23.140625" style="136" customWidth="1"/>
    <col min="15103" max="15104" width="11.42578125" style="136"/>
    <col min="15105" max="15105" width="67" style="136" customWidth="1"/>
    <col min="15106" max="15106" width="32.28515625" style="136" customWidth="1"/>
    <col min="15107" max="15355" width="11.42578125" style="136"/>
    <col min="15356" max="15356" width="30.140625" style="136" customWidth="1"/>
    <col min="15357" max="15357" width="52.7109375" style="136" customWidth="1"/>
    <col min="15358" max="15358" width="23.140625" style="136" customWidth="1"/>
    <col min="15359" max="15360" width="11.42578125" style="136"/>
    <col min="15361" max="15361" width="67" style="136" customWidth="1"/>
    <col min="15362" max="15362" width="32.28515625" style="136" customWidth="1"/>
    <col min="15363" max="15611" width="11.42578125" style="136"/>
    <col min="15612" max="15612" width="30.140625" style="136" customWidth="1"/>
    <col min="15613" max="15613" width="52.7109375" style="136" customWidth="1"/>
    <col min="15614" max="15614" width="23.140625" style="136" customWidth="1"/>
    <col min="15615" max="15616" width="11.42578125" style="136"/>
    <col min="15617" max="15617" width="67" style="136" customWidth="1"/>
    <col min="15618" max="15618" width="32.28515625" style="136" customWidth="1"/>
    <col min="15619" max="15867" width="11.42578125" style="136"/>
    <col min="15868" max="15868" width="30.140625" style="136" customWidth="1"/>
    <col min="15869" max="15869" width="52.7109375" style="136" customWidth="1"/>
    <col min="15870" max="15870" width="23.140625" style="136" customWidth="1"/>
    <col min="15871" max="15872" width="11.42578125" style="136"/>
    <col min="15873" max="15873" width="67" style="136" customWidth="1"/>
    <col min="15874" max="15874" width="32.28515625" style="136" customWidth="1"/>
    <col min="15875" max="16123" width="11.42578125" style="136"/>
    <col min="16124" max="16124" width="30.140625" style="136" customWidth="1"/>
    <col min="16125" max="16125" width="52.7109375" style="136" customWidth="1"/>
    <col min="16126" max="16126" width="23.140625" style="136" customWidth="1"/>
    <col min="16127" max="16128" width="11.42578125" style="136"/>
    <col min="16129" max="16129" width="67" style="136" customWidth="1"/>
    <col min="16130" max="16130" width="32.28515625" style="136" customWidth="1"/>
    <col min="16131" max="16379" width="11.42578125" style="136"/>
    <col min="16380" max="16380" width="30.140625" style="136" customWidth="1"/>
    <col min="16381" max="16381" width="52.7109375" style="136" customWidth="1"/>
    <col min="16382" max="16382" width="23.140625" style="136" customWidth="1"/>
    <col min="16383" max="16384" width="11.42578125" style="136"/>
  </cols>
  <sheetData>
    <row r="1" spans="1:255" ht="15.75" x14ac:dyDescent="0.25">
      <c r="A1" s="189" t="s">
        <v>2805</v>
      </c>
      <c r="B1" s="190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  <c r="AR1" s="135"/>
      <c r="AS1" s="135"/>
      <c r="AT1" s="135"/>
      <c r="AU1" s="135"/>
      <c r="AV1" s="135"/>
      <c r="AW1" s="135"/>
      <c r="AX1" s="135"/>
      <c r="AY1" s="135"/>
      <c r="AZ1" s="135"/>
      <c r="BA1" s="135"/>
      <c r="BB1" s="135"/>
      <c r="BC1" s="135"/>
      <c r="BD1" s="135"/>
      <c r="BE1" s="135"/>
      <c r="BF1" s="135"/>
      <c r="BG1" s="135"/>
      <c r="BH1" s="135"/>
      <c r="BI1" s="135"/>
      <c r="BJ1" s="135"/>
      <c r="BK1" s="135"/>
      <c r="BL1" s="135"/>
      <c r="BM1" s="135"/>
      <c r="BN1" s="135"/>
      <c r="BO1" s="135"/>
      <c r="BP1" s="135"/>
      <c r="BQ1" s="135"/>
      <c r="BR1" s="135"/>
      <c r="BS1" s="135"/>
      <c r="BT1" s="135"/>
      <c r="BU1" s="135"/>
      <c r="BV1" s="135"/>
      <c r="BW1" s="135"/>
      <c r="BX1" s="135"/>
      <c r="BY1" s="135"/>
      <c r="BZ1" s="135"/>
      <c r="CA1" s="135"/>
      <c r="CB1" s="135"/>
      <c r="CC1" s="135"/>
      <c r="CD1" s="135"/>
      <c r="CE1" s="135"/>
      <c r="CF1" s="135"/>
      <c r="CG1" s="135"/>
      <c r="CH1" s="135"/>
      <c r="CI1" s="135"/>
      <c r="CJ1" s="135"/>
      <c r="CK1" s="135"/>
      <c r="CL1" s="135"/>
      <c r="CM1" s="135"/>
      <c r="CN1" s="135"/>
      <c r="CO1" s="135"/>
      <c r="CP1" s="135"/>
      <c r="CQ1" s="135"/>
      <c r="CR1" s="135"/>
      <c r="CS1" s="135"/>
      <c r="CT1" s="135"/>
      <c r="CU1" s="135"/>
      <c r="CV1" s="135"/>
      <c r="CW1" s="135"/>
      <c r="CX1" s="135"/>
      <c r="CY1" s="135"/>
      <c r="CZ1" s="135"/>
      <c r="DA1" s="135"/>
      <c r="DB1" s="135"/>
      <c r="DC1" s="135"/>
      <c r="DD1" s="135"/>
      <c r="DE1" s="135"/>
      <c r="DF1" s="135"/>
      <c r="DG1" s="135"/>
      <c r="DH1" s="135"/>
      <c r="DI1" s="135"/>
      <c r="DJ1" s="135"/>
      <c r="DK1" s="135"/>
      <c r="DL1" s="135"/>
      <c r="DM1" s="135"/>
      <c r="DN1" s="135"/>
      <c r="DO1" s="135"/>
      <c r="DP1" s="135"/>
      <c r="DQ1" s="135"/>
      <c r="DR1" s="135"/>
      <c r="DS1" s="135"/>
      <c r="DT1" s="135"/>
      <c r="DU1" s="135"/>
      <c r="DV1" s="135"/>
      <c r="DW1" s="135"/>
      <c r="DX1" s="135"/>
      <c r="DY1" s="135"/>
      <c r="DZ1" s="135"/>
      <c r="EA1" s="135"/>
      <c r="EB1" s="135"/>
      <c r="EC1" s="135"/>
      <c r="ED1" s="135"/>
      <c r="EE1" s="135"/>
      <c r="EF1" s="135"/>
      <c r="EG1" s="135"/>
      <c r="EH1" s="135"/>
      <c r="EI1" s="135"/>
      <c r="EJ1" s="135"/>
      <c r="EK1" s="135"/>
      <c r="EL1" s="135"/>
      <c r="EM1" s="135"/>
      <c r="EN1" s="135"/>
      <c r="EO1" s="135"/>
      <c r="EP1" s="135"/>
      <c r="EQ1" s="135"/>
      <c r="ER1" s="135"/>
      <c r="ES1" s="135"/>
      <c r="ET1" s="135"/>
      <c r="EU1" s="135"/>
      <c r="EV1" s="135"/>
      <c r="EW1" s="135"/>
      <c r="EX1" s="135"/>
      <c r="EY1" s="135"/>
      <c r="EZ1" s="135"/>
      <c r="FA1" s="135"/>
      <c r="FB1" s="135"/>
      <c r="FC1" s="135"/>
      <c r="FD1" s="135"/>
      <c r="FE1" s="135"/>
      <c r="FF1" s="135"/>
      <c r="FG1" s="135"/>
      <c r="FH1" s="135"/>
      <c r="FI1" s="135"/>
      <c r="FJ1" s="135"/>
      <c r="FK1" s="135"/>
      <c r="FL1" s="135"/>
      <c r="FM1" s="135"/>
      <c r="FN1" s="135"/>
      <c r="FO1" s="135"/>
      <c r="FP1" s="135"/>
      <c r="FQ1" s="135"/>
      <c r="FR1" s="135"/>
      <c r="FS1" s="135"/>
      <c r="FT1" s="135"/>
      <c r="FU1" s="135"/>
      <c r="FV1" s="135"/>
      <c r="FW1" s="135"/>
      <c r="FX1" s="135"/>
      <c r="FY1" s="135"/>
      <c r="FZ1" s="135"/>
      <c r="GA1" s="135"/>
      <c r="GB1" s="135"/>
      <c r="GC1" s="135"/>
      <c r="GD1" s="135"/>
      <c r="GE1" s="135"/>
      <c r="GF1" s="135"/>
      <c r="GG1" s="135"/>
      <c r="GH1" s="135"/>
      <c r="GI1" s="135"/>
      <c r="GJ1" s="135"/>
      <c r="GK1" s="135"/>
      <c r="GL1" s="135"/>
      <c r="GM1" s="135"/>
      <c r="GN1" s="135"/>
      <c r="GO1" s="135"/>
      <c r="GP1" s="135"/>
      <c r="GQ1" s="135"/>
      <c r="GR1" s="135"/>
      <c r="GS1" s="135"/>
      <c r="GT1" s="135"/>
      <c r="GU1" s="135"/>
      <c r="GV1" s="135"/>
      <c r="GW1" s="135"/>
      <c r="GX1" s="135"/>
      <c r="GY1" s="135"/>
      <c r="GZ1" s="135"/>
      <c r="HA1" s="135"/>
      <c r="HB1" s="135"/>
      <c r="HC1" s="135"/>
      <c r="HD1" s="135"/>
      <c r="HE1" s="135"/>
      <c r="HF1" s="135"/>
      <c r="HG1" s="135"/>
      <c r="HH1" s="135"/>
      <c r="HI1" s="135"/>
      <c r="HJ1" s="135"/>
      <c r="HK1" s="135"/>
      <c r="HL1" s="135"/>
      <c r="HM1" s="135"/>
      <c r="HN1" s="135"/>
      <c r="HO1" s="135"/>
      <c r="HP1" s="135"/>
      <c r="HQ1" s="135"/>
      <c r="HR1" s="135"/>
      <c r="HS1" s="135"/>
      <c r="HT1" s="135"/>
      <c r="HU1" s="135"/>
      <c r="HV1" s="135"/>
      <c r="HW1" s="135"/>
      <c r="HX1" s="135"/>
      <c r="HY1" s="135"/>
      <c r="HZ1" s="135"/>
      <c r="IA1" s="135"/>
      <c r="IB1" s="135"/>
      <c r="IC1" s="135"/>
      <c r="ID1" s="135"/>
      <c r="IE1" s="135"/>
      <c r="IF1" s="135"/>
      <c r="IG1" s="135"/>
      <c r="IH1" s="135"/>
      <c r="II1" s="135"/>
      <c r="IJ1" s="135"/>
      <c r="IK1" s="135"/>
      <c r="IL1" s="135"/>
      <c r="IM1" s="135"/>
      <c r="IN1" s="135"/>
      <c r="IO1" s="135"/>
      <c r="IP1" s="135"/>
      <c r="IQ1" s="135"/>
      <c r="IR1" s="135"/>
      <c r="IS1" s="135"/>
      <c r="IT1" s="135"/>
      <c r="IU1" s="135"/>
    </row>
    <row r="2" spans="1:255" ht="15.75" x14ac:dyDescent="0.25">
      <c r="A2" s="189" t="s">
        <v>2806</v>
      </c>
      <c r="B2" s="190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5"/>
      <c r="P2" s="135"/>
      <c r="Q2" s="135"/>
      <c r="R2" s="135"/>
      <c r="S2" s="135"/>
      <c r="T2" s="135"/>
      <c r="U2" s="135"/>
      <c r="V2" s="135"/>
      <c r="W2" s="135"/>
      <c r="X2" s="135"/>
      <c r="Y2" s="135"/>
      <c r="Z2" s="135"/>
      <c r="AA2" s="135"/>
      <c r="AB2" s="135"/>
      <c r="AC2" s="135"/>
      <c r="AD2" s="135"/>
      <c r="AE2" s="135"/>
      <c r="AF2" s="135"/>
      <c r="AG2" s="135"/>
      <c r="AH2" s="135"/>
      <c r="AI2" s="135"/>
      <c r="AJ2" s="135"/>
      <c r="AK2" s="135"/>
      <c r="AL2" s="135"/>
      <c r="AM2" s="135"/>
      <c r="AN2" s="135"/>
      <c r="AO2" s="135"/>
      <c r="AP2" s="135"/>
      <c r="AQ2" s="135"/>
      <c r="AR2" s="135"/>
      <c r="AS2" s="135"/>
      <c r="AT2" s="135"/>
      <c r="AU2" s="135"/>
      <c r="AV2" s="135"/>
      <c r="AW2" s="135"/>
      <c r="AX2" s="135"/>
      <c r="AY2" s="135"/>
      <c r="AZ2" s="135"/>
      <c r="BA2" s="135"/>
      <c r="BB2" s="135"/>
      <c r="BC2" s="135"/>
      <c r="BD2" s="135"/>
      <c r="BE2" s="135"/>
      <c r="BF2" s="135"/>
      <c r="BG2" s="135"/>
      <c r="BH2" s="135"/>
      <c r="BI2" s="135"/>
      <c r="BJ2" s="135"/>
      <c r="BK2" s="135"/>
      <c r="BL2" s="135"/>
      <c r="BM2" s="135"/>
      <c r="BN2" s="135"/>
      <c r="BO2" s="135"/>
      <c r="BP2" s="135"/>
      <c r="BQ2" s="135"/>
      <c r="BR2" s="135"/>
      <c r="BS2" s="135"/>
      <c r="BT2" s="135"/>
      <c r="BU2" s="135"/>
      <c r="BV2" s="135"/>
      <c r="BW2" s="135"/>
      <c r="BX2" s="135"/>
      <c r="BY2" s="135"/>
      <c r="BZ2" s="135"/>
      <c r="CA2" s="135"/>
      <c r="CB2" s="135"/>
      <c r="CC2" s="135"/>
      <c r="CD2" s="135"/>
      <c r="CE2" s="135"/>
      <c r="CF2" s="135"/>
      <c r="CG2" s="135"/>
      <c r="CH2" s="135"/>
      <c r="CI2" s="135"/>
      <c r="CJ2" s="135"/>
      <c r="CK2" s="135"/>
      <c r="CL2" s="135"/>
      <c r="CM2" s="135"/>
      <c r="CN2" s="135"/>
      <c r="CO2" s="135"/>
      <c r="CP2" s="135"/>
      <c r="CQ2" s="135"/>
      <c r="CR2" s="135"/>
      <c r="CS2" s="135"/>
      <c r="CT2" s="135"/>
      <c r="CU2" s="135"/>
      <c r="CV2" s="135"/>
      <c r="CW2" s="135"/>
      <c r="CX2" s="135"/>
      <c r="CY2" s="135"/>
      <c r="CZ2" s="135"/>
      <c r="DA2" s="135"/>
      <c r="DB2" s="135"/>
      <c r="DC2" s="135"/>
      <c r="DD2" s="135"/>
      <c r="DE2" s="135"/>
      <c r="DF2" s="135"/>
      <c r="DG2" s="135"/>
      <c r="DH2" s="135"/>
      <c r="DI2" s="135"/>
      <c r="DJ2" s="135"/>
      <c r="DK2" s="135"/>
      <c r="DL2" s="135"/>
      <c r="DM2" s="135"/>
      <c r="DN2" s="135"/>
      <c r="DO2" s="135"/>
      <c r="DP2" s="135"/>
      <c r="DQ2" s="135"/>
      <c r="DR2" s="135"/>
      <c r="DS2" s="135"/>
      <c r="DT2" s="135"/>
      <c r="DU2" s="135"/>
      <c r="DV2" s="135"/>
      <c r="DW2" s="135"/>
      <c r="DX2" s="135"/>
      <c r="DY2" s="135"/>
      <c r="DZ2" s="135"/>
      <c r="EA2" s="135"/>
      <c r="EB2" s="135"/>
      <c r="EC2" s="135"/>
      <c r="ED2" s="135"/>
      <c r="EE2" s="135"/>
      <c r="EF2" s="135"/>
      <c r="EG2" s="135"/>
      <c r="EH2" s="135"/>
      <c r="EI2" s="135"/>
      <c r="EJ2" s="135"/>
      <c r="EK2" s="135"/>
      <c r="EL2" s="135"/>
      <c r="EM2" s="135"/>
      <c r="EN2" s="135"/>
      <c r="EO2" s="135"/>
      <c r="EP2" s="135"/>
      <c r="EQ2" s="135"/>
      <c r="ER2" s="135"/>
      <c r="ES2" s="135"/>
      <c r="ET2" s="135"/>
      <c r="EU2" s="135"/>
      <c r="EV2" s="135"/>
      <c r="EW2" s="135"/>
      <c r="EX2" s="135"/>
      <c r="EY2" s="135"/>
      <c r="EZ2" s="135"/>
      <c r="FA2" s="135"/>
      <c r="FB2" s="135"/>
      <c r="FC2" s="135"/>
      <c r="FD2" s="135"/>
      <c r="FE2" s="135"/>
      <c r="FF2" s="135"/>
      <c r="FG2" s="135"/>
      <c r="FH2" s="135"/>
      <c r="FI2" s="135"/>
      <c r="FJ2" s="135"/>
      <c r="FK2" s="135"/>
      <c r="FL2" s="135"/>
      <c r="FM2" s="135"/>
      <c r="FN2" s="135"/>
      <c r="FO2" s="135"/>
      <c r="FP2" s="135"/>
      <c r="FQ2" s="135"/>
      <c r="FR2" s="135"/>
      <c r="FS2" s="135"/>
      <c r="FT2" s="135"/>
      <c r="FU2" s="135"/>
      <c r="FV2" s="135"/>
      <c r="FW2" s="135"/>
      <c r="FX2" s="135"/>
      <c r="FY2" s="135"/>
      <c r="FZ2" s="135"/>
      <c r="GA2" s="135"/>
      <c r="GB2" s="135"/>
      <c r="GC2" s="135"/>
      <c r="GD2" s="135"/>
      <c r="GE2" s="135"/>
      <c r="GF2" s="135"/>
      <c r="GG2" s="135"/>
      <c r="GH2" s="135"/>
      <c r="GI2" s="135"/>
      <c r="GJ2" s="135"/>
      <c r="GK2" s="135"/>
      <c r="GL2" s="135"/>
      <c r="GM2" s="135"/>
      <c r="GN2" s="135"/>
      <c r="GO2" s="135"/>
      <c r="GP2" s="135"/>
      <c r="GQ2" s="135"/>
      <c r="GR2" s="135"/>
      <c r="GS2" s="135"/>
      <c r="GT2" s="135"/>
      <c r="GU2" s="135"/>
      <c r="GV2" s="135"/>
      <c r="GW2" s="135"/>
      <c r="GX2" s="135"/>
      <c r="GY2" s="135"/>
      <c r="GZ2" s="135"/>
      <c r="HA2" s="135"/>
      <c r="HB2" s="135"/>
      <c r="HC2" s="135"/>
      <c r="HD2" s="135"/>
      <c r="HE2" s="135"/>
      <c r="HF2" s="135"/>
      <c r="HG2" s="135"/>
      <c r="HH2" s="135"/>
      <c r="HI2" s="135"/>
      <c r="HJ2" s="135"/>
      <c r="HK2" s="135"/>
      <c r="HL2" s="135"/>
      <c r="HM2" s="135"/>
      <c r="HN2" s="135"/>
      <c r="HO2" s="135"/>
      <c r="HP2" s="135"/>
      <c r="HQ2" s="135"/>
      <c r="HR2" s="135"/>
      <c r="HS2" s="135"/>
      <c r="HT2" s="135"/>
      <c r="HU2" s="135"/>
      <c r="HV2" s="135"/>
      <c r="HW2" s="135"/>
      <c r="HX2" s="135"/>
      <c r="HY2" s="135"/>
      <c r="HZ2" s="135"/>
      <c r="IA2" s="135"/>
      <c r="IB2" s="135"/>
      <c r="IC2" s="135"/>
      <c r="ID2" s="135"/>
      <c r="IE2" s="135"/>
      <c r="IF2" s="135"/>
      <c r="IG2" s="135"/>
      <c r="IH2" s="135"/>
      <c r="II2" s="135"/>
      <c r="IJ2" s="135"/>
      <c r="IK2" s="135"/>
      <c r="IL2" s="135"/>
      <c r="IM2" s="135"/>
      <c r="IN2" s="135"/>
      <c r="IO2" s="135"/>
      <c r="IP2" s="135"/>
      <c r="IQ2" s="135"/>
      <c r="IR2" s="135"/>
      <c r="IS2" s="135"/>
      <c r="IT2" s="135"/>
      <c r="IU2" s="135"/>
    </row>
    <row r="3" spans="1:255" ht="15.75" x14ac:dyDescent="0.25">
      <c r="A3" s="189" t="s">
        <v>2807</v>
      </c>
      <c r="B3" s="190"/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135"/>
      <c r="T3" s="135"/>
      <c r="U3" s="135"/>
      <c r="V3" s="135"/>
      <c r="W3" s="135"/>
      <c r="X3" s="135"/>
      <c r="Y3" s="135"/>
      <c r="Z3" s="135"/>
      <c r="AA3" s="135"/>
      <c r="AB3" s="135"/>
      <c r="AC3" s="135"/>
      <c r="AD3" s="135"/>
      <c r="AE3" s="135"/>
      <c r="AF3" s="135"/>
      <c r="AG3" s="135"/>
      <c r="AH3" s="135"/>
      <c r="AI3" s="135"/>
      <c r="AJ3" s="135"/>
      <c r="AK3" s="135"/>
      <c r="AL3" s="135"/>
      <c r="AM3" s="135"/>
      <c r="AN3" s="135"/>
      <c r="AO3" s="135"/>
      <c r="AP3" s="135"/>
      <c r="AQ3" s="135"/>
      <c r="AR3" s="135"/>
      <c r="AS3" s="135"/>
      <c r="AT3" s="135"/>
      <c r="AU3" s="135"/>
      <c r="AV3" s="135"/>
      <c r="AW3" s="135"/>
      <c r="AX3" s="135"/>
      <c r="AY3" s="135"/>
      <c r="AZ3" s="135"/>
      <c r="BA3" s="135"/>
      <c r="BB3" s="135"/>
      <c r="BC3" s="135"/>
      <c r="BD3" s="135"/>
      <c r="BE3" s="135"/>
      <c r="BF3" s="135"/>
      <c r="BG3" s="135"/>
      <c r="BH3" s="135"/>
      <c r="BI3" s="135"/>
      <c r="BJ3" s="135"/>
      <c r="BK3" s="135"/>
      <c r="BL3" s="135"/>
      <c r="BM3" s="135"/>
      <c r="BN3" s="135"/>
      <c r="BO3" s="135"/>
      <c r="BP3" s="135"/>
      <c r="BQ3" s="135"/>
      <c r="BR3" s="135"/>
      <c r="BS3" s="135"/>
      <c r="BT3" s="135"/>
      <c r="BU3" s="135"/>
      <c r="BV3" s="135"/>
      <c r="BW3" s="135"/>
      <c r="BX3" s="135"/>
      <c r="BY3" s="135"/>
      <c r="BZ3" s="135"/>
      <c r="CA3" s="135"/>
      <c r="CB3" s="135"/>
      <c r="CC3" s="135"/>
      <c r="CD3" s="135"/>
      <c r="CE3" s="135"/>
      <c r="CF3" s="135"/>
      <c r="CG3" s="135"/>
      <c r="CH3" s="135"/>
      <c r="CI3" s="135"/>
      <c r="CJ3" s="135"/>
      <c r="CK3" s="135"/>
      <c r="CL3" s="135"/>
      <c r="CM3" s="135"/>
      <c r="CN3" s="135"/>
      <c r="CO3" s="135"/>
      <c r="CP3" s="135"/>
      <c r="CQ3" s="135"/>
      <c r="CR3" s="135"/>
      <c r="CS3" s="135"/>
      <c r="CT3" s="135"/>
      <c r="CU3" s="135"/>
      <c r="CV3" s="135"/>
      <c r="CW3" s="135"/>
      <c r="CX3" s="135"/>
      <c r="CY3" s="135"/>
      <c r="CZ3" s="135"/>
      <c r="DA3" s="135"/>
      <c r="DB3" s="135"/>
      <c r="DC3" s="135"/>
      <c r="DD3" s="135"/>
      <c r="DE3" s="135"/>
      <c r="DF3" s="135"/>
      <c r="DG3" s="135"/>
      <c r="DH3" s="135"/>
      <c r="DI3" s="135"/>
      <c r="DJ3" s="135"/>
      <c r="DK3" s="135"/>
      <c r="DL3" s="135"/>
      <c r="DM3" s="135"/>
      <c r="DN3" s="135"/>
      <c r="DO3" s="135"/>
      <c r="DP3" s="135"/>
      <c r="DQ3" s="135"/>
      <c r="DR3" s="135"/>
      <c r="DS3" s="135"/>
      <c r="DT3" s="135"/>
      <c r="DU3" s="135"/>
      <c r="DV3" s="135"/>
      <c r="DW3" s="135"/>
      <c r="DX3" s="135"/>
      <c r="DY3" s="135"/>
      <c r="DZ3" s="135"/>
      <c r="EA3" s="135"/>
      <c r="EB3" s="135"/>
      <c r="EC3" s="135"/>
      <c r="ED3" s="135"/>
      <c r="EE3" s="135"/>
      <c r="EF3" s="135"/>
      <c r="EG3" s="135"/>
      <c r="EH3" s="135"/>
      <c r="EI3" s="135"/>
      <c r="EJ3" s="135"/>
      <c r="EK3" s="135"/>
      <c r="EL3" s="135"/>
      <c r="EM3" s="135"/>
      <c r="EN3" s="135"/>
      <c r="EO3" s="135"/>
      <c r="EP3" s="135"/>
      <c r="EQ3" s="135"/>
      <c r="ER3" s="135"/>
      <c r="ES3" s="135"/>
      <c r="ET3" s="135"/>
      <c r="EU3" s="135"/>
      <c r="EV3" s="135"/>
      <c r="EW3" s="135"/>
      <c r="EX3" s="135"/>
      <c r="EY3" s="135"/>
      <c r="EZ3" s="135"/>
      <c r="FA3" s="135"/>
      <c r="FB3" s="135"/>
      <c r="FC3" s="135"/>
      <c r="FD3" s="135"/>
      <c r="FE3" s="135"/>
      <c r="FF3" s="135"/>
      <c r="FG3" s="135"/>
      <c r="FH3" s="135"/>
      <c r="FI3" s="135"/>
      <c r="FJ3" s="135"/>
      <c r="FK3" s="135"/>
      <c r="FL3" s="135"/>
      <c r="FM3" s="135"/>
      <c r="FN3" s="135"/>
      <c r="FO3" s="135"/>
      <c r="FP3" s="135"/>
      <c r="FQ3" s="135"/>
      <c r="FR3" s="135"/>
      <c r="FS3" s="135"/>
      <c r="FT3" s="135"/>
      <c r="FU3" s="135"/>
      <c r="FV3" s="135"/>
      <c r="FW3" s="135"/>
      <c r="FX3" s="135"/>
      <c r="FY3" s="135"/>
      <c r="FZ3" s="135"/>
      <c r="GA3" s="135"/>
      <c r="GB3" s="135"/>
      <c r="GC3" s="135"/>
      <c r="GD3" s="135"/>
      <c r="GE3" s="135"/>
      <c r="GF3" s="135"/>
      <c r="GG3" s="135"/>
      <c r="GH3" s="135"/>
      <c r="GI3" s="135"/>
      <c r="GJ3" s="135"/>
      <c r="GK3" s="135"/>
      <c r="GL3" s="135"/>
      <c r="GM3" s="135"/>
      <c r="GN3" s="135"/>
      <c r="GO3" s="135"/>
      <c r="GP3" s="135"/>
      <c r="GQ3" s="135"/>
      <c r="GR3" s="135"/>
      <c r="GS3" s="135"/>
      <c r="GT3" s="135"/>
      <c r="GU3" s="135"/>
      <c r="GV3" s="135"/>
      <c r="GW3" s="135"/>
      <c r="GX3" s="135"/>
      <c r="GY3" s="135"/>
      <c r="GZ3" s="135"/>
      <c r="HA3" s="135"/>
      <c r="HB3" s="135"/>
      <c r="HC3" s="135"/>
      <c r="HD3" s="135"/>
      <c r="HE3" s="135"/>
      <c r="HF3" s="135"/>
      <c r="HG3" s="135"/>
      <c r="HH3" s="135"/>
      <c r="HI3" s="135"/>
      <c r="HJ3" s="135"/>
      <c r="HK3" s="135"/>
      <c r="HL3" s="135"/>
      <c r="HM3" s="135"/>
      <c r="HN3" s="135"/>
      <c r="HO3" s="135"/>
      <c r="HP3" s="135"/>
      <c r="HQ3" s="135"/>
      <c r="HR3" s="135"/>
      <c r="HS3" s="135"/>
      <c r="HT3" s="135"/>
      <c r="HU3" s="135"/>
      <c r="HV3" s="135"/>
      <c r="HW3" s="135"/>
      <c r="HX3" s="135"/>
      <c r="HY3" s="135"/>
      <c r="HZ3" s="135"/>
      <c r="IA3" s="135"/>
      <c r="IB3" s="135"/>
      <c r="IC3" s="135"/>
      <c r="ID3" s="135"/>
      <c r="IE3" s="135"/>
      <c r="IF3" s="135"/>
      <c r="IG3" s="135"/>
      <c r="IH3" s="135"/>
      <c r="II3" s="135"/>
      <c r="IJ3" s="135"/>
      <c r="IK3" s="135"/>
      <c r="IL3" s="135"/>
      <c r="IM3" s="135"/>
      <c r="IN3" s="135"/>
      <c r="IO3" s="135"/>
      <c r="IP3" s="135"/>
      <c r="IQ3" s="135"/>
      <c r="IR3" s="135"/>
      <c r="IS3" s="135"/>
      <c r="IT3" s="135"/>
      <c r="IU3" s="135"/>
    </row>
    <row r="4" spans="1:255" ht="16.5" thickBot="1" x14ac:dyDescent="0.3">
      <c r="A4" s="189"/>
      <c r="B4" s="190"/>
      <c r="C4" s="135"/>
      <c r="D4" s="135"/>
      <c r="E4" s="135"/>
      <c r="F4" s="135"/>
      <c r="G4" s="135"/>
      <c r="H4" s="135"/>
      <c r="I4" s="135"/>
      <c r="J4" s="135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135"/>
      <c r="Y4" s="135"/>
      <c r="Z4" s="135"/>
      <c r="AA4" s="135"/>
      <c r="AB4" s="135"/>
      <c r="AC4" s="135"/>
      <c r="AD4" s="135"/>
      <c r="AE4" s="135"/>
      <c r="AF4" s="135"/>
      <c r="AG4" s="135"/>
      <c r="AH4" s="135"/>
      <c r="AI4" s="135"/>
      <c r="AJ4" s="135"/>
      <c r="AK4" s="135"/>
      <c r="AL4" s="135"/>
      <c r="AM4" s="135"/>
      <c r="AN4" s="135"/>
      <c r="AO4" s="135"/>
      <c r="AP4" s="135"/>
      <c r="AQ4" s="135"/>
      <c r="AR4" s="135"/>
      <c r="AS4" s="135"/>
      <c r="AT4" s="135"/>
      <c r="AU4" s="135"/>
      <c r="AV4" s="135"/>
      <c r="AW4" s="135"/>
      <c r="AX4" s="135"/>
      <c r="AY4" s="135"/>
      <c r="AZ4" s="135"/>
      <c r="BA4" s="135"/>
      <c r="BB4" s="135"/>
      <c r="BC4" s="135"/>
      <c r="BD4" s="135"/>
      <c r="BE4" s="135"/>
      <c r="BF4" s="135"/>
      <c r="BG4" s="135"/>
      <c r="BH4" s="135"/>
      <c r="BI4" s="135"/>
      <c r="BJ4" s="135"/>
      <c r="BK4" s="135"/>
      <c r="BL4" s="135"/>
      <c r="BM4" s="135"/>
      <c r="BN4" s="135"/>
      <c r="BO4" s="135"/>
      <c r="BP4" s="135"/>
      <c r="BQ4" s="135"/>
      <c r="BR4" s="135"/>
      <c r="BS4" s="135"/>
      <c r="BT4" s="135"/>
      <c r="BU4" s="135"/>
      <c r="BV4" s="135"/>
      <c r="BW4" s="135"/>
      <c r="BX4" s="135"/>
      <c r="BY4" s="135"/>
      <c r="BZ4" s="135"/>
      <c r="CA4" s="135"/>
      <c r="CB4" s="135"/>
      <c r="CC4" s="135"/>
      <c r="CD4" s="135"/>
      <c r="CE4" s="135"/>
      <c r="CF4" s="135"/>
      <c r="CG4" s="135"/>
      <c r="CH4" s="135"/>
      <c r="CI4" s="135"/>
      <c r="CJ4" s="135"/>
      <c r="CK4" s="135"/>
      <c r="CL4" s="135"/>
      <c r="CM4" s="135"/>
      <c r="CN4" s="135"/>
      <c r="CO4" s="135"/>
      <c r="CP4" s="135"/>
      <c r="CQ4" s="135"/>
      <c r="CR4" s="135"/>
      <c r="CS4" s="135"/>
      <c r="CT4" s="135"/>
      <c r="CU4" s="135"/>
      <c r="CV4" s="135"/>
      <c r="CW4" s="135"/>
      <c r="CX4" s="135"/>
      <c r="CY4" s="135"/>
      <c r="CZ4" s="135"/>
      <c r="DA4" s="135"/>
      <c r="DB4" s="135"/>
      <c r="DC4" s="135"/>
      <c r="DD4" s="135"/>
      <c r="DE4" s="135"/>
      <c r="DF4" s="135"/>
      <c r="DG4" s="135"/>
      <c r="DH4" s="135"/>
      <c r="DI4" s="135"/>
      <c r="DJ4" s="135"/>
      <c r="DK4" s="135"/>
      <c r="DL4" s="135"/>
      <c r="DM4" s="135"/>
      <c r="DN4" s="135"/>
      <c r="DO4" s="135"/>
      <c r="DP4" s="135"/>
      <c r="DQ4" s="135"/>
      <c r="DR4" s="135"/>
      <c r="DS4" s="135"/>
      <c r="DT4" s="135"/>
      <c r="DU4" s="135"/>
      <c r="DV4" s="135"/>
      <c r="DW4" s="135"/>
      <c r="DX4" s="135"/>
      <c r="DY4" s="135"/>
      <c r="DZ4" s="135"/>
      <c r="EA4" s="135"/>
      <c r="EB4" s="135"/>
      <c r="EC4" s="135"/>
      <c r="ED4" s="135"/>
      <c r="EE4" s="135"/>
      <c r="EF4" s="135"/>
      <c r="EG4" s="135"/>
      <c r="EH4" s="135"/>
      <c r="EI4" s="135"/>
      <c r="EJ4" s="135"/>
      <c r="EK4" s="135"/>
      <c r="EL4" s="135"/>
      <c r="EM4" s="135"/>
      <c r="EN4" s="135"/>
      <c r="EO4" s="135"/>
      <c r="EP4" s="135"/>
      <c r="EQ4" s="135"/>
      <c r="ER4" s="135"/>
      <c r="ES4" s="135"/>
      <c r="ET4" s="135"/>
      <c r="EU4" s="135"/>
      <c r="EV4" s="135"/>
      <c r="EW4" s="135"/>
      <c r="EX4" s="135"/>
      <c r="EY4" s="135"/>
      <c r="EZ4" s="135"/>
      <c r="FA4" s="135"/>
      <c r="FB4" s="135"/>
      <c r="FC4" s="135"/>
      <c r="FD4" s="135"/>
      <c r="FE4" s="135"/>
      <c r="FF4" s="135"/>
      <c r="FG4" s="135"/>
      <c r="FH4" s="135"/>
      <c r="FI4" s="135"/>
      <c r="FJ4" s="135"/>
      <c r="FK4" s="135"/>
      <c r="FL4" s="135"/>
      <c r="FM4" s="135"/>
      <c r="FN4" s="135"/>
      <c r="FO4" s="135"/>
      <c r="FP4" s="135"/>
      <c r="FQ4" s="135"/>
      <c r="FR4" s="135"/>
      <c r="FS4" s="135"/>
      <c r="FT4" s="135"/>
      <c r="FU4" s="135"/>
      <c r="FV4" s="135"/>
      <c r="FW4" s="135"/>
      <c r="FX4" s="135"/>
      <c r="FY4" s="135"/>
      <c r="FZ4" s="135"/>
      <c r="GA4" s="135"/>
      <c r="GB4" s="135"/>
      <c r="GC4" s="135"/>
      <c r="GD4" s="135"/>
      <c r="GE4" s="135"/>
      <c r="GF4" s="135"/>
      <c r="GG4" s="135"/>
      <c r="GH4" s="135"/>
      <c r="GI4" s="135"/>
      <c r="GJ4" s="135"/>
      <c r="GK4" s="135"/>
      <c r="GL4" s="135"/>
      <c r="GM4" s="135"/>
      <c r="GN4" s="135"/>
      <c r="GO4" s="135"/>
      <c r="GP4" s="135"/>
      <c r="GQ4" s="135"/>
      <c r="GR4" s="135"/>
      <c r="GS4" s="135"/>
      <c r="GT4" s="135"/>
      <c r="GU4" s="135"/>
      <c r="GV4" s="135"/>
      <c r="GW4" s="135"/>
      <c r="GX4" s="135"/>
      <c r="GY4" s="135"/>
      <c r="GZ4" s="135"/>
      <c r="HA4" s="135"/>
      <c r="HB4" s="135"/>
      <c r="HC4" s="135"/>
      <c r="HD4" s="135"/>
      <c r="HE4" s="135"/>
      <c r="HF4" s="135"/>
      <c r="HG4" s="135"/>
      <c r="HH4" s="135"/>
      <c r="HI4" s="135"/>
      <c r="HJ4" s="135"/>
      <c r="HK4" s="135"/>
      <c r="HL4" s="135"/>
      <c r="HM4" s="135"/>
      <c r="HN4" s="135"/>
      <c r="HO4" s="135"/>
      <c r="HP4" s="135"/>
      <c r="HQ4" s="135"/>
      <c r="HR4" s="135"/>
      <c r="HS4" s="135"/>
      <c r="HT4" s="135"/>
      <c r="HU4" s="135"/>
      <c r="HV4" s="135"/>
      <c r="HW4" s="135"/>
      <c r="HX4" s="135"/>
      <c r="HY4" s="135"/>
      <c r="HZ4" s="135"/>
      <c r="IA4" s="135"/>
      <c r="IB4" s="135"/>
      <c r="IC4" s="135"/>
      <c r="ID4" s="135"/>
      <c r="IE4" s="135"/>
      <c r="IF4" s="135"/>
      <c r="IG4" s="135"/>
      <c r="IH4" s="135"/>
      <c r="II4" s="135"/>
      <c r="IJ4" s="135"/>
      <c r="IK4" s="135"/>
      <c r="IL4" s="135"/>
      <c r="IM4" s="135"/>
      <c r="IN4" s="135"/>
      <c r="IO4" s="135"/>
      <c r="IP4" s="135"/>
      <c r="IQ4" s="135"/>
      <c r="IR4" s="135"/>
      <c r="IS4" s="135"/>
      <c r="IT4" s="135"/>
      <c r="IU4" s="135"/>
    </row>
    <row r="5" spans="1:255" ht="16.5" thickBot="1" x14ac:dyDescent="0.25">
      <c r="A5" s="191" t="s">
        <v>2900</v>
      </c>
      <c r="B5" s="192"/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135"/>
      <c r="AI5" s="135"/>
      <c r="AJ5" s="135"/>
      <c r="AK5" s="135"/>
      <c r="AL5" s="135"/>
      <c r="AM5" s="135"/>
      <c r="AN5" s="135"/>
      <c r="AO5" s="135"/>
      <c r="AP5" s="135"/>
      <c r="AQ5" s="135"/>
      <c r="AR5" s="135"/>
      <c r="AS5" s="135"/>
      <c r="AT5" s="135"/>
      <c r="AU5" s="135"/>
      <c r="AV5" s="135"/>
      <c r="AW5" s="135"/>
      <c r="AX5" s="135"/>
      <c r="AY5" s="135"/>
      <c r="AZ5" s="135"/>
      <c r="BA5" s="135"/>
      <c r="BB5" s="135"/>
      <c r="BC5" s="135"/>
      <c r="BD5" s="135"/>
      <c r="BE5" s="135"/>
      <c r="BF5" s="135"/>
      <c r="BG5" s="135"/>
      <c r="BH5" s="135"/>
      <c r="BI5" s="135"/>
      <c r="BJ5" s="135"/>
      <c r="BK5" s="135"/>
      <c r="BL5" s="135"/>
      <c r="BM5" s="135"/>
      <c r="BN5" s="135"/>
      <c r="BO5" s="135"/>
      <c r="BP5" s="135"/>
      <c r="BQ5" s="135"/>
      <c r="BR5" s="135"/>
      <c r="BS5" s="135"/>
      <c r="BT5" s="135"/>
      <c r="BU5" s="135"/>
      <c r="BV5" s="135"/>
      <c r="BW5" s="135"/>
      <c r="BX5" s="135"/>
      <c r="BY5" s="135"/>
      <c r="BZ5" s="135"/>
      <c r="CA5" s="135"/>
      <c r="CB5" s="135"/>
      <c r="CC5" s="135"/>
      <c r="CD5" s="135"/>
      <c r="CE5" s="135"/>
      <c r="CF5" s="135"/>
      <c r="CG5" s="135"/>
      <c r="CH5" s="135"/>
      <c r="CI5" s="135"/>
      <c r="CJ5" s="135"/>
      <c r="CK5" s="135"/>
      <c r="CL5" s="135"/>
      <c r="CM5" s="135"/>
      <c r="CN5" s="135"/>
      <c r="CO5" s="135"/>
      <c r="CP5" s="135"/>
      <c r="CQ5" s="135"/>
      <c r="CR5" s="135"/>
      <c r="CS5" s="135"/>
      <c r="CT5" s="135"/>
      <c r="CU5" s="135"/>
      <c r="CV5" s="135"/>
      <c r="CW5" s="135"/>
      <c r="CX5" s="135"/>
      <c r="CY5" s="135"/>
      <c r="CZ5" s="135"/>
      <c r="DA5" s="135"/>
      <c r="DB5" s="135"/>
      <c r="DC5" s="135"/>
      <c r="DD5" s="135"/>
      <c r="DE5" s="135"/>
      <c r="DF5" s="135"/>
      <c r="DG5" s="135"/>
      <c r="DH5" s="135"/>
      <c r="DI5" s="135"/>
      <c r="DJ5" s="135"/>
      <c r="DK5" s="135"/>
      <c r="DL5" s="135"/>
      <c r="DM5" s="135"/>
      <c r="DN5" s="135"/>
      <c r="DO5" s="135"/>
      <c r="DP5" s="135"/>
      <c r="DQ5" s="135"/>
      <c r="DR5" s="135"/>
      <c r="DS5" s="135"/>
      <c r="DT5" s="135"/>
      <c r="DU5" s="135"/>
      <c r="DV5" s="135"/>
      <c r="DW5" s="135"/>
      <c r="DX5" s="135"/>
      <c r="DY5" s="135"/>
      <c r="DZ5" s="135"/>
      <c r="EA5" s="135"/>
      <c r="EB5" s="135"/>
      <c r="EC5" s="135"/>
      <c r="ED5" s="135"/>
      <c r="EE5" s="135"/>
      <c r="EF5" s="135"/>
      <c r="EG5" s="135"/>
      <c r="EH5" s="135"/>
      <c r="EI5" s="135"/>
      <c r="EJ5" s="135"/>
      <c r="EK5" s="135"/>
      <c r="EL5" s="135"/>
      <c r="EM5" s="135"/>
      <c r="EN5" s="135"/>
      <c r="EO5" s="135"/>
      <c r="EP5" s="135"/>
      <c r="EQ5" s="135"/>
      <c r="ER5" s="135"/>
      <c r="ES5" s="135"/>
      <c r="ET5" s="135"/>
      <c r="EU5" s="135"/>
      <c r="EV5" s="135"/>
      <c r="EW5" s="135"/>
      <c r="EX5" s="135"/>
      <c r="EY5" s="135"/>
      <c r="EZ5" s="135"/>
      <c r="FA5" s="135"/>
      <c r="FB5" s="135"/>
      <c r="FC5" s="135"/>
      <c r="FD5" s="135"/>
      <c r="FE5" s="135"/>
      <c r="FF5" s="135"/>
      <c r="FG5" s="135"/>
      <c r="FH5" s="135"/>
      <c r="FI5" s="135"/>
      <c r="FJ5" s="135"/>
      <c r="FK5" s="135"/>
      <c r="FL5" s="135"/>
      <c r="FM5" s="135"/>
      <c r="FN5" s="135"/>
      <c r="FO5" s="135"/>
      <c r="FP5" s="135"/>
      <c r="FQ5" s="135"/>
      <c r="FR5" s="135"/>
      <c r="FS5" s="135"/>
      <c r="FT5" s="135"/>
      <c r="FU5" s="135"/>
      <c r="FV5" s="135"/>
      <c r="FW5" s="135"/>
      <c r="FX5" s="135"/>
      <c r="FY5" s="135"/>
      <c r="FZ5" s="135"/>
      <c r="GA5" s="135"/>
      <c r="GB5" s="135"/>
      <c r="GC5" s="135"/>
      <c r="GD5" s="135"/>
      <c r="GE5" s="135"/>
      <c r="GF5" s="135"/>
      <c r="GG5" s="135"/>
      <c r="GH5" s="135"/>
      <c r="GI5" s="135"/>
      <c r="GJ5" s="135"/>
      <c r="GK5" s="135"/>
      <c r="GL5" s="135"/>
      <c r="GM5" s="135"/>
      <c r="GN5" s="135"/>
      <c r="GO5" s="135"/>
      <c r="GP5" s="135"/>
      <c r="GQ5" s="135"/>
      <c r="GR5" s="135"/>
      <c r="GS5" s="135"/>
      <c r="GT5" s="135"/>
      <c r="GU5" s="135"/>
      <c r="GV5" s="135"/>
      <c r="GW5" s="135"/>
      <c r="GX5" s="135"/>
      <c r="GY5" s="135"/>
      <c r="GZ5" s="135"/>
      <c r="HA5" s="135"/>
      <c r="HB5" s="135"/>
      <c r="HC5" s="135"/>
      <c r="HD5" s="135"/>
      <c r="HE5" s="135"/>
      <c r="HF5" s="135"/>
      <c r="HG5" s="135"/>
      <c r="HH5" s="135"/>
      <c r="HI5" s="135"/>
      <c r="HJ5" s="135"/>
      <c r="HK5" s="135"/>
      <c r="HL5" s="135"/>
      <c r="HM5" s="135"/>
      <c r="HN5" s="135"/>
      <c r="HO5" s="135"/>
      <c r="HP5" s="135"/>
      <c r="HQ5" s="135"/>
      <c r="HR5" s="135"/>
      <c r="HS5" s="135"/>
      <c r="HT5" s="135"/>
      <c r="HU5" s="135"/>
      <c r="HV5" s="135"/>
      <c r="HW5" s="135"/>
      <c r="HX5" s="135"/>
      <c r="HY5" s="135"/>
      <c r="HZ5" s="135"/>
      <c r="IA5" s="135"/>
      <c r="IB5" s="135"/>
      <c r="IC5" s="135"/>
      <c r="ID5" s="135"/>
      <c r="IE5" s="135"/>
      <c r="IF5" s="135"/>
      <c r="IG5" s="135"/>
      <c r="IH5" s="135"/>
      <c r="II5" s="135"/>
      <c r="IJ5" s="135"/>
      <c r="IK5" s="135"/>
      <c r="IL5" s="135"/>
      <c r="IM5" s="135"/>
      <c r="IN5" s="135"/>
      <c r="IO5" s="135"/>
      <c r="IP5" s="135"/>
      <c r="IQ5" s="135"/>
      <c r="IR5" s="135"/>
      <c r="IS5" s="135"/>
      <c r="IT5" s="135"/>
      <c r="IU5" s="135"/>
    </row>
    <row r="6" spans="1:255" ht="12.75" x14ac:dyDescent="0.2">
      <c r="A6" s="137"/>
      <c r="B6" s="138"/>
      <c r="C6" s="135"/>
      <c r="D6" s="135"/>
      <c r="E6" s="135"/>
      <c r="F6" s="135"/>
      <c r="G6" s="135"/>
      <c r="H6" s="135"/>
      <c r="I6" s="135"/>
      <c r="J6" s="135"/>
      <c r="K6" s="135"/>
      <c r="L6" s="135"/>
      <c r="M6" s="135"/>
      <c r="N6" s="135"/>
      <c r="O6" s="135"/>
      <c r="P6" s="135"/>
      <c r="Q6" s="135"/>
      <c r="R6" s="135"/>
      <c r="S6" s="135"/>
      <c r="T6" s="135"/>
      <c r="U6" s="135"/>
      <c r="V6" s="135"/>
      <c r="W6" s="135"/>
      <c r="X6" s="135"/>
      <c r="Y6" s="135"/>
      <c r="Z6" s="135"/>
      <c r="AA6" s="135"/>
      <c r="AB6" s="135"/>
      <c r="AC6" s="135"/>
      <c r="AD6" s="135"/>
      <c r="AE6" s="135"/>
      <c r="AF6" s="135"/>
      <c r="AG6" s="135"/>
      <c r="AH6" s="135"/>
      <c r="AI6" s="135"/>
      <c r="AJ6" s="135"/>
      <c r="AK6" s="135"/>
      <c r="AL6" s="135"/>
      <c r="AM6" s="135"/>
      <c r="AN6" s="135"/>
      <c r="AO6" s="135"/>
      <c r="AP6" s="135"/>
      <c r="AQ6" s="135"/>
      <c r="AR6" s="135"/>
      <c r="AS6" s="135"/>
      <c r="AT6" s="135"/>
      <c r="AU6" s="135"/>
      <c r="AV6" s="135"/>
      <c r="AW6" s="135"/>
      <c r="AX6" s="135"/>
      <c r="AY6" s="135"/>
      <c r="AZ6" s="135"/>
      <c r="BA6" s="135"/>
      <c r="BB6" s="135"/>
      <c r="BC6" s="135"/>
      <c r="BD6" s="135"/>
      <c r="BE6" s="135"/>
      <c r="BF6" s="135"/>
      <c r="BG6" s="135"/>
      <c r="BH6" s="135"/>
      <c r="BI6" s="135"/>
      <c r="BJ6" s="135"/>
      <c r="BK6" s="135"/>
      <c r="BL6" s="135"/>
      <c r="BM6" s="135"/>
      <c r="BN6" s="135"/>
      <c r="BO6" s="135"/>
      <c r="BP6" s="135"/>
      <c r="BQ6" s="135"/>
      <c r="BR6" s="135"/>
      <c r="BS6" s="135"/>
      <c r="BT6" s="135"/>
      <c r="BU6" s="135"/>
      <c r="BV6" s="135"/>
      <c r="BW6" s="135"/>
      <c r="BX6" s="135"/>
      <c r="BY6" s="135"/>
      <c r="BZ6" s="135"/>
      <c r="CA6" s="135"/>
      <c r="CB6" s="135"/>
      <c r="CC6" s="135"/>
      <c r="CD6" s="135"/>
      <c r="CE6" s="135"/>
      <c r="CF6" s="135"/>
      <c r="CG6" s="135"/>
      <c r="CH6" s="135"/>
      <c r="CI6" s="135"/>
      <c r="CJ6" s="135"/>
      <c r="CK6" s="135"/>
      <c r="CL6" s="135"/>
      <c r="CM6" s="135"/>
      <c r="CN6" s="135"/>
      <c r="CO6" s="135"/>
      <c r="CP6" s="135"/>
      <c r="CQ6" s="135"/>
      <c r="CR6" s="135"/>
      <c r="CS6" s="135"/>
      <c r="CT6" s="135"/>
      <c r="CU6" s="135"/>
      <c r="CV6" s="135"/>
      <c r="CW6" s="135"/>
      <c r="CX6" s="135"/>
      <c r="CY6" s="135"/>
      <c r="CZ6" s="135"/>
      <c r="DA6" s="135"/>
      <c r="DB6" s="135"/>
      <c r="DC6" s="135"/>
      <c r="DD6" s="135"/>
      <c r="DE6" s="135"/>
      <c r="DF6" s="135"/>
      <c r="DG6" s="135"/>
      <c r="DH6" s="135"/>
      <c r="DI6" s="135"/>
      <c r="DJ6" s="135"/>
      <c r="DK6" s="135"/>
      <c r="DL6" s="135"/>
      <c r="DM6" s="135"/>
      <c r="DN6" s="135"/>
      <c r="DO6" s="135"/>
      <c r="DP6" s="135"/>
      <c r="DQ6" s="135"/>
      <c r="DR6" s="135"/>
      <c r="DS6" s="135"/>
      <c r="DT6" s="135"/>
      <c r="DU6" s="135"/>
      <c r="DV6" s="135"/>
      <c r="DW6" s="135"/>
      <c r="DX6" s="135"/>
      <c r="DY6" s="135"/>
      <c r="DZ6" s="135"/>
      <c r="EA6" s="135"/>
      <c r="EB6" s="135"/>
      <c r="EC6" s="135"/>
      <c r="ED6" s="135"/>
      <c r="EE6" s="135"/>
      <c r="EF6" s="135"/>
      <c r="EG6" s="135"/>
      <c r="EH6" s="135"/>
      <c r="EI6" s="135"/>
      <c r="EJ6" s="135"/>
      <c r="EK6" s="135"/>
      <c r="EL6" s="135"/>
      <c r="EM6" s="135"/>
      <c r="EN6" s="135"/>
      <c r="EO6" s="135"/>
      <c r="EP6" s="135"/>
      <c r="EQ6" s="135"/>
      <c r="ER6" s="135"/>
      <c r="ES6" s="135"/>
      <c r="ET6" s="135"/>
      <c r="EU6" s="135"/>
      <c r="EV6" s="135"/>
      <c r="EW6" s="135"/>
      <c r="EX6" s="135"/>
      <c r="EY6" s="135"/>
      <c r="EZ6" s="135"/>
      <c r="FA6" s="135"/>
      <c r="FB6" s="135"/>
      <c r="FC6" s="135"/>
      <c r="FD6" s="135"/>
      <c r="FE6" s="135"/>
      <c r="FF6" s="135"/>
      <c r="FG6" s="135"/>
      <c r="FH6" s="135"/>
      <c r="FI6" s="135"/>
      <c r="FJ6" s="135"/>
      <c r="FK6" s="135"/>
      <c r="FL6" s="135"/>
      <c r="FM6" s="135"/>
      <c r="FN6" s="135"/>
      <c r="FO6" s="135"/>
      <c r="FP6" s="135"/>
      <c r="FQ6" s="135"/>
      <c r="FR6" s="135"/>
      <c r="FS6" s="135"/>
      <c r="FT6" s="135"/>
      <c r="FU6" s="135"/>
      <c r="FV6" s="135"/>
      <c r="FW6" s="135"/>
      <c r="FX6" s="135"/>
      <c r="FY6" s="135"/>
      <c r="FZ6" s="135"/>
      <c r="GA6" s="135"/>
      <c r="GB6" s="135"/>
      <c r="GC6" s="135"/>
      <c r="GD6" s="135"/>
      <c r="GE6" s="135"/>
      <c r="GF6" s="135"/>
      <c r="GG6" s="135"/>
      <c r="GH6" s="135"/>
      <c r="GI6" s="135"/>
      <c r="GJ6" s="135"/>
      <c r="GK6" s="135"/>
      <c r="GL6" s="135"/>
      <c r="GM6" s="135"/>
      <c r="GN6" s="135"/>
      <c r="GO6" s="135"/>
      <c r="GP6" s="135"/>
      <c r="GQ6" s="135"/>
      <c r="GR6" s="135"/>
      <c r="GS6" s="135"/>
      <c r="GT6" s="135"/>
      <c r="GU6" s="135"/>
      <c r="GV6" s="135"/>
      <c r="GW6" s="135"/>
      <c r="GX6" s="135"/>
      <c r="GY6" s="135"/>
      <c r="GZ6" s="135"/>
      <c r="HA6" s="135"/>
      <c r="HB6" s="135"/>
      <c r="HC6" s="135"/>
      <c r="HD6" s="135"/>
      <c r="HE6" s="135"/>
      <c r="HF6" s="135"/>
      <c r="HG6" s="135"/>
      <c r="HH6" s="135"/>
      <c r="HI6" s="135"/>
      <c r="HJ6" s="135"/>
      <c r="HK6" s="135"/>
      <c r="HL6" s="135"/>
      <c r="HM6" s="135"/>
      <c r="HN6" s="135"/>
      <c r="HO6" s="135"/>
      <c r="HP6" s="135"/>
      <c r="HQ6" s="135"/>
      <c r="HR6" s="135"/>
      <c r="HS6" s="135"/>
      <c r="HT6" s="135"/>
      <c r="HU6" s="135"/>
      <c r="HV6" s="135"/>
      <c r="HW6" s="135"/>
      <c r="HX6" s="135"/>
      <c r="HY6" s="135"/>
      <c r="HZ6" s="135"/>
      <c r="IA6" s="135"/>
      <c r="IB6" s="135"/>
      <c r="IC6" s="135"/>
      <c r="ID6" s="135"/>
      <c r="IE6" s="135"/>
      <c r="IF6" s="135"/>
      <c r="IG6" s="135"/>
      <c r="IH6" s="135"/>
      <c r="II6" s="135"/>
      <c r="IJ6" s="135"/>
      <c r="IK6" s="135"/>
      <c r="IL6" s="135"/>
      <c r="IM6" s="135"/>
      <c r="IN6" s="135"/>
      <c r="IO6" s="135"/>
      <c r="IP6" s="135"/>
      <c r="IQ6" s="135"/>
      <c r="IR6" s="135"/>
      <c r="IS6" s="135"/>
      <c r="IT6" s="135"/>
      <c r="IU6" s="135"/>
    </row>
    <row r="7" spans="1:255" ht="60.75" customHeight="1" x14ac:dyDescent="0.55000000000000004">
      <c r="A7" s="187" t="s">
        <v>2818</v>
      </c>
      <c r="B7" s="188"/>
      <c r="C7" s="139"/>
    </row>
    <row r="8" spans="1:255" x14ac:dyDescent="0.2">
      <c r="A8" s="140"/>
      <c r="B8" s="141"/>
    </row>
    <row r="9" spans="1:255" ht="12" thickBot="1" x14ac:dyDescent="0.25">
      <c r="A9" s="142"/>
      <c r="B9" s="143"/>
    </row>
    <row r="10" spans="1:255" ht="16.5" thickBot="1" x14ac:dyDescent="0.25">
      <c r="A10" s="144" t="s">
        <v>2782</v>
      </c>
      <c r="B10" s="145" t="s">
        <v>2901</v>
      </c>
    </row>
    <row r="11" spans="1:255" ht="16.5" thickBot="1" x14ac:dyDescent="0.25">
      <c r="A11" s="144" t="s">
        <v>2902</v>
      </c>
      <c r="B11" s="146">
        <f>B12+B19+B24+B28</f>
        <v>0.21999999999999997</v>
      </c>
    </row>
    <row r="12" spans="1:255" ht="16.5" thickBot="1" x14ac:dyDescent="0.25">
      <c r="A12" s="147" t="s">
        <v>2903</v>
      </c>
      <c r="B12" s="150">
        <f>SUM(B13:B18)</f>
        <v>1.95E-2</v>
      </c>
    </row>
    <row r="13" spans="1:255" ht="16.5" thickBot="1" x14ac:dyDescent="0.25">
      <c r="A13" s="148" t="s">
        <v>2904</v>
      </c>
      <c r="B13" s="149">
        <v>1.5E-3</v>
      </c>
    </row>
    <row r="14" spans="1:255" ht="16.5" thickBot="1" x14ac:dyDescent="0.25">
      <c r="A14" s="148" t="s">
        <v>2905</v>
      </c>
      <c r="B14" s="149">
        <v>4.0000000000000001E-3</v>
      </c>
    </row>
    <row r="15" spans="1:255" ht="16.5" thickBot="1" x14ac:dyDescent="0.25">
      <c r="A15" s="148" t="s">
        <v>2906</v>
      </c>
      <c r="B15" s="149">
        <v>4.0000000000000001E-3</v>
      </c>
    </row>
    <row r="16" spans="1:255" ht="16.5" thickBot="1" x14ac:dyDescent="0.25">
      <c r="A16" s="148" t="s">
        <v>2907</v>
      </c>
      <c r="B16" s="149">
        <v>3.0000000000000001E-3</v>
      </c>
    </row>
    <row r="17" spans="1:3" ht="16.5" thickBot="1" x14ac:dyDescent="0.25">
      <c r="A17" s="148" t="s">
        <v>2908</v>
      </c>
      <c r="B17" s="149">
        <v>3.0000000000000001E-3</v>
      </c>
    </row>
    <row r="18" spans="1:3" ht="16.5" thickBot="1" x14ac:dyDescent="0.25">
      <c r="A18" s="148" t="s">
        <v>2909</v>
      </c>
      <c r="B18" s="149">
        <v>4.0000000000000001E-3</v>
      </c>
    </row>
    <row r="19" spans="1:3" ht="16.5" thickBot="1" x14ac:dyDescent="0.25">
      <c r="A19" s="147" t="s">
        <v>2910</v>
      </c>
      <c r="B19" s="150">
        <f>SUM(B20:B23)</f>
        <v>0.16</v>
      </c>
    </row>
    <row r="20" spans="1:3" ht="16.5" thickBot="1" x14ac:dyDescent="0.25">
      <c r="A20" s="148" t="s">
        <v>2911</v>
      </c>
      <c r="B20" s="149">
        <v>0</v>
      </c>
    </row>
    <row r="21" spans="1:3" ht="16.5" thickBot="1" x14ac:dyDescent="0.25">
      <c r="A21" s="148" t="s">
        <v>2912</v>
      </c>
      <c r="B21" s="149">
        <v>0</v>
      </c>
    </row>
    <row r="22" spans="1:3" ht="16.5" thickBot="1" x14ac:dyDescent="0.25">
      <c r="A22" s="148" t="s">
        <v>2913</v>
      </c>
      <c r="B22" s="149">
        <v>0.02</v>
      </c>
    </row>
    <row r="23" spans="1:3" ht="16.5" thickBot="1" x14ac:dyDescent="0.25">
      <c r="A23" s="148" t="s">
        <v>2914</v>
      </c>
      <c r="B23" s="149">
        <v>0.14000000000000001</v>
      </c>
    </row>
    <row r="24" spans="1:3" ht="16.5" thickBot="1" x14ac:dyDescent="0.25">
      <c r="A24" s="147" t="s">
        <v>2915</v>
      </c>
      <c r="B24" s="150">
        <f>SUM(B25:B27)</f>
        <v>0.02</v>
      </c>
    </row>
    <row r="25" spans="1:3" ht="16.5" thickBot="1" x14ac:dyDescent="0.25">
      <c r="A25" s="148" t="s">
        <v>2916</v>
      </c>
      <c r="B25" s="149">
        <v>5.0000000000000001E-3</v>
      </c>
    </row>
    <row r="26" spans="1:3" ht="16.5" thickBot="1" x14ac:dyDescent="0.25">
      <c r="A26" s="148" t="s">
        <v>2917</v>
      </c>
      <c r="B26" s="149">
        <v>0.01</v>
      </c>
    </row>
    <row r="27" spans="1:3" ht="16.5" thickBot="1" x14ac:dyDescent="0.25">
      <c r="A27" s="148" t="s">
        <v>2918</v>
      </c>
      <c r="B27" s="149">
        <v>5.0000000000000001E-3</v>
      </c>
    </row>
    <row r="28" spans="1:3" ht="16.5" thickBot="1" x14ac:dyDescent="0.25">
      <c r="A28" s="147" t="s">
        <v>2919</v>
      </c>
      <c r="B28" s="150">
        <f>SUM(B29:B31)</f>
        <v>2.0500000000000001E-2</v>
      </c>
    </row>
    <row r="29" spans="1:3" ht="16.5" thickBot="1" x14ac:dyDescent="0.25">
      <c r="A29" s="148" t="s">
        <v>2920</v>
      </c>
      <c r="B29" s="149">
        <v>0.01</v>
      </c>
    </row>
    <row r="30" spans="1:3" ht="16.5" thickBot="1" x14ac:dyDescent="0.25">
      <c r="A30" s="148" t="s">
        <v>2921</v>
      </c>
      <c r="B30" s="149">
        <v>5.0000000000000001E-4</v>
      </c>
    </row>
    <row r="31" spans="1:3" ht="16.5" thickBot="1" x14ac:dyDescent="0.25">
      <c r="A31" s="148" t="s">
        <v>2922</v>
      </c>
      <c r="B31" s="149">
        <v>0.01</v>
      </c>
    </row>
    <row r="32" spans="1:3" ht="16.5" thickBot="1" x14ac:dyDescent="0.25">
      <c r="A32" s="151" t="s">
        <v>2801</v>
      </c>
      <c r="B32" s="152">
        <f>SUM(B33:B40)</f>
        <v>3.0000000000000002E-2</v>
      </c>
      <c r="C32" s="153"/>
    </row>
    <row r="33" spans="1:3" ht="16.5" thickBot="1" x14ac:dyDescent="0.25">
      <c r="A33" s="148" t="s">
        <v>2923</v>
      </c>
      <c r="B33" s="154">
        <v>1E-3</v>
      </c>
    </row>
    <row r="34" spans="1:3" ht="16.5" thickBot="1" x14ac:dyDescent="0.25">
      <c r="A34" s="148" t="s">
        <v>2924</v>
      </c>
      <c r="B34" s="154">
        <v>5.0000000000000001E-4</v>
      </c>
    </row>
    <row r="35" spans="1:3" ht="16.5" thickBot="1" x14ac:dyDescent="0.25">
      <c r="A35" s="148" t="s">
        <v>2925</v>
      </c>
      <c r="B35" s="154">
        <v>5.0000000000000001E-3</v>
      </c>
    </row>
    <row r="36" spans="1:3" ht="16.5" thickBot="1" x14ac:dyDescent="0.25">
      <c r="A36" s="148" t="s">
        <v>2926</v>
      </c>
      <c r="B36" s="154">
        <v>5.0000000000000001E-3</v>
      </c>
    </row>
    <row r="37" spans="1:3" ht="16.5" thickBot="1" x14ac:dyDescent="0.25">
      <c r="A37" s="148" t="s">
        <v>2927</v>
      </c>
      <c r="B37" s="154">
        <v>5.0000000000000001E-3</v>
      </c>
    </row>
    <row r="38" spans="1:3" ht="16.5" thickBot="1" x14ac:dyDescent="0.25">
      <c r="A38" s="148" t="s">
        <v>2928</v>
      </c>
      <c r="B38" s="154">
        <v>1E-3</v>
      </c>
    </row>
    <row r="39" spans="1:3" ht="16.5" thickBot="1" x14ac:dyDescent="0.25">
      <c r="A39" s="148" t="s">
        <v>2929</v>
      </c>
      <c r="B39" s="154">
        <v>5.0000000000000001E-3</v>
      </c>
    </row>
    <row r="40" spans="1:3" ht="16.5" thickBot="1" x14ac:dyDescent="0.25">
      <c r="A40" s="148" t="s">
        <v>2930</v>
      </c>
      <c r="B40" s="154">
        <v>7.4999999999999997E-3</v>
      </c>
      <c r="C40" s="153"/>
    </row>
    <row r="41" spans="1:3" ht="16.5" thickBot="1" x14ac:dyDescent="0.25">
      <c r="A41" s="151" t="s">
        <v>2802</v>
      </c>
      <c r="B41" s="152">
        <f>SUM(B42)</f>
        <v>0.05</v>
      </c>
    </row>
    <row r="42" spans="1:3" ht="16.5" thickBot="1" x14ac:dyDescent="0.25">
      <c r="A42" s="148" t="s">
        <v>2931</v>
      </c>
      <c r="B42" s="149">
        <v>0.05</v>
      </c>
    </row>
    <row r="43" spans="1:3" ht="16.5" thickBot="1" x14ac:dyDescent="0.25">
      <c r="A43" s="155" t="s">
        <v>2932</v>
      </c>
      <c r="B43" s="156">
        <f>B41+B32+B11</f>
        <v>0.3</v>
      </c>
    </row>
    <row r="44" spans="1:3" x14ac:dyDescent="0.2">
      <c r="A44" s="142"/>
      <c r="B44" s="143"/>
    </row>
    <row r="45" spans="1:3" x14ac:dyDescent="0.2">
      <c r="A45" s="142"/>
      <c r="B45" s="143"/>
    </row>
    <row r="46" spans="1:3" x14ac:dyDescent="0.2">
      <c r="A46" s="142"/>
      <c r="B46" s="143"/>
    </row>
    <row r="47" spans="1:3" x14ac:dyDescent="0.2">
      <c r="A47" s="142"/>
      <c r="B47" s="143"/>
    </row>
    <row r="48" spans="1:3" x14ac:dyDescent="0.2">
      <c r="A48" s="157"/>
      <c r="B48" s="158"/>
    </row>
    <row r="49" spans="1:2" ht="12" thickBot="1" x14ac:dyDescent="0.25">
      <c r="A49" s="159"/>
      <c r="B49" s="160"/>
    </row>
  </sheetData>
  <mergeCells count="6">
    <mergeCell ref="A7:B7"/>
    <mergeCell ref="A1:B1"/>
    <mergeCell ref="A2:B2"/>
    <mergeCell ref="A3:B3"/>
    <mergeCell ref="A4:B4"/>
    <mergeCell ref="A5:B5"/>
  </mergeCells>
  <pageMargins left="0.7" right="0.7" top="0.75" bottom="0.75" header="0.3" footer="0.3"/>
  <pageSetup scale="91" orientation="portrait" r:id="rId1"/>
  <rowBreaks count="1" manualBreakCount="1">
    <brk id="2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A51098"/>
  <sheetViews>
    <sheetView tabSelected="1" zoomScale="120" zoomScaleNormal="120" workbookViewId="0">
      <pane ySplit="4" topLeftCell="A5" activePane="bottomLeft" state="frozen"/>
      <selection activeCell="B46" sqref="B46"/>
      <selection pane="bottomLeft" activeCell="F2898" sqref="F2898"/>
    </sheetView>
  </sheetViews>
  <sheetFormatPr baseColWidth="10" defaultRowHeight="12.75" x14ac:dyDescent="0.2"/>
  <cols>
    <col min="1" max="1" width="89" style="1" bestFit="1" customWidth="1"/>
    <col min="2" max="2" width="11.42578125" style="1"/>
    <col min="3" max="3" width="13.7109375" style="3" customWidth="1"/>
    <col min="4" max="251" width="11.42578125" style="1"/>
    <col min="252" max="252" width="47" style="1" customWidth="1"/>
    <col min="253" max="253" width="11.42578125" style="1"/>
    <col min="254" max="254" width="14" style="1" bestFit="1" customWidth="1"/>
    <col min="255" max="507" width="11.42578125" style="1"/>
    <col min="508" max="508" width="47" style="1" customWidth="1"/>
    <col min="509" max="509" width="11.42578125" style="1"/>
    <col min="510" max="510" width="14" style="1" bestFit="1" customWidth="1"/>
    <col min="511" max="763" width="11.42578125" style="1"/>
    <col min="764" max="764" width="47" style="1" customWidth="1"/>
    <col min="765" max="765" width="11.42578125" style="1"/>
    <col min="766" max="766" width="14" style="1" bestFit="1" customWidth="1"/>
    <col min="767" max="1019" width="11.42578125" style="1"/>
    <col min="1020" max="1020" width="47" style="1" customWidth="1"/>
    <col min="1021" max="1021" width="11.42578125" style="1"/>
    <col min="1022" max="1022" width="14" style="1" bestFit="1" customWidth="1"/>
    <col min="1023" max="1275" width="11.42578125" style="1"/>
    <col min="1276" max="1276" width="47" style="1" customWidth="1"/>
    <col min="1277" max="1277" width="11.42578125" style="1"/>
    <col min="1278" max="1278" width="14" style="1" bestFit="1" customWidth="1"/>
    <col min="1279" max="1531" width="11.42578125" style="1"/>
    <col min="1532" max="1532" width="47" style="1" customWidth="1"/>
    <col min="1533" max="1533" width="11.42578125" style="1"/>
    <col min="1534" max="1534" width="14" style="1" bestFit="1" customWidth="1"/>
    <col min="1535" max="1787" width="11.42578125" style="1"/>
    <col min="1788" max="1788" width="47" style="1" customWidth="1"/>
    <col min="1789" max="1789" width="11.42578125" style="1"/>
    <col min="1790" max="1790" width="14" style="1" bestFit="1" customWidth="1"/>
    <col min="1791" max="2043" width="11.42578125" style="1"/>
    <col min="2044" max="2044" width="47" style="1" customWidth="1"/>
    <col min="2045" max="2045" width="11.42578125" style="1"/>
    <col min="2046" max="2046" width="14" style="1" bestFit="1" customWidth="1"/>
    <col min="2047" max="2299" width="11.42578125" style="1"/>
    <col min="2300" max="2300" width="47" style="1" customWidth="1"/>
    <col min="2301" max="2301" width="11.42578125" style="1"/>
    <col min="2302" max="2302" width="14" style="1" bestFit="1" customWidth="1"/>
    <col min="2303" max="2555" width="11.42578125" style="1"/>
    <col min="2556" max="2556" width="47" style="1" customWidth="1"/>
    <col min="2557" max="2557" width="11.42578125" style="1"/>
    <col min="2558" max="2558" width="14" style="1" bestFit="1" customWidth="1"/>
    <col min="2559" max="2811" width="11.42578125" style="1"/>
    <col min="2812" max="2812" width="47" style="1" customWidth="1"/>
    <col min="2813" max="2813" width="11.42578125" style="1"/>
    <col min="2814" max="2814" width="14" style="1" bestFit="1" customWidth="1"/>
    <col min="2815" max="3067" width="11.42578125" style="1"/>
    <col min="3068" max="3068" width="47" style="1" customWidth="1"/>
    <col min="3069" max="3069" width="11.42578125" style="1"/>
    <col min="3070" max="3070" width="14" style="1" bestFit="1" customWidth="1"/>
    <col min="3071" max="3323" width="11.42578125" style="1"/>
    <col min="3324" max="3324" width="47" style="1" customWidth="1"/>
    <col min="3325" max="3325" width="11.42578125" style="1"/>
    <col min="3326" max="3326" width="14" style="1" bestFit="1" customWidth="1"/>
    <col min="3327" max="3579" width="11.42578125" style="1"/>
    <col min="3580" max="3580" width="47" style="1" customWidth="1"/>
    <col min="3581" max="3581" width="11.42578125" style="1"/>
    <col min="3582" max="3582" width="14" style="1" bestFit="1" customWidth="1"/>
    <col min="3583" max="3835" width="11.42578125" style="1"/>
    <col min="3836" max="3836" width="47" style="1" customWidth="1"/>
    <col min="3837" max="3837" width="11.42578125" style="1"/>
    <col min="3838" max="3838" width="14" style="1" bestFit="1" customWidth="1"/>
    <col min="3839" max="4091" width="11.42578125" style="1"/>
    <col min="4092" max="4092" width="47" style="1" customWidth="1"/>
    <col min="4093" max="4093" width="11.42578125" style="1"/>
    <col min="4094" max="4094" width="14" style="1" bestFit="1" customWidth="1"/>
    <col min="4095" max="4347" width="11.42578125" style="1"/>
    <col min="4348" max="4348" width="47" style="1" customWidth="1"/>
    <col min="4349" max="4349" width="11.42578125" style="1"/>
    <col min="4350" max="4350" width="14" style="1" bestFit="1" customWidth="1"/>
    <col min="4351" max="4603" width="11.42578125" style="1"/>
    <col min="4604" max="4604" width="47" style="1" customWidth="1"/>
    <col min="4605" max="4605" width="11.42578125" style="1"/>
    <col min="4606" max="4606" width="14" style="1" bestFit="1" customWidth="1"/>
    <col min="4607" max="4859" width="11.42578125" style="1"/>
    <col min="4860" max="4860" width="47" style="1" customWidth="1"/>
    <col min="4861" max="4861" width="11.42578125" style="1"/>
    <col min="4862" max="4862" width="14" style="1" bestFit="1" customWidth="1"/>
    <col min="4863" max="5115" width="11.42578125" style="1"/>
    <col min="5116" max="5116" width="47" style="1" customWidth="1"/>
    <col min="5117" max="5117" width="11.42578125" style="1"/>
    <col min="5118" max="5118" width="14" style="1" bestFit="1" customWidth="1"/>
    <col min="5119" max="5371" width="11.42578125" style="1"/>
    <col min="5372" max="5372" width="47" style="1" customWidth="1"/>
    <col min="5373" max="5373" width="11.42578125" style="1"/>
    <col min="5374" max="5374" width="14" style="1" bestFit="1" customWidth="1"/>
    <col min="5375" max="5627" width="11.42578125" style="1"/>
    <col min="5628" max="5628" width="47" style="1" customWidth="1"/>
    <col min="5629" max="5629" width="11.42578125" style="1"/>
    <col min="5630" max="5630" width="14" style="1" bestFit="1" customWidth="1"/>
    <col min="5631" max="5883" width="11.42578125" style="1"/>
    <col min="5884" max="5884" width="47" style="1" customWidth="1"/>
    <col min="5885" max="5885" width="11.42578125" style="1"/>
    <col min="5886" max="5886" width="14" style="1" bestFit="1" customWidth="1"/>
    <col min="5887" max="6139" width="11.42578125" style="1"/>
    <col min="6140" max="6140" width="47" style="1" customWidth="1"/>
    <col min="6141" max="6141" width="11.42578125" style="1"/>
    <col min="6142" max="6142" width="14" style="1" bestFit="1" customWidth="1"/>
    <col min="6143" max="6395" width="11.42578125" style="1"/>
    <col min="6396" max="6396" width="47" style="1" customWidth="1"/>
    <col min="6397" max="6397" width="11.42578125" style="1"/>
    <col min="6398" max="6398" width="14" style="1" bestFit="1" customWidth="1"/>
    <col min="6399" max="6651" width="11.42578125" style="1"/>
    <col min="6652" max="6652" width="47" style="1" customWidth="1"/>
    <col min="6653" max="6653" width="11.42578125" style="1"/>
    <col min="6654" max="6654" width="14" style="1" bestFit="1" customWidth="1"/>
    <col min="6655" max="6907" width="11.42578125" style="1"/>
    <col min="6908" max="6908" width="47" style="1" customWidth="1"/>
    <col min="6909" max="6909" width="11.42578125" style="1"/>
    <col min="6910" max="6910" width="14" style="1" bestFit="1" customWidth="1"/>
    <col min="6911" max="7163" width="11.42578125" style="1"/>
    <col min="7164" max="7164" width="47" style="1" customWidth="1"/>
    <col min="7165" max="7165" width="11.42578125" style="1"/>
    <col min="7166" max="7166" width="14" style="1" bestFit="1" customWidth="1"/>
    <col min="7167" max="7419" width="11.42578125" style="1"/>
    <col min="7420" max="7420" width="47" style="1" customWidth="1"/>
    <col min="7421" max="7421" width="11.42578125" style="1"/>
    <col min="7422" max="7422" width="14" style="1" bestFit="1" customWidth="1"/>
    <col min="7423" max="7675" width="11.42578125" style="1"/>
    <col min="7676" max="7676" width="47" style="1" customWidth="1"/>
    <col min="7677" max="7677" width="11.42578125" style="1"/>
    <col min="7678" max="7678" width="14" style="1" bestFit="1" customWidth="1"/>
    <col min="7679" max="7931" width="11.42578125" style="1"/>
    <col min="7932" max="7932" width="47" style="1" customWidth="1"/>
    <col min="7933" max="7933" width="11.42578125" style="1"/>
    <col min="7934" max="7934" width="14" style="1" bestFit="1" customWidth="1"/>
    <col min="7935" max="8187" width="11.42578125" style="1"/>
    <col min="8188" max="8188" width="47" style="1" customWidth="1"/>
    <col min="8189" max="8189" width="11.42578125" style="1"/>
    <col min="8190" max="8190" width="14" style="1" bestFit="1" customWidth="1"/>
    <col min="8191" max="8443" width="11.42578125" style="1"/>
    <col min="8444" max="8444" width="47" style="1" customWidth="1"/>
    <col min="8445" max="8445" width="11.42578125" style="1"/>
    <col min="8446" max="8446" width="14" style="1" bestFit="1" customWidth="1"/>
    <col min="8447" max="8699" width="11.42578125" style="1"/>
    <col min="8700" max="8700" width="47" style="1" customWidth="1"/>
    <col min="8701" max="8701" width="11.42578125" style="1"/>
    <col min="8702" max="8702" width="14" style="1" bestFit="1" customWidth="1"/>
    <col min="8703" max="8955" width="11.42578125" style="1"/>
    <col min="8956" max="8956" width="47" style="1" customWidth="1"/>
    <col min="8957" max="8957" width="11.42578125" style="1"/>
    <col min="8958" max="8958" width="14" style="1" bestFit="1" customWidth="1"/>
    <col min="8959" max="9211" width="11.42578125" style="1"/>
    <col min="9212" max="9212" width="47" style="1" customWidth="1"/>
    <col min="9213" max="9213" width="11.42578125" style="1"/>
    <col min="9214" max="9214" width="14" style="1" bestFit="1" customWidth="1"/>
    <col min="9215" max="9467" width="11.42578125" style="1"/>
    <col min="9468" max="9468" width="47" style="1" customWidth="1"/>
    <col min="9469" max="9469" width="11.42578125" style="1"/>
    <col min="9470" max="9470" width="14" style="1" bestFit="1" customWidth="1"/>
    <col min="9471" max="9723" width="11.42578125" style="1"/>
    <col min="9724" max="9724" width="47" style="1" customWidth="1"/>
    <col min="9725" max="9725" width="11.42578125" style="1"/>
    <col min="9726" max="9726" width="14" style="1" bestFit="1" customWidth="1"/>
    <col min="9727" max="9979" width="11.42578125" style="1"/>
    <col min="9980" max="9980" width="47" style="1" customWidth="1"/>
    <col min="9981" max="9981" width="11.42578125" style="1"/>
    <col min="9982" max="9982" width="14" style="1" bestFit="1" customWidth="1"/>
    <col min="9983" max="10235" width="11.42578125" style="1"/>
    <col min="10236" max="10236" width="47" style="1" customWidth="1"/>
    <col min="10237" max="10237" width="11.42578125" style="1"/>
    <col min="10238" max="10238" width="14" style="1" bestFit="1" customWidth="1"/>
    <col min="10239" max="10491" width="11.42578125" style="1"/>
    <col min="10492" max="10492" width="47" style="1" customWidth="1"/>
    <col min="10493" max="10493" width="11.42578125" style="1"/>
    <col min="10494" max="10494" width="14" style="1" bestFit="1" customWidth="1"/>
    <col min="10495" max="10747" width="11.42578125" style="1"/>
    <col min="10748" max="10748" width="47" style="1" customWidth="1"/>
    <col min="10749" max="10749" width="11.42578125" style="1"/>
    <col min="10750" max="10750" width="14" style="1" bestFit="1" customWidth="1"/>
    <col min="10751" max="11003" width="11.42578125" style="1"/>
    <col min="11004" max="11004" width="47" style="1" customWidth="1"/>
    <col min="11005" max="11005" width="11.42578125" style="1"/>
    <col min="11006" max="11006" width="14" style="1" bestFit="1" customWidth="1"/>
    <col min="11007" max="11259" width="11.42578125" style="1"/>
    <col min="11260" max="11260" width="47" style="1" customWidth="1"/>
    <col min="11261" max="11261" width="11.42578125" style="1"/>
    <col min="11262" max="11262" width="14" style="1" bestFit="1" customWidth="1"/>
    <col min="11263" max="11515" width="11.42578125" style="1"/>
    <col min="11516" max="11516" width="47" style="1" customWidth="1"/>
    <col min="11517" max="11517" width="11.42578125" style="1"/>
    <col min="11518" max="11518" width="14" style="1" bestFit="1" customWidth="1"/>
    <col min="11519" max="11771" width="11.42578125" style="1"/>
    <col min="11772" max="11772" width="47" style="1" customWidth="1"/>
    <col min="11773" max="11773" width="11.42578125" style="1"/>
    <col min="11774" max="11774" width="14" style="1" bestFit="1" customWidth="1"/>
    <col min="11775" max="12027" width="11.42578125" style="1"/>
    <col min="12028" max="12028" width="47" style="1" customWidth="1"/>
    <col min="12029" max="12029" width="11.42578125" style="1"/>
    <col min="12030" max="12030" width="14" style="1" bestFit="1" customWidth="1"/>
    <col min="12031" max="12283" width="11.42578125" style="1"/>
    <col min="12284" max="12284" width="47" style="1" customWidth="1"/>
    <col min="12285" max="12285" width="11.42578125" style="1"/>
    <col min="12286" max="12286" width="14" style="1" bestFit="1" customWidth="1"/>
    <col min="12287" max="12539" width="11.42578125" style="1"/>
    <col min="12540" max="12540" width="47" style="1" customWidth="1"/>
    <col min="12541" max="12541" width="11.42578125" style="1"/>
    <col min="12542" max="12542" width="14" style="1" bestFit="1" customWidth="1"/>
    <col min="12543" max="12795" width="11.42578125" style="1"/>
    <col min="12796" max="12796" width="47" style="1" customWidth="1"/>
    <col min="12797" max="12797" width="11.42578125" style="1"/>
    <col min="12798" max="12798" width="14" style="1" bestFit="1" customWidth="1"/>
    <col min="12799" max="13051" width="11.42578125" style="1"/>
    <col min="13052" max="13052" width="47" style="1" customWidth="1"/>
    <col min="13053" max="13053" width="11.42578125" style="1"/>
    <col min="13054" max="13054" width="14" style="1" bestFit="1" customWidth="1"/>
    <col min="13055" max="13307" width="11.42578125" style="1"/>
    <col min="13308" max="13308" width="47" style="1" customWidth="1"/>
    <col min="13309" max="13309" width="11.42578125" style="1"/>
    <col min="13310" max="13310" width="14" style="1" bestFit="1" customWidth="1"/>
    <col min="13311" max="13563" width="11.42578125" style="1"/>
    <col min="13564" max="13564" width="47" style="1" customWidth="1"/>
    <col min="13565" max="13565" width="11.42578125" style="1"/>
    <col min="13566" max="13566" width="14" style="1" bestFit="1" customWidth="1"/>
    <col min="13567" max="13819" width="11.42578125" style="1"/>
    <col min="13820" max="13820" width="47" style="1" customWidth="1"/>
    <col min="13821" max="13821" width="11.42578125" style="1"/>
    <col min="13822" max="13822" width="14" style="1" bestFit="1" customWidth="1"/>
    <col min="13823" max="14075" width="11.42578125" style="1"/>
    <col min="14076" max="14076" width="47" style="1" customWidth="1"/>
    <col min="14077" max="14077" width="11.42578125" style="1"/>
    <col min="14078" max="14078" width="14" style="1" bestFit="1" customWidth="1"/>
    <col min="14079" max="14331" width="11.42578125" style="1"/>
    <col min="14332" max="14332" width="47" style="1" customWidth="1"/>
    <col min="14333" max="14333" width="11.42578125" style="1"/>
    <col min="14334" max="14334" width="14" style="1" bestFit="1" customWidth="1"/>
    <col min="14335" max="14587" width="11.42578125" style="1"/>
    <col min="14588" max="14588" width="47" style="1" customWidth="1"/>
    <col min="14589" max="14589" width="11.42578125" style="1"/>
    <col min="14590" max="14590" width="14" style="1" bestFit="1" customWidth="1"/>
    <col min="14591" max="14843" width="11.42578125" style="1"/>
    <col min="14844" max="14844" width="47" style="1" customWidth="1"/>
    <col min="14845" max="14845" width="11.42578125" style="1"/>
    <col min="14846" max="14846" width="14" style="1" bestFit="1" customWidth="1"/>
    <col min="14847" max="15099" width="11.42578125" style="1"/>
    <col min="15100" max="15100" width="47" style="1" customWidth="1"/>
    <col min="15101" max="15101" width="11.42578125" style="1"/>
    <col min="15102" max="15102" width="14" style="1" bestFit="1" customWidth="1"/>
    <col min="15103" max="15355" width="11.42578125" style="1"/>
    <col min="15356" max="15356" width="47" style="1" customWidth="1"/>
    <col min="15357" max="15357" width="11.42578125" style="1"/>
    <col min="15358" max="15358" width="14" style="1" bestFit="1" customWidth="1"/>
    <col min="15359" max="15611" width="11.42578125" style="1"/>
    <col min="15612" max="15612" width="47" style="1" customWidth="1"/>
    <col min="15613" max="15613" width="11.42578125" style="1"/>
    <col min="15614" max="15614" width="14" style="1" bestFit="1" customWidth="1"/>
    <col min="15615" max="15867" width="11.42578125" style="1"/>
    <col min="15868" max="15868" width="47" style="1" customWidth="1"/>
    <col min="15869" max="15869" width="11.42578125" style="1"/>
    <col min="15870" max="15870" width="14" style="1" bestFit="1" customWidth="1"/>
    <col min="15871" max="16123" width="11.42578125" style="1"/>
    <col min="16124" max="16124" width="47" style="1" customWidth="1"/>
    <col min="16125" max="16125" width="11.42578125" style="1"/>
    <col min="16126" max="16126" width="14" style="1" bestFit="1" customWidth="1"/>
    <col min="16127" max="16384" width="11.42578125" style="1"/>
  </cols>
  <sheetData>
    <row r="1" spans="1:3" hidden="1" x14ac:dyDescent="0.2">
      <c r="C1" s="2"/>
    </row>
    <row r="2" spans="1:3" hidden="1" x14ac:dyDescent="0.2">
      <c r="C2" s="2"/>
    </row>
    <row r="3" spans="1:3" hidden="1" x14ac:dyDescent="0.2"/>
    <row r="4" spans="1:3" x14ac:dyDescent="0.2">
      <c r="A4" s="4" t="s">
        <v>0</v>
      </c>
      <c r="B4" s="4" t="s">
        <v>1</v>
      </c>
      <c r="C4" s="5" t="s">
        <v>2</v>
      </c>
    </row>
    <row r="5" spans="1:3" x14ac:dyDescent="0.2">
      <c r="A5" s="4" t="s">
        <v>3</v>
      </c>
      <c r="B5" s="6" t="s">
        <v>4</v>
      </c>
      <c r="C5" s="5">
        <v>9100</v>
      </c>
    </row>
    <row r="6" spans="1:3" x14ac:dyDescent="0.2">
      <c r="A6" s="15" t="s">
        <v>5</v>
      </c>
      <c r="B6" s="16" t="s">
        <v>6</v>
      </c>
      <c r="C6" s="17">
        <v>1250</v>
      </c>
    </row>
    <row r="7" spans="1:3" x14ac:dyDescent="0.2">
      <c r="A7" s="15" t="s">
        <v>7</v>
      </c>
      <c r="B7" s="16" t="s">
        <v>6</v>
      </c>
      <c r="C7" s="17">
        <v>1000</v>
      </c>
    </row>
    <row r="8" spans="1:3" x14ac:dyDescent="0.2">
      <c r="A8" s="15" t="s">
        <v>8</v>
      </c>
      <c r="B8" s="16" t="s">
        <v>6</v>
      </c>
      <c r="C8" s="17">
        <v>1800</v>
      </c>
    </row>
    <row r="9" spans="1:3" x14ac:dyDescent="0.2">
      <c r="A9" s="15" t="s">
        <v>9</v>
      </c>
      <c r="B9" s="16" t="s">
        <v>6</v>
      </c>
      <c r="C9" s="17">
        <v>1700</v>
      </c>
    </row>
    <row r="10" spans="1:3" x14ac:dyDescent="0.2">
      <c r="A10" s="15" t="s">
        <v>10</v>
      </c>
      <c r="B10" s="16" t="s">
        <v>6</v>
      </c>
      <c r="C10" s="17">
        <v>1880</v>
      </c>
    </row>
    <row r="11" spans="1:3" x14ac:dyDescent="0.2">
      <c r="A11" s="15" t="s">
        <v>11</v>
      </c>
      <c r="B11" s="16" t="s">
        <v>6</v>
      </c>
      <c r="C11" s="17">
        <v>2150</v>
      </c>
    </row>
    <row r="12" spans="1:3" x14ac:dyDescent="0.2">
      <c r="A12" s="15" t="s">
        <v>12</v>
      </c>
      <c r="B12" s="16" t="s">
        <v>6</v>
      </c>
      <c r="C12" s="17">
        <v>2000</v>
      </c>
    </row>
    <row r="13" spans="1:3" x14ac:dyDescent="0.2">
      <c r="A13" s="15" t="s">
        <v>13</v>
      </c>
      <c r="B13" s="16" t="s">
        <v>6</v>
      </c>
      <c r="C13" s="17">
        <v>170</v>
      </c>
    </row>
    <row r="14" spans="1:3" x14ac:dyDescent="0.2">
      <c r="A14" s="15" t="s">
        <v>14</v>
      </c>
      <c r="B14" s="16" t="s">
        <v>6</v>
      </c>
      <c r="C14" s="17">
        <v>100</v>
      </c>
    </row>
    <row r="15" spans="1:3" x14ac:dyDescent="0.2">
      <c r="A15" s="15" t="s">
        <v>15</v>
      </c>
      <c r="B15" s="16" t="s">
        <v>16</v>
      </c>
      <c r="C15" s="17">
        <v>9140</v>
      </c>
    </row>
    <row r="16" spans="1:3" x14ac:dyDescent="0.2">
      <c r="A16" s="15" t="s">
        <v>17</v>
      </c>
      <c r="B16" s="16" t="s">
        <v>6</v>
      </c>
      <c r="C16" s="17">
        <v>2659000</v>
      </c>
    </row>
    <row r="17" spans="1:157" x14ac:dyDescent="0.2">
      <c r="A17" s="15" t="s">
        <v>18</v>
      </c>
      <c r="B17" s="16" t="s">
        <v>6</v>
      </c>
      <c r="C17" s="17">
        <v>6500</v>
      </c>
    </row>
    <row r="18" spans="1:157" x14ac:dyDescent="0.2">
      <c r="A18" s="7" t="s">
        <v>19</v>
      </c>
      <c r="B18" s="8" t="s">
        <v>20</v>
      </c>
      <c r="C18" s="9">
        <v>2933</v>
      </c>
    </row>
    <row r="19" spans="1:157" s="10" customFormat="1" x14ac:dyDescent="0.2">
      <c r="A19" s="7" t="s">
        <v>21</v>
      </c>
      <c r="B19" s="8" t="s">
        <v>20</v>
      </c>
      <c r="C19" s="9">
        <v>3052</v>
      </c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</row>
    <row r="20" spans="1:157" s="10" customFormat="1" x14ac:dyDescent="0.2">
      <c r="A20" s="7" t="s">
        <v>22</v>
      </c>
      <c r="B20" s="8" t="s">
        <v>20</v>
      </c>
      <c r="C20" s="9">
        <v>3744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</row>
    <row r="21" spans="1:157" s="10" customFormat="1" x14ac:dyDescent="0.2">
      <c r="A21" s="7" t="s">
        <v>23</v>
      </c>
      <c r="B21" s="8" t="s">
        <v>20</v>
      </c>
      <c r="C21" s="9">
        <v>3610</v>
      </c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</row>
    <row r="22" spans="1:157" s="10" customFormat="1" x14ac:dyDescent="0.2">
      <c r="A22" s="7" t="s">
        <v>24</v>
      </c>
      <c r="B22" s="8" t="s">
        <v>20</v>
      </c>
      <c r="C22" s="9">
        <v>3578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</row>
    <row r="23" spans="1:157" x14ac:dyDescent="0.2">
      <c r="A23" s="7" t="s">
        <v>25</v>
      </c>
      <c r="B23" s="8" t="s">
        <v>20</v>
      </c>
      <c r="C23" s="9">
        <v>2737</v>
      </c>
    </row>
    <row r="24" spans="1:157" x14ac:dyDescent="0.2">
      <c r="A24" s="7" t="s">
        <v>26</v>
      </c>
      <c r="B24" s="8" t="s">
        <v>20</v>
      </c>
      <c r="C24" s="9">
        <v>3297</v>
      </c>
    </row>
    <row r="25" spans="1:157" x14ac:dyDescent="0.2">
      <c r="A25" s="7" t="s">
        <v>27</v>
      </c>
      <c r="B25" s="8" t="s">
        <v>20</v>
      </c>
      <c r="C25" s="9">
        <v>3903</v>
      </c>
    </row>
    <row r="26" spans="1:157" x14ac:dyDescent="0.2">
      <c r="A26" s="7" t="s">
        <v>28</v>
      </c>
      <c r="B26" s="8" t="s">
        <v>20</v>
      </c>
      <c r="C26" s="9">
        <v>3722</v>
      </c>
    </row>
    <row r="27" spans="1:157" s="10" customFormat="1" x14ac:dyDescent="0.2">
      <c r="A27" s="7" t="s">
        <v>29</v>
      </c>
      <c r="B27" s="8" t="s">
        <v>20</v>
      </c>
      <c r="C27" s="9">
        <v>4057</v>
      </c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</row>
    <row r="28" spans="1:157" s="10" customFormat="1" x14ac:dyDescent="0.2">
      <c r="A28" s="15" t="s">
        <v>30</v>
      </c>
      <c r="B28" s="16" t="s">
        <v>20</v>
      </c>
      <c r="C28" s="17">
        <v>4546.49</v>
      </c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</row>
    <row r="29" spans="1:157" x14ac:dyDescent="0.2">
      <c r="A29" s="7" t="s">
        <v>31</v>
      </c>
      <c r="B29" s="8" t="s">
        <v>20</v>
      </c>
      <c r="C29" s="9">
        <v>41718</v>
      </c>
    </row>
    <row r="30" spans="1:157" x14ac:dyDescent="0.2">
      <c r="A30" s="7" t="s">
        <v>32</v>
      </c>
      <c r="B30" s="8" t="s">
        <v>4</v>
      </c>
      <c r="C30" s="9">
        <v>20597</v>
      </c>
    </row>
    <row r="31" spans="1:157" x14ac:dyDescent="0.2">
      <c r="A31" s="15" t="s">
        <v>33</v>
      </c>
      <c r="B31" s="16" t="s">
        <v>34</v>
      </c>
      <c r="C31" s="17">
        <v>83249</v>
      </c>
    </row>
    <row r="32" spans="1:157" s="10" customFormat="1" x14ac:dyDescent="0.2">
      <c r="A32" s="15" t="s">
        <v>35</v>
      </c>
      <c r="B32" s="16" t="s">
        <v>6</v>
      </c>
      <c r="C32" s="17">
        <v>2823</v>
      </c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</row>
    <row r="33" spans="1:157" s="10" customFormat="1" x14ac:dyDescent="0.2">
      <c r="A33" s="15" t="s">
        <v>36</v>
      </c>
      <c r="B33" s="16" t="s">
        <v>4</v>
      </c>
      <c r="C33" s="17">
        <v>200000</v>
      </c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</row>
    <row r="34" spans="1:157" s="10" customFormat="1" x14ac:dyDescent="0.2">
      <c r="A34" s="15" t="s">
        <v>37</v>
      </c>
      <c r="B34" s="16" t="s">
        <v>6</v>
      </c>
      <c r="C34" s="17">
        <v>3480000</v>
      </c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</row>
    <row r="35" spans="1:157" s="10" customFormat="1" x14ac:dyDescent="0.2">
      <c r="A35" s="15" t="s">
        <v>38</v>
      </c>
      <c r="B35" s="16" t="s">
        <v>6</v>
      </c>
      <c r="C35" s="17">
        <v>8750</v>
      </c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</row>
    <row r="36" spans="1:157" s="10" customFormat="1" x14ac:dyDescent="0.2">
      <c r="A36" s="15" t="s">
        <v>39</v>
      </c>
      <c r="B36" s="16" t="s">
        <v>6</v>
      </c>
      <c r="C36" s="17">
        <v>179</v>
      </c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</row>
    <row r="37" spans="1:157" x14ac:dyDescent="0.2">
      <c r="A37" s="7" t="s">
        <v>40</v>
      </c>
      <c r="B37" s="8" t="s">
        <v>6</v>
      </c>
      <c r="C37" s="9">
        <v>8204</v>
      </c>
    </row>
    <row r="38" spans="1:157" x14ac:dyDescent="0.2">
      <c r="A38" s="7" t="s">
        <v>41</v>
      </c>
      <c r="B38" s="8" t="s">
        <v>6</v>
      </c>
      <c r="C38" s="9">
        <v>15177</v>
      </c>
    </row>
    <row r="39" spans="1:157" x14ac:dyDescent="0.2">
      <c r="A39" s="7" t="s">
        <v>42</v>
      </c>
      <c r="B39" s="8" t="s">
        <v>6</v>
      </c>
      <c r="C39" s="9">
        <v>21637</v>
      </c>
    </row>
    <row r="40" spans="1:157" x14ac:dyDescent="0.2">
      <c r="A40" s="7" t="s">
        <v>43</v>
      </c>
      <c r="B40" s="8" t="s">
        <v>6</v>
      </c>
      <c r="C40" s="9">
        <v>52851</v>
      </c>
    </row>
    <row r="41" spans="1:157" x14ac:dyDescent="0.2">
      <c r="A41" s="7" t="s">
        <v>44</v>
      </c>
      <c r="B41" s="8" t="s">
        <v>6</v>
      </c>
      <c r="C41" s="9">
        <v>7098</v>
      </c>
    </row>
    <row r="42" spans="1:157" x14ac:dyDescent="0.2">
      <c r="A42" s="7" t="s">
        <v>45</v>
      </c>
      <c r="B42" s="8" t="s">
        <v>6</v>
      </c>
      <c r="C42" s="9">
        <v>3611</v>
      </c>
    </row>
    <row r="43" spans="1:157" x14ac:dyDescent="0.2">
      <c r="A43" s="7" t="s">
        <v>46</v>
      </c>
      <c r="B43" s="8" t="s">
        <v>6</v>
      </c>
      <c r="C43" s="9">
        <v>1585</v>
      </c>
    </row>
    <row r="44" spans="1:157" s="10" customFormat="1" x14ac:dyDescent="0.2">
      <c r="A44" s="15" t="s">
        <v>47</v>
      </c>
      <c r="B44" s="16" t="s">
        <v>6</v>
      </c>
      <c r="C44" s="17">
        <v>8770</v>
      </c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</row>
    <row r="45" spans="1:157" x14ac:dyDescent="0.2">
      <c r="A45" s="7" t="s">
        <v>48</v>
      </c>
      <c r="B45" s="8" t="s">
        <v>6</v>
      </c>
      <c r="C45" s="9">
        <v>28859</v>
      </c>
    </row>
    <row r="46" spans="1:157" x14ac:dyDescent="0.2">
      <c r="A46" s="7" t="s">
        <v>49</v>
      </c>
      <c r="B46" s="8" t="s">
        <v>6</v>
      </c>
      <c r="C46" s="9">
        <v>2741</v>
      </c>
    </row>
    <row r="47" spans="1:157" x14ac:dyDescent="0.2">
      <c r="A47" s="7" t="s">
        <v>50</v>
      </c>
      <c r="B47" s="8" t="s">
        <v>6</v>
      </c>
      <c r="C47" s="9">
        <v>50017</v>
      </c>
    </row>
    <row r="48" spans="1:157" x14ac:dyDescent="0.2">
      <c r="A48" s="7" t="s">
        <v>51</v>
      </c>
      <c r="B48" s="8" t="s">
        <v>6</v>
      </c>
      <c r="C48" s="9">
        <v>2075</v>
      </c>
    </row>
    <row r="49" spans="1:157" x14ac:dyDescent="0.2">
      <c r="A49" s="7" t="s">
        <v>52</v>
      </c>
      <c r="B49" s="8" t="s">
        <v>6</v>
      </c>
      <c r="C49" s="9">
        <v>17305</v>
      </c>
    </row>
    <row r="50" spans="1:157" x14ac:dyDescent="0.2">
      <c r="A50" s="7" t="s">
        <v>53</v>
      </c>
      <c r="B50" s="8" t="s">
        <v>6</v>
      </c>
      <c r="C50" s="9">
        <v>7145</v>
      </c>
    </row>
    <row r="51" spans="1:157" x14ac:dyDescent="0.2">
      <c r="A51" s="7" t="s">
        <v>54</v>
      </c>
      <c r="B51" s="8" t="s">
        <v>6</v>
      </c>
      <c r="C51" s="9">
        <v>6115</v>
      </c>
    </row>
    <row r="52" spans="1:157" x14ac:dyDescent="0.2">
      <c r="A52" s="7" t="s">
        <v>55</v>
      </c>
      <c r="B52" s="8" t="s">
        <v>6</v>
      </c>
      <c r="C52" s="9">
        <v>4152</v>
      </c>
    </row>
    <row r="53" spans="1:157" x14ac:dyDescent="0.2">
      <c r="A53" s="7" t="s">
        <v>56</v>
      </c>
      <c r="B53" s="8" t="s">
        <v>6</v>
      </c>
      <c r="C53" s="9">
        <v>1946</v>
      </c>
    </row>
    <row r="54" spans="1:157" x14ac:dyDescent="0.2">
      <c r="A54" s="7" t="s">
        <v>57</v>
      </c>
      <c r="B54" s="8" t="s">
        <v>6</v>
      </c>
      <c r="C54" s="9">
        <v>18113</v>
      </c>
    </row>
    <row r="55" spans="1:157" x14ac:dyDescent="0.2">
      <c r="A55" s="7" t="s">
        <v>58</v>
      </c>
      <c r="B55" s="8" t="s">
        <v>6</v>
      </c>
      <c r="C55" s="9">
        <v>9273</v>
      </c>
    </row>
    <row r="56" spans="1:157" x14ac:dyDescent="0.2">
      <c r="A56" s="7" t="s">
        <v>59</v>
      </c>
      <c r="B56" s="8" t="s">
        <v>6</v>
      </c>
      <c r="C56" s="9">
        <v>25855</v>
      </c>
    </row>
    <row r="57" spans="1:157" x14ac:dyDescent="0.2">
      <c r="A57" s="7" t="s">
        <v>60</v>
      </c>
      <c r="B57" s="8" t="s">
        <v>6</v>
      </c>
      <c r="C57" s="9">
        <v>3008</v>
      </c>
    </row>
    <row r="58" spans="1:157" x14ac:dyDescent="0.2">
      <c r="A58" s="7" t="s">
        <v>61</v>
      </c>
      <c r="B58" s="8" t="s">
        <v>6</v>
      </c>
      <c r="C58" s="9">
        <v>43972</v>
      </c>
    </row>
    <row r="59" spans="1:157" s="10" customFormat="1" x14ac:dyDescent="0.2">
      <c r="A59" s="15" t="s">
        <v>62</v>
      </c>
      <c r="B59" s="16" t="s">
        <v>6</v>
      </c>
      <c r="C59" s="17">
        <v>1000</v>
      </c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</row>
    <row r="60" spans="1:157" s="10" customFormat="1" x14ac:dyDescent="0.2">
      <c r="A60" s="15" t="s">
        <v>63</v>
      </c>
      <c r="B60" s="16" t="s">
        <v>6</v>
      </c>
      <c r="C60" s="17">
        <v>14400</v>
      </c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</row>
    <row r="61" spans="1:157" s="10" customFormat="1" x14ac:dyDescent="0.2">
      <c r="A61" s="15" t="s">
        <v>64</v>
      </c>
      <c r="B61" s="16" t="s">
        <v>6</v>
      </c>
      <c r="C61" s="17">
        <v>405</v>
      </c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</row>
    <row r="62" spans="1:157" s="10" customFormat="1" x14ac:dyDescent="0.2">
      <c r="A62" s="15" t="s">
        <v>65</v>
      </c>
      <c r="B62" s="16" t="s">
        <v>6</v>
      </c>
      <c r="C62" s="17">
        <v>543</v>
      </c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</row>
    <row r="63" spans="1:157" s="10" customFormat="1" x14ac:dyDescent="0.2">
      <c r="A63" s="15" t="s">
        <v>66</v>
      </c>
      <c r="B63" s="16" t="s">
        <v>6</v>
      </c>
      <c r="C63" s="17">
        <v>1012363</v>
      </c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</row>
    <row r="64" spans="1:157" s="10" customFormat="1" x14ac:dyDescent="0.2">
      <c r="A64" s="15" t="s">
        <v>67</v>
      </c>
      <c r="B64" s="16" t="s">
        <v>20</v>
      </c>
      <c r="C64" s="17">
        <v>20013</v>
      </c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</row>
    <row r="65" spans="1:157" x14ac:dyDescent="0.2">
      <c r="A65" s="7" t="s">
        <v>2961</v>
      </c>
      <c r="B65" s="8" t="s">
        <v>6</v>
      </c>
      <c r="C65" s="9">
        <v>36145</v>
      </c>
    </row>
    <row r="66" spans="1:157" s="10" customFormat="1" x14ac:dyDescent="0.2">
      <c r="A66" s="15" t="s">
        <v>68</v>
      </c>
      <c r="B66" s="16" t="s">
        <v>69</v>
      </c>
      <c r="C66" s="17">
        <v>4850</v>
      </c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</row>
    <row r="67" spans="1:157" x14ac:dyDescent="0.2">
      <c r="A67" s="7" t="s">
        <v>70</v>
      </c>
      <c r="B67" s="8" t="s">
        <v>6</v>
      </c>
      <c r="C67" s="9">
        <v>815</v>
      </c>
    </row>
    <row r="68" spans="1:157" s="10" customFormat="1" x14ac:dyDescent="0.2">
      <c r="A68" s="15" t="s">
        <v>71</v>
      </c>
      <c r="B68" s="16" t="s">
        <v>72</v>
      </c>
      <c r="C68" s="17">
        <v>26500</v>
      </c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</row>
    <row r="69" spans="1:157" x14ac:dyDescent="0.2">
      <c r="A69" s="7" t="s">
        <v>73</v>
      </c>
      <c r="B69" s="8" t="s">
        <v>6</v>
      </c>
      <c r="C69" s="9">
        <v>829</v>
      </c>
    </row>
    <row r="70" spans="1:157" x14ac:dyDescent="0.2">
      <c r="A70" s="15" t="s">
        <v>74</v>
      </c>
      <c r="B70" s="16" t="s">
        <v>6</v>
      </c>
      <c r="C70" s="17">
        <v>1344</v>
      </c>
    </row>
    <row r="71" spans="1:157" s="10" customFormat="1" x14ac:dyDescent="0.2">
      <c r="A71" s="15" t="s">
        <v>75</v>
      </c>
      <c r="B71" s="16" t="s">
        <v>72</v>
      </c>
      <c r="C71" s="17">
        <v>38666</v>
      </c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</row>
    <row r="72" spans="1:157" s="10" customFormat="1" x14ac:dyDescent="0.2">
      <c r="A72" s="15" t="s">
        <v>76</v>
      </c>
      <c r="B72" s="16" t="s">
        <v>6</v>
      </c>
      <c r="C72" s="17">
        <v>1400</v>
      </c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</row>
    <row r="73" spans="1:157" s="10" customFormat="1" x14ac:dyDescent="0.2">
      <c r="A73" s="7" t="s">
        <v>77</v>
      </c>
      <c r="B73" s="8" t="s">
        <v>6</v>
      </c>
      <c r="C73" s="9">
        <v>877</v>
      </c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</row>
    <row r="74" spans="1:157" x14ac:dyDescent="0.2">
      <c r="A74" s="7" t="s">
        <v>78</v>
      </c>
      <c r="B74" s="8" t="s">
        <v>69</v>
      </c>
      <c r="C74" s="9">
        <v>100</v>
      </c>
    </row>
    <row r="75" spans="1:157" s="10" customFormat="1" x14ac:dyDescent="0.2">
      <c r="A75" s="15" t="s">
        <v>79</v>
      </c>
      <c r="B75" s="16" t="s">
        <v>6</v>
      </c>
      <c r="C75" s="17">
        <v>2900000</v>
      </c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</row>
    <row r="76" spans="1:157" x14ac:dyDescent="0.2">
      <c r="A76" s="15" t="s">
        <v>80</v>
      </c>
      <c r="B76" s="16" t="s">
        <v>81</v>
      </c>
      <c r="C76" s="17">
        <v>2800</v>
      </c>
    </row>
    <row r="77" spans="1:157" s="10" customFormat="1" x14ac:dyDescent="0.2">
      <c r="A77" s="15" t="s">
        <v>82</v>
      </c>
      <c r="B77" s="16" t="s">
        <v>4</v>
      </c>
      <c r="C77" s="17">
        <v>32500</v>
      </c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</row>
    <row r="78" spans="1:157" x14ac:dyDescent="0.2">
      <c r="A78" s="15" t="s">
        <v>83</v>
      </c>
      <c r="B78" s="16" t="s">
        <v>81</v>
      </c>
      <c r="C78" s="17">
        <v>1361</v>
      </c>
    </row>
    <row r="79" spans="1:157" x14ac:dyDescent="0.2">
      <c r="A79" s="15" t="s">
        <v>84</v>
      </c>
      <c r="B79" s="16" t="s">
        <v>81</v>
      </c>
      <c r="C79" s="17">
        <v>1281</v>
      </c>
    </row>
    <row r="80" spans="1:157" x14ac:dyDescent="0.2">
      <c r="A80" s="15" t="s">
        <v>85</v>
      </c>
      <c r="B80" s="16" t="s">
        <v>81</v>
      </c>
      <c r="C80" s="17">
        <v>2220</v>
      </c>
    </row>
    <row r="81" spans="1:3" x14ac:dyDescent="0.2">
      <c r="A81" s="15" t="s">
        <v>86</v>
      </c>
      <c r="B81" s="16" t="s">
        <v>81</v>
      </c>
      <c r="C81" s="17">
        <v>4144</v>
      </c>
    </row>
    <row r="82" spans="1:3" x14ac:dyDescent="0.2">
      <c r="A82" s="15" t="s">
        <v>87</v>
      </c>
      <c r="B82" s="16" t="s">
        <v>81</v>
      </c>
      <c r="C82" s="17">
        <v>2073</v>
      </c>
    </row>
    <row r="83" spans="1:3" x14ac:dyDescent="0.2">
      <c r="A83" s="15" t="s">
        <v>88</v>
      </c>
      <c r="B83" s="16" t="s">
        <v>81</v>
      </c>
      <c r="C83" s="17">
        <v>2854</v>
      </c>
    </row>
    <row r="84" spans="1:3" x14ac:dyDescent="0.2">
      <c r="A84" s="15" t="s">
        <v>89</v>
      </c>
      <c r="B84" s="16" t="s">
        <v>81</v>
      </c>
      <c r="C84" s="17">
        <v>1228</v>
      </c>
    </row>
    <row r="85" spans="1:3" x14ac:dyDescent="0.2">
      <c r="A85" s="15" t="s">
        <v>90</v>
      </c>
      <c r="B85" s="16" t="s">
        <v>81</v>
      </c>
      <c r="C85" s="17">
        <v>2422</v>
      </c>
    </row>
    <row r="86" spans="1:3" x14ac:dyDescent="0.2">
      <c r="A86" s="15" t="s">
        <v>91</v>
      </c>
      <c r="B86" s="16" t="s">
        <v>81</v>
      </c>
      <c r="C86" s="17">
        <v>720</v>
      </c>
    </row>
    <row r="87" spans="1:3" x14ac:dyDescent="0.2">
      <c r="A87" s="15" t="s">
        <v>92</v>
      </c>
      <c r="B87" s="16" t="s">
        <v>81</v>
      </c>
      <c r="C87" s="17">
        <v>1033</v>
      </c>
    </row>
    <row r="88" spans="1:3" x14ac:dyDescent="0.2">
      <c r="A88" s="15" t="s">
        <v>93</v>
      </c>
      <c r="B88" s="16" t="s">
        <v>81</v>
      </c>
      <c r="C88" s="17">
        <v>2255</v>
      </c>
    </row>
    <row r="89" spans="1:3" x14ac:dyDescent="0.2">
      <c r="A89" s="7" t="s">
        <v>94</v>
      </c>
      <c r="B89" s="8" t="s">
        <v>81</v>
      </c>
      <c r="C89" s="9">
        <v>536</v>
      </c>
    </row>
    <row r="90" spans="1:3" x14ac:dyDescent="0.2">
      <c r="A90" s="7" t="s">
        <v>95</v>
      </c>
      <c r="B90" s="8" t="s">
        <v>81</v>
      </c>
      <c r="C90" s="9">
        <v>389</v>
      </c>
    </row>
    <row r="91" spans="1:3" x14ac:dyDescent="0.2">
      <c r="A91" s="7" t="s">
        <v>96</v>
      </c>
      <c r="B91" s="8" t="s">
        <v>20</v>
      </c>
      <c r="C91" s="9">
        <v>4821</v>
      </c>
    </row>
    <row r="92" spans="1:3" x14ac:dyDescent="0.2">
      <c r="A92" s="15" t="s">
        <v>97</v>
      </c>
      <c r="B92" s="16" t="s">
        <v>20</v>
      </c>
      <c r="C92" s="17">
        <v>5440</v>
      </c>
    </row>
    <row r="93" spans="1:3" x14ac:dyDescent="0.2">
      <c r="A93" s="15" t="s">
        <v>98</v>
      </c>
      <c r="B93" s="16" t="s">
        <v>20</v>
      </c>
      <c r="C93" s="17">
        <v>4726</v>
      </c>
    </row>
    <row r="94" spans="1:3" x14ac:dyDescent="0.2">
      <c r="A94" s="7" t="s">
        <v>99</v>
      </c>
      <c r="B94" s="8" t="s">
        <v>20</v>
      </c>
      <c r="C94" s="9">
        <v>4370</v>
      </c>
    </row>
    <row r="95" spans="1:3" x14ac:dyDescent="0.2">
      <c r="A95" s="15" t="s">
        <v>100</v>
      </c>
      <c r="B95" s="16" t="s">
        <v>81</v>
      </c>
      <c r="C95" s="17">
        <v>800</v>
      </c>
    </row>
    <row r="96" spans="1:3" x14ac:dyDescent="0.2">
      <c r="A96" s="15" t="s">
        <v>101</v>
      </c>
      <c r="B96" s="16" t="s">
        <v>81</v>
      </c>
      <c r="C96" s="17">
        <v>744</v>
      </c>
    </row>
    <row r="97" spans="1:157" s="10" customFormat="1" x14ac:dyDescent="0.2">
      <c r="A97" s="15" t="s">
        <v>102</v>
      </c>
      <c r="B97" s="16" t="s">
        <v>6</v>
      </c>
      <c r="C97" s="17">
        <v>117000</v>
      </c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</row>
    <row r="98" spans="1:157" x14ac:dyDescent="0.2">
      <c r="A98" s="7" t="s">
        <v>103</v>
      </c>
      <c r="B98" s="8" t="s">
        <v>72</v>
      </c>
      <c r="C98" s="9">
        <v>13183</v>
      </c>
    </row>
    <row r="99" spans="1:157" x14ac:dyDescent="0.2">
      <c r="A99" s="7" t="s">
        <v>104</v>
      </c>
      <c r="B99" s="8" t="s">
        <v>20</v>
      </c>
      <c r="C99" s="9">
        <v>29226</v>
      </c>
    </row>
    <row r="100" spans="1:157" x14ac:dyDescent="0.2">
      <c r="A100" s="7" t="s">
        <v>105</v>
      </c>
      <c r="B100" s="8" t="s">
        <v>6</v>
      </c>
      <c r="C100" s="9">
        <v>135</v>
      </c>
    </row>
    <row r="101" spans="1:157" x14ac:dyDescent="0.2">
      <c r="A101" s="15" t="s">
        <v>106</v>
      </c>
      <c r="B101" s="16" t="s">
        <v>6</v>
      </c>
      <c r="C101" s="17">
        <v>100</v>
      </c>
    </row>
    <row r="102" spans="1:157" x14ac:dyDescent="0.2">
      <c r="A102" s="15" t="s">
        <v>107</v>
      </c>
      <c r="B102" s="16" t="s">
        <v>6</v>
      </c>
      <c r="C102" s="17">
        <v>1200</v>
      </c>
    </row>
    <row r="103" spans="1:157" x14ac:dyDescent="0.2">
      <c r="A103" s="15" t="s">
        <v>106</v>
      </c>
      <c r="B103" s="16" t="s">
        <v>6</v>
      </c>
      <c r="C103" s="17">
        <v>2300</v>
      </c>
    </row>
    <row r="104" spans="1:157" x14ac:dyDescent="0.2">
      <c r="A104" s="15" t="s">
        <v>108</v>
      </c>
      <c r="B104" s="16" t="s">
        <v>6</v>
      </c>
      <c r="C104" s="17">
        <v>327800</v>
      </c>
    </row>
    <row r="105" spans="1:157" x14ac:dyDescent="0.2">
      <c r="A105" s="15" t="s">
        <v>109</v>
      </c>
      <c r="B105" s="16" t="s">
        <v>6</v>
      </c>
      <c r="C105" s="17">
        <v>5200</v>
      </c>
    </row>
    <row r="106" spans="1:157" s="10" customFormat="1" x14ac:dyDescent="0.2">
      <c r="A106" s="15" t="s">
        <v>110</v>
      </c>
      <c r="B106" s="16" t="s">
        <v>6</v>
      </c>
      <c r="C106" s="17">
        <v>5600</v>
      </c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</row>
    <row r="107" spans="1:157" s="10" customFormat="1" x14ac:dyDescent="0.2">
      <c r="A107" s="179" t="s">
        <v>111</v>
      </c>
      <c r="B107" s="180" t="s">
        <v>112</v>
      </c>
      <c r="C107" s="181">
        <v>500</v>
      </c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</row>
    <row r="108" spans="1:157" x14ac:dyDescent="0.2">
      <c r="A108" s="7" t="s">
        <v>113</v>
      </c>
      <c r="B108" s="8" t="s">
        <v>114</v>
      </c>
      <c r="C108" s="9">
        <v>1048</v>
      </c>
    </row>
    <row r="109" spans="1:157" x14ac:dyDescent="0.2">
      <c r="A109" s="7" t="s">
        <v>115</v>
      </c>
      <c r="B109" s="8" t="s">
        <v>116</v>
      </c>
      <c r="C109" s="9">
        <v>21000</v>
      </c>
    </row>
    <row r="110" spans="1:157" x14ac:dyDescent="0.2">
      <c r="A110" s="7" t="s">
        <v>117</v>
      </c>
      <c r="B110" s="8" t="s">
        <v>16</v>
      </c>
      <c r="C110" s="9">
        <v>131</v>
      </c>
    </row>
    <row r="111" spans="1:157" s="10" customFormat="1" x14ac:dyDescent="0.2">
      <c r="A111" s="7" t="s">
        <v>118</v>
      </c>
      <c r="B111" s="8" t="s">
        <v>72</v>
      </c>
      <c r="C111" s="9">
        <v>50686</v>
      </c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</row>
    <row r="112" spans="1:157" x14ac:dyDescent="0.2">
      <c r="A112" s="7" t="s">
        <v>119</v>
      </c>
      <c r="B112" s="8" t="s">
        <v>72</v>
      </c>
      <c r="C112" s="9">
        <v>37562</v>
      </c>
    </row>
    <row r="113" spans="1:3" x14ac:dyDescent="0.2">
      <c r="A113" s="7" t="s">
        <v>120</v>
      </c>
      <c r="B113" s="8" t="s">
        <v>81</v>
      </c>
      <c r="C113" s="9">
        <v>25026</v>
      </c>
    </row>
    <row r="114" spans="1:3" x14ac:dyDescent="0.2">
      <c r="A114" s="7" t="s">
        <v>121</v>
      </c>
      <c r="B114" s="8" t="s">
        <v>6</v>
      </c>
      <c r="C114" s="9">
        <v>1788</v>
      </c>
    </row>
    <row r="115" spans="1:3" x14ac:dyDescent="0.2">
      <c r="A115" s="15" t="s">
        <v>122</v>
      </c>
      <c r="B115" s="16" t="s">
        <v>81</v>
      </c>
      <c r="C115" s="17">
        <v>2000</v>
      </c>
    </row>
    <row r="116" spans="1:3" x14ac:dyDescent="0.2">
      <c r="A116" s="7" t="s">
        <v>123</v>
      </c>
      <c r="B116" s="8" t="s">
        <v>81</v>
      </c>
      <c r="C116" s="9">
        <v>44347</v>
      </c>
    </row>
    <row r="117" spans="1:3" x14ac:dyDescent="0.2">
      <c r="A117" s="15" t="s">
        <v>124</v>
      </c>
      <c r="B117" s="16" t="s">
        <v>81</v>
      </c>
      <c r="C117" s="17">
        <v>3751</v>
      </c>
    </row>
    <row r="118" spans="1:3" x14ac:dyDescent="0.2">
      <c r="A118" s="7" t="s">
        <v>125</v>
      </c>
      <c r="B118" s="8" t="s">
        <v>81</v>
      </c>
      <c r="C118" s="9">
        <v>3722</v>
      </c>
    </row>
    <row r="119" spans="1:3" x14ac:dyDescent="0.2">
      <c r="A119" s="7" t="s">
        <v>126</v>
      </c>
      <c r="B119" s="8" t="s">
        <v>81</v>
      </c>
      <c r="C119" s="9">
        <v>5638</v>
      </c>
    </row>
    <row r="120" spans="1:3" x14ac:dyDescent="0.2">
      <c r="A120" s="7" t="s">
        <v>127</v>
      </c>
      <c r="B120" s="8" t="s">
        <v>81</v>
      </c>
      <c r="C120" s="9">
        <v>19307</v>
      </c>
    </row>
    <row r="121" spans="1:3" x14ac:dyDescent="0.2">
      <c r="A121" s="7" t="s">
        <v>128</v>
      </c>
      <c r="B121" s="8" t="s">
        <v>81</v>
      </c>
      <c r="C121" s="9">
        <v>13701</v>
      </c>
    </row>
    <row r="122" spans="1:3" x14ac:dyDescent="0.2">
      <c r="A122" s="7" t="s">
        <v>129</v>
      </c>
      <c r="B122" s="8" t="s">
        <v>81</v>
      </c>
      <c r="C122" s="9">
        <v>15005</v>
      </c>
    </row>
    <row r="123" spans="1:3" x14ac:dyDescent="0.2">
      <c r="A123" s="15" t="s">
        <v>130</v>
      </c>
      <c r="B123" s="16" t="s">
        <v>81</v>
      </c>
      <c r="C123" s="17">
        <v>6097</v>
      </c>
    </row>
    <row r="124" spans="1:3" x14ac:dyDescent="0.2">
      <c r="A124" s="7" t="s">
        <v>131</v>
      </c>
      <c r="B124" s="8" t="s">
        <v>81</v>
      </c>
      <c r="C124" s="9">
        <v>23595</v>
      </c>
    </row>
    <row r="125" spans="1:3" x14ac:dyDescent="0.2">
      <c r="A125" s="7" t="s">
        <v>132</v>
      </c>
      <c r="B125" s="8" t="s">
        <v>81</v>
      </c>
      <c r="C125" s="9">
        <v>17973</v>
      </c>
    </row>
    <row r="126" spans="1:3" x14ac:dyDescent="0.2">
      <c r="A126" s="15" t="s">
        <v>133</v>
      </c>
      <c r="B126" s="16" t="s">
        <v>81</v>
      </c>
      <c r="C126" s="17">
        <v>23281</v>
      </c>
    </row>
    <row r="127" spans="1:3" x14ac:dyDescent="0.2">
      <c r="A127" s="7" t="s">
        <v>134</v>
      </c>
      <c r="B127" s="8" t="s">
        <v>81</v>
      </c>
      <c r="C127" s="9">
        <v>3014</v>
      </c>
    </row>
    <row r="128" spans="1:3" x14ac:dyDescent="0.2">
      <c r="A128" s="7" t="s">
        <v>135</v>
      </c>
      <c r="B128" s="8" t="s">
        <v>81</v>
      </c>
      <c r="C128" s="9">
        <v>59511</v>
      </c>
    </row>
    <row r="129" spans="1:3" x14ac:dyDescent="0.2">
      <c r="A129" s="7" t="s">
        <v>136</v>
      </c>
      <c r="B129" s="8" t="s">
        <v>81</v>
      </c>
      <c r="C129" s="9">
        <v>5399</v>
      </c>
    </row>
    <row r="130" spans="1:3" x14ac:dyDescent="0.2">
      <c r="A130" s="7" t="s">
        <v>137</v>
      </c>
      <c r="B130" s="8" t="s">
        <v>81</v>
      </c>
      <c r="C130" s="9">
        <v>8633</v>
      </c>
    </row>
    <row r="131" spans="1:3" x14ac:dyDescent="0.2">
      <c r="A131" s="7" t="s">
        <v>138</v>
      </c>
      <c r="B131" s="8" t="s">
        <v>81</v>
      </c>
      <c r="C131" s="9">
        <v>11316</v>
      </c>
    </row>
    <row r="132" spans="1:3" x14ac:dyDescent="0.2">
      <c r="A132" s="15" t="s">
        <v>139</v>
      </c>
      <c r="B132" s="16" t="s">
        <v>81</v>
      </c>
      <c r="C132" s="17">
        <v>10497</v>
      </c>
    </row>
    <row r="133" spans="1:3" x14ac:dyDescent="0.2">
      <c r="A133" s="15" t="s">
        <v>140</v>
      </c>
      <c r="B133" s="16" t="s">
        <v>4</v>
      </c>
      <c r="C133" s="17">
        <v>68100</v>
      </c>
    </row>
    <row r="134" spans="1:3" x14ac:dyDescent="0.2">
      <c r="A134" s="7" t="s">
        <v>141</v>
      </c>
      <c r="B134" s="8" t="s">
        <v>4</v>
      </c>
      <c r="C134" s="9">
        <v>37335</v>
      </c>
    </row>
    <row r="135" spans="1:3" x14ac:dyDescent="0.2">
      <c r="A135" s="7" t="s">
        <v>142</v>
      </c>
      <c r="B135" s="8" t="s">
        <v>20</v>
      </c>
      <c r="C135" s="9">
        <v>5429</v>
      </c>
    </row>
    <row r="136" spans="1:3" x14ac:dyDescent="0.2">
      <c r="A136" s="15" t="s">
        <v>143</v>
      </c>
      <c r="B136" s="16" t="s">
        <v>6</v>
      </c>
      <c r="C136" s="17">
        <v>312500</v>
      </c>
    </row>
    <row r="137" spans="1:3" x14ac:dyDescent="0.2">
      <c r="A137" s="15" t="s">
        <v>144</v>
      </c>
      <c r="B137" s="16" t="s">
        <v>6</v>
      </c>
      <c r="C137" s="17">
        <v>171</v>
      </c>
    </row>
    <row r="138" spans="1:3" x14ac:dyDescent="0.2">
      <c r="A138" s="15" t="s">
        <v>145</v>
      </c>
      <c r="B138" s="16" t="s">
        <v>6</v>
      </c>
      <c r="C138" s="17">
        <v>226</v>
      </c>
    </row>
    <row r="139" spans="1:3" x14ac:dyDescent="0.2">
      <c r="A139" s="15" t="s">
        <v>146</v>
      </c>
      <c r="B139" s="16" t="s">
        <v>6</v>
      </c>
      <c r="C139" s="17">
        <v>114</v>
      </c>
    </row>
    <row r="140" spans="1:3" x14ac:dyDescent="0.2">
      <c r="A140" s="15" t="s">
        <v>147</v>
      </c>
      <c r="B140" s="16" t="s">
        <v>6</v>
      </c>
      <c r="C140" s="17">
        <v>2750</v>
      </c>
    </row>
    <row r="141" spans="1:3" x14ac:dyDescent="0.2">
      <c r="A141" s="15" t="s">
        <v>148</v>
      </c>
      <c r="B141" s="16" t="s">
        <v>6</v>
      </c>
      <c r="C141" s="17">
        <v>253</v>
      </c>
    </row>
    <row r="142" spans="1:3" x14ac:dyDescent="0.2">
      <c r="A142" s="15" t="s">
        <v>149</v>
      </c>
      <c r="B142" s="16" t="s">
        <v>6</v>
      </c>
      <c r="C142" s="17">
        <v>605</v>
      </c>
    </row>
    <row r="143" spans="1:3" x14ac:dyDescent="0.2">
      <c r="A143" s="15" t="s">
        <v>150</v>
      </c>
      <c r="B143" s="16" t="s">
        <v>6</v>
      </c>
      <c r="C143" s="17">
        <v>250</v>
      </c>
    </row>
    <row r="144" spans="1:3" x14ac:dyDescent="0.2">
      <c r="A144" s="15" t="s">
        <v>151</v>
      </c>
      <c r="B144" s="16" t="s">
        <v>6</v>
      </c>
      <c r="C144" s="17">
        <v>30000</v>
      </c>
    </row>
    <row r="145" spans="1:157" x14ac:dyDescent="0.2">
      <c r="A145" s="15" t="s">
        <v>152</v>
      </c>
      <c r="B145" s="16" t="s">
        <v>153</v>
      </c>
      <c r="C145" s="17">
        <v>18750</v>
      </c>
    </row>
    <row r="146" spans="1:157" x14ac:dyDescent="0.2">
      <c r="A146" s="15" t="s">
        <v>154</v>
      </c>
      <c r="B146" s="16" t="s">
        <v>153</v>
      </c>
      <c r="C146" s="17">
        <v>47000</v>
      </c>
    </row>
    <row r="147" spans="1:157" x14ac:dyDescent="0.2">
      <c r="A147" s="15" t="s">
        <v>155</v>
      </c>
      <c r="B147" s="16" t="s">
        <v>153</v>
      </c>
      <c r="C147" s="17">
        <v>10710</v>
      </c>
    </row>
    <row r="148" spans="1:157" x14ac:dyDescent="0.2">
      <c r="A148" s="7" t="s">
        <v>156</v>
      </c>
      <c r="B148" s="8" t="s">
        <v>153</v>
      </c>
      <c r="C148" s="9">
        <v>36394</v>
      </c>
    </row>
    <row r="149" spans="1:157" x14ac:dyDescent="0.2">
      <c r="A149" s="7" t="s">
        <v>157</v>
      </c>
      <c r="B149" s="8" t="s">
        <v>153</v>
      </c>
      <c r="C149" s="9">
        <v>22610</v>
      </c>
    </row>
    <row r="150" spans="1:157" x14ac:dyDescent="0.2">
      <c r="A150" s="15" t="s">
        <v>158</v>
      </c>
      <c r="B150" s="16" t="s">
        <v>153</v>
      </c>
      <c r="C150" s="17">
        <v>354728</v>
      </c>
    </row>
    <row r="151" spans="1:157" x14ac:dyDescent="0.2">
      <c r="A151" s="15" t="s">
        <v>159</v>
      </c>
      <c r="B151" s="16" t="s">
        <v>160</v>
      </c>
      <c r="C151" s="17">
        <v>16430</v>
      </c>
    </row>
    <row r="152" spans="1:157" s="10" customFormat="1" x14ac:dyDescent="0.2">
      <c r="A152" s="15" t="s">
        <v>161</v>
      </c>
      <c r="B152" s="16" t="s">
        <v>6</v>
      </c>
      <c r="C152" s="17">
        <v>55000</v>
      </c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</row>
    <row r="153" spans="1:157" x14ac:dyDescent="0.2">
      <c r="A153" s="7" t="s">
        <v>162</v>
      </c>
      <c r="B153" s="8" t="s">
        <v>6</v>
      </c>
      <c r="C153" s="9">
        <v>267571</v>
      </c>
    </row>
    <row r="154" spans="1:157" x14ac:dyDescent="0.2">
      <c r="A154" s="15" t="s">
        <v>163</v>
      </c>
      <c r="B154" s="16" t="s">
        <v>6</v>
      </c>
      <c r="C154" s="17">
        <v>139000</v>
      </c>
    </row>
    <row r="155" spans="1:157" x14ac:dyDescent="0.2">
      <c r="A155" s="15" t="s">
        <v>164</v>
      </c>
      <c r="B155" s="16" t="s">
        <v>20</v>
      </c>
      <c r="C155" s="17">
        <v>3188</v>
      </c>
    </row>
    <row r="156" spans="1:157" x14ac:dyDescent="0.2">
      <c r="A156" s="15" t="s">
        <v>165</v>
      </c>
      <c r="B156" s="16" t="s">
        <v>6</v>
      </c>
      <c r="C156" s="17">
        <v>30900</v>
      </c>
    </row>
    <row r="157" spans="1:157" x14ac:dyDescent="0.2">
      <c r="A157" s="15" t="s">
        <v>166</v>
      </c>
      <c r="B157" s="16" t="s">
        <v>167</v>
      </c>
      <c r="C157" s="17">
        <v>6317</v>
      </c>
    </row>
    <row r="158" spans="1:157" x14ac:dyDescent="0.2">
      <c r="A158" s="7" t="s">
        <v>168</v>
      </c>
      <c r="B158" s="8" t="s">
        <v>167</v>
      </c>
      <c r="C158" s="9">
        <v>8374</v>
      </c>
    </row>
    <row r="159" spans="1:157" x14ac:dyDescent="0.2">
      <c r="A159" s="7" t="s">
        <v>169</v>
      </c>
      <c r="B159" s="8" t="s">
        <v>167</v>
      </c>
      <c r="C159" s="9">
        <v>7133</v>
      </c>
    </row>
    <row r="160" spans="1:157" x14ac:dyDescent="0.2">
      <c r="A160" s="7" t="s">
        <v>170</v>
      </c>
      <c r="B160" s="8" t="s">
        <v>167</v>
      </c>
      <c r="C160" s="9">
        <v>5417</v>
      </c>
    </row>
    <row r="161" spans="1:157" x14ac:dyDescent="0.2">
      <c r="A161" s="7" t="s">
        <v>171</v>
      </c>
      <c r="B161" s="8" t="s">
        <v>167</v>
      </c>
      <c r="C161" s="9">
        <v>16748</v>
      </c>
    </row>
    <row r="162" spans="1:157" x14ac:dyDescent="0.2">
      <c r="A162" s="15" t="s">
        <v>172</v>
      </c>
      <c r="B162" s="16" t="s">
        <v>6</v>
      </c>
      <c r="C162" s="17">
        <v>413888</v>
      </c>
    </row>
    <row r="163" spans="1:157" x14ac:dyDescent="0.2">
      <c r="A163" s="15" t="s">
        <v>173</v>
      </c>
      <c r="B163" s="16" t="s">
        <v>6</v>
      </c>
      <c r="C163" s="17">
        <v>349425</v>
      </c>
    </row>
    <row r="164" spans="1:157" x14ac:dyDescent="0.2">
      <c r="A164" s="7" t="s">
        <v>174</v>
      </c>
      <c r="B164" s="8" t="s">
        <v>81</v>
      </c>
      <c r="C164" s="9">
        <v>23855</v>
      </c>
    </row>
    <row r="165" spans="1:157" x14ac:dyDescent="0.2">
      <c r="A165" s="7" t="s">
        <v>175</v>
      </c>
      <c r="B165" s="8" t="s">
        <v>81</v>
      </c>
      <c r="C165" s="9">
        <v>39081</v>
      </c>
    </row>
    <row r="166" spans="1:157" x14ac:dyDescent="0.2">
      <c r="A166" s="15" t="s">
        <v>176</v>
      </c>
      <c r="B166" s="16" t="s">
        <v>6</v>
      </c>
      <c r="C166" s="17">
        <v>67000</v>
      </c>
    </row>
    <row r="167" spans="1:157" x14ac:dyDescent="0.2">
      <c r="A167" s="15" t="s">
        <v>177</v>
      </c>
      <c r="B167" s="16" t="s">
        <v>6</v>
      </c>
      <c r="C167" s="17">
        <v>13500</v>
      </c>
    </row>
    <row r="168" spans="1:157" x14ac:dyDescent="0.2">
      <c r="A168" s="15" t="s">
        <v>178</v>
      </c>
      <c r="B168" s="16" t="s">
        <v>6</v>
      </c>
      <c r="C168" s="17">
        <v>17900</v>
      </c>
    </row>
    <row r="169" spans="1:157" x14ac:dyDescent="0.2">
      <c r="A169" s="15" t="s">
        <v>179</v>
      </c>
      <c r="B169" s="16" t="s">
        <v>6</v>
      </c>
      <c r="C169" s="17">
        <v>1438000</v>
      </c>
    </row>
    <row r="170" spans="1:157" x14ac:dyDescent="0.2">
      <c r="A170" s="15" t="s">
        <v>180</v>
      </c>
      <c r="B170" s="16" t="s">
        <v>16</v>
      </c>
      <c r="C170" s="17">
        <v>30995</v>
      </c>
    </row>
    <row r="171" spans="1:157" x14ac:dyDescent="0.2">
      <c r="A171" s="15" t="s">
        <v>181</v>
      </c>
      <c r="B171" s="16" t="s">
        <v>72</v>
      </c>
      <c r="C171" s="17">
        <v>24372</v>
      </c>
    </row>
    <row r="172" spans="1:157" s="10" customFormat="1" x14ac:dyDescent="0.2">
      <c r="A172" s="15" t="s">
        <v>182</v>
      </c>
      <c r="B172" s="16" t="s">
        <v>72</v>
      </c>
      <c r="C172" s="17">
        <v>59385</v>
      </c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</row>
    <row r="173" spans="1:157" x14ac:dyDescent="0.2">
      <c r="A173" s="15" t="s">
        <v>183</v>
      </c>
      <c r="B173" s="16" t="s">
        <v>72</v>
      </c>
      <c r="C173" s="17">
        <v>53934</v>
      </c>
    </row>
    <row r="174" spans="1:157" x14ac:dyDescent="0.2">
      <c r="A174" s="15" t="s">
        <v>184</v>
      </c>
      <c r="B174" s="16" t="s">
        <v>72</v>
      </c>
      <c r="C174" s="17">
        <v>49028.56</v>
      </c>
    </row>
    <row r="175" spans="1:157" x14ac:dyDescent="0.2">
      <c r="A175" s="15" t="s">
        <v>185</v>
      </c>
      <c r="B175" s="16" t="s">
        <v>6</v>
      </c>
      <c r="C175" s="17">
        <v>67280</v>
      </c>
    </row>
    <row r="176" spans="1:157" x14ac:dyDescent="0.2">
      <c r="A176" s="15" t="s">
        <v>186</v>
      </c>
      <c r="B176" s="16" t="s">
        <v>6</v>
      </c>
      <c r="C176" s="17">
        <v>1079862</v>
      </c>
    </row>
    <row r="177" spans="1:157" x14ac:dyDescent="0.2">
      <c r="A177" s="15" t="s">
        <v>187</v>
      </c>
      <c r="B177" s="16" t="s">
        <v>6</v>
      </c>
      <c r="C177" s="17">
        <v>422876</v>
      </c>
    </row>
    <row r="178" spans="1:157" x14ac:dyDescent="0.2">
      <c r="A178" s="15" t="s">
        <v>188</v>
      </c>
      <c r="B178" s="16" t="s">
        <v>6</v>
      </c>
      <c r="C178" s="17">
        <v>308212</v>
      </c>
    </row>
    <row r="179" spans="1:157" x14ac:dyDescent="0.2">
      <c r="A179" s="15" t="s">
        <v>189</v>
      </c>
      <c r="B179" s="16" t="s">
        <v>6</v>
      </c>
      <c r="C179" s="17">
        <v>292900</v>
      </c>
    </row>
    <row r="180" spans="1:157" x14ac:dyDescent="0.2">
      <c r="A180" s="15" t="s">
        <v>190</v>
      </c>
      <c r="B180" s="16" t="s">
        <v>81</v>
      </c>
      <c r="C180" s="17">
        <v>12000</v>
      </c>
    </row>
    <row r="181" spans="1:157" s="10" customFormat="1" x14ac:dyDescent="0.2">
      <c r="A181" s="15" t="s">
        <v>191</v>
      </c>
      <c r="B181" s="16" t="s">
        <v>6</v>
      </c>
      <c r="C181" s="17">
        <v>113600</v>
      </c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</row>
    <row r="182" spans="1:157" x14ac:dyDescent="0.2">
      <c r="A182" s="15" t="s">
        <v>192</v>
      </c>
      <c r="B182" s="16" t="s">
        <v>72</v>
      </c>
      <c r="C182" s="17">
        <v>65000</v>
      </c>
    </row>
    <row r="183" spans="1:157" x14ac:dyDescent="0.2">
      <c r="A183" s="15" t="s">
        <v>193</v>
      </c>
      <c r="B183" s="16" t="s">
        <v>81</v>
      </c>
      <c r="C183" s="17">
        <v>288333</v>
      </c>
    </row>
    <row r="184" spans="1:157" x14ac:dyDescent="0.2">
      <c r="A184" s="15" t="s">
        <v>194</v>
      </c>
      <c r="B184" s="16" t="s">
        <v>81</v>
      </c>
      <c r="C184" s="17">
        <v>386667</v>
      </c>
    </row>
    <row r="185" spans="1:157" x14ac:dyDescent="0.2">
      <c r="A185" s="15" t="s">
        <v>195</v>
      </c>
      <c r="B185" s="16" t="s">
        <v>81</v>
      </c>
      <c r="C185" s="17">
        <v>268441.21000000002</v>
      </c>
    </row>
    <row r="186" spans="1:157" x14ac:dyDescent="0.2">
      <c r="A186" s="7" t="s">
        <v>196</v>
      </c>
      <c r="B186" s="8" t="s">
        <v>4</v>
      </c>
      <c r="C186" s="9">
        <v>48947.5</v>
      </c>
    </row>
    <row r="187" spans="1:157" x14ac:dyDescent="0.2">
      <c r="A187" s="15" t="s">
        <v>197</v>
      </c>
      <c r="B187" s="16" t="s">
        <v>4</v>
      </c>
      <c r="C187" s="17">
        <v>18200</v>
      </c>
    </row>
    <row r="188" spans="1:157" x14ac:dyDescent="0.2">
      <c r="A188" s="15" t="s">
        <v>198</v>
      </c>
      <c r="B188" s="16" t="s">
        <v>4</v>
      </c>
      <c r="C188" s="17">
        <v>51633</v>
      </c>
    </row>
    <row r="189" spans="1:157" x14ac:dyDescent="0.2">
      <c r="A189" s="15" t="s">
        <v>199</v>
      </c>
      <c r="B189" s="16" t="s">
        <v>6</v>
      </c>
      <c r="C189" s="17">
        <v>344000</v>
      </c>
    </row>
    <row r="190" spans="1:157" x14ac:dyDescent="0.2">
      <c r="A190" s="15" t="s">
        <v>200</v>
      </c>
      <c r="B190" s="16" t="s">
        <v>16</v>
      </c>
      <c r="C190" s="17">
        <v>83018</v>
      </c>
    </row>
    <row r="191" spans="1:157" x14ac:dyDescent="0.2">
      <c r="A191" s="15" t="s">
        <v>201</v>
      </c>
      <c r="B191" s="16" t="s">
        <v>16</v>
      </c>
      <c r="C191" s="17">
        <v>45000</v>
      </c>
    </row>
    <row r="192" spans="1:157" x14ac:dyDescent="0.2">
      <c r="A192" s="15" t="s">
        <v>202</v>
      </c>
      <c r="B192" s="16" t="s">
        <v>6</v>
      </c>
      <c r="C192" s="17">
        <v>283000</v>
      </c>
    </row>
    <row r="193" spans="1:157" x14ac:dyDescent="0.2">
      <c r="A193" s="15" t="s">
        <v>203</v>
      </c>
      <c r="B193" s="16" t="s">
        <v>6</v>
      </c>
      <c r="C193" s="17">
        <v>100000</v>
      </c>
    </row>
    <row r="194" spans="1:157" ht="12" customHeight="1" x14ac:dyDescent="0.2">
      <c r="A194" s="7" t="s">
        <v>204</v>
      </c>
      <c r="B194" s="8" t="s">
        <v>153</v>
      </c>
      <c r="C194" s="9">
        <v>35998</v>
      </c>
    </row>
    <row r="195" spans="1:157" x14ac:dyDescent="0.2">
      <c r="A195" s="15" t="s">
        <v>205</v>
      </c>
      <c r="B195" s="16" t="s">
        <v>20</v>
      </c>
      <c r="C195" s="17">
        <v>1028</v>
      </c>
    </row>
    <row r="196" spans="1:157" x14ac:dyDescent="0.2">
      <c r="A196" s="15" t="s">
        <v>206</v>
      </c>
      <c r="B196" s="16" t="s">
        <v>6</v>
      </c>
      <c r="C196" s="17">
        <v>29000</v>
      </c>
    </row>
    <row r="197" spans="1:157" s="10" customFormat="1" x14ac:dyDescent="0.2">
      <c r="A197" s="15" t="s">
        <v>207</v>
      </c>
      <c r="B197" s="16" t="s">
        <v>6</v>
      </c>
      <c r="C197" s="17">
        <v>1534.33</v>
      </c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</row>
    <row r="198" spans="1:157" x14ac:dyDescent="0.2">
      <c r="A198" s="15" t="s">
        <v>208</v>
      </c>
      <c r="B198" s="16" t="s">
        <v>6</v>
      </c>
      <c r="C198" s="17">
        <v>1700</v>
      </c>
    </row>
    <row r="199" spans="1:157" x14ac:dyDescent="0.2">
      <c r="A199" s="15" t="s">
        <v>209</v>
      </c>
      <c r="B199" s="16" t="s">
        <v>6</v>
      </c>
      <c r="C199" s="17">
        <v>1400.11</v>
      </c>
    </row>
    <row r="200" spans="1:157" x14ac:dyDescent="0.2">
      <c r="A200" s="15" t="s">
        <v>210</v>
      </c>
      <c r="B200" s="16" t="s">
        <v>6</v>
      </c>
      <c r="C200" s="17">
        <v>900</v>
      </c>
    </row>
    <row r="201" spans="1:157" x14ac:dyDescent="0.2">
      <c r="A201" s="15" t="s">
        <v>211</v>
      </c>
      <c r="B201" s="16" t="s">
        <v>6</v>
      </c>
      <c r="C201" s="17">
        <v>26792</v>
      </c>
    </row>
    <row r="202" spans="1:157" x14ac:dyDescent="0.2">
      <c r="A202" s="15" t="s">
        <v>212</v>
      </c>
      <c r="B202" s="16" t="s">
        <v>6</v>
      </c>
      <c r="C202" s="17">
        <v>2500</v>
      </c>
    </row>
    <row r="203" spans="1:157" x14ac:dyDescent="0.2">
      <c r="A203" s="15" t="s">
        <v>213</v>
      </c>
      <c r="B203" s="16" t="s">
        <v>6</v>
      </c>
      <c r="C203" s="17">
        <v>3013</v>
      </c>
    </row>
    <row r="204" spans="1:157" x14ac:dyDescent="0.2">
      <c r="A204" s="7" t="s">
        <v>214</v>
      </c>
      <c r="B204" s="8" t="s">
        <v>6</v>
      </c>
      <c r="C204" s="9">
        <v>2946</v>
      </c>
    </row>
    <row r="205" spans="1:157" x14ac:dyDescent="0.2">
      <c r="A205" s="7" t="s">
        <v>215</v>
      </c>
      <c r="B205" s="8" t="s">
        <v>6</v>
      </c>
      <c r="C205" s="9">
        <v>4207</v>
      </c>
    </row>
    <row r="206" spans="1:157" x14ac:dyDescent="0.2">
      <c r="A206" s="7" t="s">
        <v>215</v>
      </c>
      <c r="B206" s="8" t="s">
        <v>6</v>
      </c>
      <c r="C206" s="9">
        <v>4207</v>
      </c>
    </row>
    <row r="207" spans="1:157" s="10" customFormat="1" x14ac:dyDescent="0.2">
      <c r="A207" s="15" t="s">
        <v>216</v>
      </c>
      <c r="B207" s="16" t="s">
        <v>6</v>
      </c>
      <c r="C207" s="17">
        <v>5331.45</v>
      </c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</row>
    <row r="208" spans="1:157" x14ac:dyDescent="0.2">
      <c r="A208" s="15" t="s">
        <v>217</v>
      </c>
      <c r="B208" s="16" t="s">
        <v>6</v>
      </c>
      <c r="C208" s="17">
        <v>1147</v>
      </c>
    </row>
    <row r="209" spans="1:3" x14ac:dyDescent="0.2">
      <c r="A209" s="7" t="s">
        <v>218</v>
      </c>
      <c r="B209" s="8" t="s">
        <v>6</v>
      </c>
      <c r="C209" s="9">
        <v>814</v>
      </c>
    </row>
    <row r="210" spans="1:3" x14ac:dyDescent="0.2">
      <c r="A210" s="7" t="s">
        <v>219</v>
      </c>
      <c r="B210" s="8" t="s">
        <v>6</v>
      </c>
      <c r="C210" s="9">
        <v>953</v>
      </c>
    </row>
    <row r="211" spans="1:3" x14ac:dyDescent="0.2">
      <c r="A211" s="7" t="s">
        <v>220</v>
      </c>
      <c r="B211" s="8" t="s">
        <v>6</v>
      </c>
      <c r="C211" s="9">
        <v>4550</v>
      </c>
    </row>
    <row r="212" spans="1:3" x14ac:dyDescent="0.2">
      <c r="A212" s="15" t="s">
        <v>221</v>
      </c>
      <c r="B212" s="16" t="s">
        <v>6</v>
      </c>
      <c r="C212" s="17">
        <v>2000</v>
      </c>
    </row>
    <row r="213" spans="1:3" x14ac:dyDescent="0.2">
      <c r="A213" s="15" t="s">
        <v>222</v>
      </c>
      <c r="B213" s="16" t="s">
        <v>81</v>
      </c>
      <c r="C213" s="17">
        <v>1104</v>
      </c>
    </row>
    <row r="214" spans="1:3" x14ac:dyDescent="0.2">
      <c r="A214" s="15" t="s">
        <v>223</v>
      </c>
      <c r="B214" s="16" t="s">
        <v>6</v>
      </c>
      <c r="C214" s="17">
        <v>19604</v>
      </c>
    </row>
    <row r="215" spans="1:3" x14ac:dyDescent="0.2">
      <c r="A215" s="15" t="s">
        <v>224</v>
      </c>
      <c r="B215" s="16" t="s">
        <v>6</v>
      </c>
      <c r="C215" s="17">
        <v>4959000</v>
      </c>
    </row>
    <row r="216" spans="1:3" x14ac:dyDescent="0.2">
      <c r="A216" s="15" t="s">
        <v>225</v>
      </c>
      <c r="B216" s="16" t="s">
        <v>6</v>
      </c>
      <c r="C216" s="17">
        <v>2045080</v>
      </c>
    </row>
    <row r="217" spans="1:3" x14ac:dyDescent="0.2">
      <c r="A217" s="15" t="s">
        <v>226</v>
      </c>
      <c r="B217" s="16" t="s">
        <v>153</v>
      </c>
      <c r="C217" s="17">
        <v>40600</v>
      </c>
    </row>
    <row r="218" spans="1:3" x14ac:dyDescent="0.2">
      <c r="A218" s="15" t="s">
        <v>227</v>
      </c>
      <c r="B218" s="16" t="s">
        <v>16</v>
      </c>
      <c r="C218" s="17">
        <v>12500</v>
      </c>
    </row>
    <row r="219" spans="1:3" x14ac:dyDescent="0.2">
      <c r="A219" s="15" t="s">
        <v>228</v>
      </c>
      <c r="B219" s="16" t="s">
        <v>16</v>
      </c>
      <c r="C219" s="17">
        <v>80000</v>
      </c>
    </row>
    <row r="220" spans="1:3" x14ac:dyDescent="0.2">
      <c r="A220" s="7" t="s">
        <v>229</v>
      </c>
      <c r="B220" s="8" t="s">
        <v>16</v>
      </c>
      <c r="C220" s="9">
        <v>30870</v>
      </c>
    </row>
    <row r="221" spans="1:3" x14ac:dyDescent="0.2">
      <c r="A221" s="15" t="s">
        <v>230</v>
      </c>
      <c r="B221" s="16" t="s">
        <v>16</v>
      </c>
      <c r="C221" s="17">
        <v>36400</v>
      </c>
    </row>
    <row r="222" spans="1:3" x14ac:dyDescent="0.2">
      <c r="A222" s="15" t="s">
        <v>231</v>
      </c>
      <c r="B222" s="16" t="s">
        <v>16</v>
      </c>
      <c r="C222" s="17">
        <v>97500</v>
      </c>
    </row>
    <row r="223" spans="1:3" x14ac:dyDescent="0.2">
      <c r="A223" s="15" t="s">
        <v>232</v>
      </c>
      <c r="B223" s="16" t="s">
        <v>6</v>
      </c>
      <c r="C223" s="17">
        <v>1000</v>
      </c>
    </row>
    <row r="224" spans="1:3" x14ac:dyDescent="0.2">
      <c r="A224" s="15" t="s">
        <v>233</v>
      </c>
      <c r="B224" s="16" t="s">
        <v>6</v>
      </c>
      <c r="C224" s="17">
        <v>37806</v>
      </c>
    </row>
    <row r="225" spans="1:157" x14ac:dyDescent="0.2">
      <c r="A225" s="7" t="s">
        <v>234</v>
      </c>
      <c r="B225" s="8" t="s">
        <v>20</v>
      </c>
      <c r="C225" s="9">
        <v>4188</v>
      </c>
    </row>
    <row r="226" spans="1:157" x14ac:dyDescent="0.2">
      <c r="A226" s="15" t="s">
        <v>235</v>
      </c>
      <c r="B226" s="16" t="s">
        <v>6</v>
      </c>
      <c r="C226" s="17">
        <v>477920</v>
      </c>
    </row>
    <row r="227" spans="1:157" s="10" customFormat="1" x14ac:dyDescent="0.2">
      <c r="A227" s="15" t="s">
        <v>236</v>
      </c>
      <c r="B227" s="16" t="s">
        <v>6</v>
      </c>
      <c r="C227" s="17">
        <v>15000</v>
      </c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</row>
    <row r="228" spans="1:157" x14ac:dyDescent="0.2">
      <c r="A228" s="15" t="s">
        <v>237</v>
      </c>
      <c r="B228" s="16" t="s">
        <v>6</v>
      </c>
      <c r="C228" s="17">
        <v>20735</v>
      </c>
    </row>
    <row r="229" spans="1:157" x14ac:dyDescent="0.2">
      <c r="A229" s="7" t="s">
        <v>238</v>
      </c>
      <c r="B229" s="8" t="s">
        <v>6</v>
      </c>
      <c r="C229" s="9">
        <v>38485</v>
      </c>
    </row>
    <row r="230" spans="1:157" x14ac:dyDescent="0.2">
      <c r="A230" s="7" t="s">
        <v>239</v>
      </c>
      <c r="B230" s="8" t="s">
        <v>6</v>
      </c>
      <c r="C230" s="9">
        <v>27239</v>
      </c>
    </row>
    <row r="231" spans="1:157" x14ac:dyDescent="0.2">
      <c r="A231" s="15" t="s">
        <v>240</v>
      </c>
      <c r="B231" s="16" t="s">
        <v>6</v>
      </c>
      <c r="C231" s="17">
        <v>628488</v>
      </c>
    </row>
    <row r="232" spans="1:157" x14ac:dyDescent="0.2">
      <c r="A232" s="15" t="s">
        <v>241</v>
      </c>
      <c r="B232" s="16" t="s">
        <v>6</v>
      </c>
      <c r="C232" s="17">
        <v>50000</v>
      </c>
    </row>
    <row r="233" spans="1:157" x14ac:dyDescent="0.2">
      <c r="A233" s="15" t="s">
        <v>242</v>
      </c>
      <c r="B233" s="16" t="s">
        <v>6</v>
      </c>
      <c r="C233" s="17">
        <v>382800</v>
      </c>
    </row>
    <row r="234" spans="1:157" x14ac:dyDescent="0.2">
      <c r="A234" s="15" t="s">
        <v>243</v>
      </c>
      <c r="B234" s="16" t="s">
        <v>6</v>
      </c>
      <c r="C234" s="17">
        <v>493000</v>
      </c>
    </row>
    <row r="235" spans="1:157" x14ac:dyDescent="0.2">
      <c r="A235" s="15" t="s">
        <v>244</v>
      </c>
      <c r="B235" s="16" t="s">
        <v>6</v>
      </c>
      <c r="C235" s="17">
        <v>95700</v>
      </c>
    </row>
    <row r="236" spans="1:157" x14ac:dyDescent="0.2">
      <c r="A236" s="15" t="s">
        <v>245</v>
      </c>
      <c r="B236" s="16" t="s">
        <v>6</v>
      </c>
      <c r="C236" s="17">
        <v>99567</v>
      </c>
    </row>
    <row r="237" spans="1:157" x14ac:dyDescent="0.2">
      <c r="A237" s="15" t="s">
        <v>246</v>
      </c>
      <c r="B237" s="16" t="s">
        <v>6</v>
      </c>
      <c r="C237" s="17">
        <v>92800</v>
      </c>
    </row>
    <row r="238" spans="1:157" x14ac:dyDescent="0.2">
      <c r="A238" s="15" t="s">
        <v>247</v>
      </c>
      <c r="B238" s="16" t="s">
        <v>6</v>
      </c>
      <c r="C238" s="17">
        <v>116000</v>
      </c>
    </row>
    <row r="239" spans="1:157" x14ac:dyDescent="0.2">
      <c r="A239" s="15" t="s">
        <v>248</v>
      </c>
      <c r="B239" s="16" t="s">
        <v>6</v>
      </c>
      <c r="C239" s="17">
        <v>187920</v>
      </c>
    </row>
    <row r="240" spans="1:157" x14ac:dyDescent="0.2">
      <c r="A240" s="15" t="s">
        <v>249</v>
      </c>
      <c r="B240" s="16" t="s">
        <v>6</v>
      </c>
      <c r="C240" s="17">
        <v>81200</v>
      </c>
    </row>
    <row r="241" spans="1:3" x14ac:dyDescent="0.2">
      <c r="A241" s="15" t="s">
        <v>250</v>
      </c>
      <c r="B241" s="16" t="s">
        <v>6</v>
      </c>
      <c r="C241" s="17">
        <v>446600</v>
      </c>
    </row>
    <row r="242" spans="1:3" x14ac:dyDescent="0.2">
      <c r="A242" s="15" t="s">
        <v>251</v>
      </c>
      <c r="B242" s="16" t="s">
        <v>6</v>
      </c>
      <c r="C242" s="17">
        <v>16588</v>
      </c>
    </row>
    <row r="243" spans="1:3" x14ac:dyDescent="0.2">
      <c r="A243" s="15" t="s">
        <v>252</v>
      </c>
      <c r="B243" s="16" t="s">
        <v>6</v>
      </c>
      <c r="C243" s="17">
        <v>42121</v>
      </c>
    </row>
    <row r="244" spans="1:3" x14ac:dyDescent="0.2">
      <c r="A244" s="15" t="s">
        <v>253</v>
      </c>
      <c r="B244" s="16" t="s">
        <v>6</v>
      </c>
      <c r="C244" s="17">
        <v>82954</v>
      </c>
    </row>
    <row r="245" spans="1:3" x14ac:dyDescent="0.2">
      <c r="A245" s="15" t="s">
        <v>254</v>
      </c>
      <c r="B245" s="16" t="s">
        <v>6</v>
      </c>
      <c r="C245" s="17">
        <v>386280</v>
      </c>
    </row>
    <row r="246" spans="1:3" x14ac:dyDescent="0.2">
      <c r="A246" s="15" t="s">
        <v>255</v>
      </c>
      <c r="B246" s="16" t="s">
        <v>6</v>
      </c>
      <c r="C246" s="17">
        <v>648440</v>
      </c>
    </row>
    <row r="247" spans="1:3" x14ac:dyDescent="0.2">
      <c r="A247" s="15" t="s">
        <v>256</v>
      </c>
      <c r="B247" s="16" t="s">
        <v>6</v>
      </c>
      <c r="C247" s="17">
        <v>1198668</v>
      </c>
    </row>
    <row r="248" spans="1:3" x14ac:dyDescent="0.2">
      <c r="A248" s="15" t="s">
        <v>257</v>
      </c>
      <c r="B248" s="16" t="s">
        <v>6</v>
      </c>
      <c r="C248" s="17">
        <v>32825</v>
      </c>
    </row>
    <row r="249" spans="1:3" x14ac:dyDescent="0.2">
      <c r="A249" s="15" t="s">
        <v>258</v>
      </c>
      <c r="B249" s="16" t="s">
        <v>6</v>
      </c>
      <c r="C249" s="17">
        <v>48720</v>
      </c>
    </row>
    <row r="250" spans="1:3" x14ac:dyDescent="0.2">
      <c r="A250" s="15" t="s">
        <v>259</v>
      </c>
      <c r="B250" s="16" t="s">
        <v>6</v>
      </c>
      <c r="C250" s="17">
        <v>226200</v>
      </c>
    </row>
    <row r="251" spans="1:3" x14ac:dyDescent="0.2">
      <c r="A251" s="15" t="s">
        <v>260</v>
      </c>
      <c r="B251" s="16" t="s">
        <v>6</v>
      </c>
      <c r="C251" s="17">
        <v>272600</v>
      </c>
    </row>
    <row r="252" spans="1:3" x14ac:dyDescent="0.2">
      <c r="A252" s="15" t="s">
        <v>261</v>
      </c>
      <c r="B252" s="16" t="s">
        <v>6</v>
      </c>
      <c r="C252" s="17">
        <v>18500</v>
      </c>
    </row>
    <row r="253" spans="1:3" x14ac:dyDescent="0.2">
      <c r="A253" s="15" t="s">
        <v>262</v>
      </c>
      <c r="B253" s="16" t="s">
        <v>6</v>
      </c>
      <c r="C253" s="17">
        <v>1800000</v>
      </c>
    </row>
    <row r="254" spans="1:3" x14ac:dyDescent="0.2">
      <c r="A254" s="15" t="s">
        <v>263</v>
      </c>
      <c r="B254" s="16" t="s">
        <v>6</v>
      </c>
      <c r="C254" s="17">
        <v>3800000</v>
      </c>
    </row>
    <row r="255" spans="1:3" x14ac:dyDescent="0.2">
      <c r="A255" s="15" t="s">
        <v>264</v>
      </c>
      <c r="B255" s="16" t="s">
        <v>6</v>
      </c>
      <c r="C255" s="17">
        <v>1580000</v>
      </c>
    </row>
    <row r="256" spans="1:3" x14ac:dyDescent="0.2">
      <c r="A256" s="7" t="s">
        <v>265</v>
      </c>
      <c r="B256" s="8" t="s">
        <v>6</v>
      </c>
      <c r="C256" s="9">
        <v>12125</v>
      </c>
    </row>
    <row r="257" spans="1:3" x14ac:dyDescent="0.2">
      <c r="A257" s="7" t="s">
        <v>266</v>
      </c>
      <c r="B257" s="8" t="s">
        <v>6</v>
      </c>
      <c r="C257" s="9">
        <v>1032</v>
      </c>
    </row>
    <row r="258" spans="1:3" x14ac:dyDescent="0.2">
      <c r="A258" s="7" t="s">
        <v>267</v>
      </c>
      <c r="B258" s="8" t="s">
        <v>6</v>
      </c>
      <c r="C258" s="9">
        <v>1032</v>
      </c>
    </row>
    <row r="259" spans="1:3" x14ac:dyDescent="0.2">
      <c r="A259" s="7" t="s">
        <v>268</v>
      </c>
      <c r="B259" s="8" t="s">
        <v>6</v>
      </c>
      <c r="C259" s="9">
        <v>3059</v>
      </c>
    </row>
    <row r="260" spans="1:3" x14ac:dyDescent="0.2">
      <c r="A260" s="7" t="s">
        <v>269</v>
      </c>
      <c r="B260" s="8" t="s">
        <v>6</v>
      </c>
      <c r="C260" s="9">
        <v>3059</v>
      </c>
    </row>
    <row r="261" spans="1:3" x14ac:dyDescent="0.2">
      <c r="A261" s="7" t="s">
        <v>270</v>
      </c>
      <c r="B261" s="8" t="s">
        <v>6</v>
      </c>
      <c r="C261" s="9">
        <v>3059</v>
      </c>
    </row>
    <row r="262" spans="1:3" x14ac:dyDescent="0.2">
      <c r="A262" s="7" t="s">
        <v>271</v>
      </c>
      <c r="B262" s="8" t="s">
        <v>6</v>
      </c>
      <c r="C262" s="9">
        <v>3059</v>
      </c>
    </row>
    <row r="263" spans="1:3" x14ac:dyDescent="0.2">
      <c r="A263" s="7" t="s">
        <v>272</v>
      </c>
      <c r="B263" s="8" t="s">
        <v>6</v>
      </c>
      <c r="C263" s="9">
        <v>4679</v>
      </c>
    </row>
    <row r="264" spans="1:3" x14ac:dyDescent="0.2">
      <c r="A264" s="7" t="s">
        <v>273</v>
      </c>
      <c r="B264" s="8" t="s">
        <v>6</v>
      </c>
      <c r="C264" s="9">
        <v>4679</v>
      </c>
    </row>
    <row r="265" spans="1:3" x14ac:dyDescent="0.2">
      <c r="A265" s="7" t="s">
        <v>274</v>
      </c>
      <c r="B265" s="8" t="s">
        <v>6</v>
      </c>
      <c r="C265" s="9">
        <v>4679</v>
      </c>
    </row>
    <row r="266" spans="1:3" x14ac:dyDescent="0.2">
      <c r="A266" s="7" t="s">
        <v>275</v>
      </c>
      <c r="B266" s="8" t="s">
        <v>6</v>
      </c>
      <c r="C266" s="9">
        <v>4679</v>
      </c>
    </row>
    <row r="267" spans="1:3" x14ac:dyDescent="0.2">
      <c r="A267" s="7" t="s">
        <v>276</v>
      </c>
      <c r="B267" s="8" t="s">
        <v>6</v>
      </c>
      <c r="C267" s="9">
        <v>4679</v>
      </c>
    </row>
    <row r="268" spans="1:3" x14ac:dyDescent="0.2">
      <c r="A268" s="7" t="s">
        <v>277</v>
      </c>
      <c r="B268" s="8" t="s">
        <v>6</v>
      </c>
      <c r="C268" s="9">
        <v>11739</v>
      </c>
    </row>
    <row r="269" spans="1:3" x14ac:dyDescent="0.2">
      <c r="A269" s="7" t="s">
        <v>278</v>
      </c>
      <c r="B269" s="8" t="s">
        <v>6</v>
      </c>
      <c r="C269" s="9">
        <v>11025</v>
      </c>
    </row>
    <row r="270" spans="1:3" x14ac:dyDescent="0.2">
      <c r="A270" s="7" t="s">
        <v>279</v>
      </c>
      <c r="B270" s="8" t="s">
        <v>6</v>
      </c>
      <c r="C270" s="9">
        <v>16849</v>
      </c>
    </row>
    <row r="271" spans="1:3" x14ac:dyDescent="0.2">
      <c r="A271" s="7" t="s">
        <v>280</v>
      </c>
      <c r="B271" s="8" t="s">
        <v>6</v>
      </c>
      <c r="C271" s="9">
        <v>518</v>
      </c>
    </row>
    <row r="272" spans="1:3" x14ac:dyDescent="0.2">
      <c r="A272" s="7" t="s">
        <v>281</v>
      </c>
      <c r="B272" s="8" t="s">
        <v>6</v>
      </c>
      <c r="C272" s="9">
        <v>26579</v>
      </c>
    </row>
    <row r="273" spans="1:157" x14ac:dyDescent="0.2">
      <c r="A273" s="7" t="s">
        <v>282</v>
      </c>
      <c r="B273" s="8" t="s">
        <v>6</v>
      </c>
      <c r="C273" s="9">
        <v>26579</v>
      </c>
    </row>
    <row r="274" spans="1:157" x14ac:dyDescent="0.2">
      <c r="A274" s="7" t="s">
        <v>283</v>
      </c>
      <c r="B274" s="8" t="s">
        <v>6</v>
      </c>
      <c r="C274" s="9">
        <v>26579</v>
      </c>
    </row>
    <row r="275" spans="1:157" x14ac:dyDescent="0.2">
      <c r="A275" s="7" t="s">
        <v>284</v>
      </c>
      <c r="B275" s="8" t="s">
        <v>6</v>
      </c>
      <c r="C275" s="9">
        <v>2155</v>
      </c>
    </row>
    <row r="276" spans="1:157" x14ac:dyDescent="0.2">
      <c r="A276" s="7" t="s">
        <v>285</v>
      </c>
      <c r="B276" s="8" t="s">
        <v>6</v>
      </c>
      <c r="C276" s="9">
        <v>8166</v>
      </c>
    </row>
    <row r="277" spans="1:157" x14ac:dyDescent="0.2">
      <c r="A277" s="7" t="s">
        <v>286</v>
      </c>
      <c r="B277" s="8" t="s">
        <v>6</v>
      </c>
      <c r="C277" s="9">
        <v>30986</v>
      </c>
    </row>
    <row r="278" spans="1:157" x14ac:dyDescent="0.2">
      <c r="A278" s="7" t="s">
        <v>287</v>
      </c>
      <c r="B278" s="8" t="s">
        <v>16</v>
      </c>
      <c r="C278" s="9">
        <v>167392</v>
      </c>
    </row>
    <row r="279" spans="1:157" x14ac:dyDescent="0.2">
      <c r="A279" s="15" t="s">
        <v>288</v>
      </c>
      <c r="B279" s="16" t="s">
        <v>6</v>
      </c>
      <c r="C279" s="17">
        <v>196427</v>
      </c>
    </row>
    <row r="280" spans="1:157" x14ac:dyDescent="0.2">
      <c r="A280" s="7" t="s">
        <v>289</v>
      </c>
      <c r="B280" s="8" t="s">
        <v>6</v>
      </c>
      <c r="C280" s="9">
        <v>3570</v>
      </c>
    </row>
    <row r="281" spans="1:157" x14ac:dyDescent="0.2">
      <c r="A281" s="7" t="s">
        <v>290</v>
      </c>
      <c r="B281" s="8" t="s">
        <v>6</v>
      </c>
      <c r="C281" s="9">
        <v>2975</v>
      </c>
    </row>
    <row r="282" spans="1:157" x14ac:dyDescent="0.2">
      <c r="A282" s="7" t="s">
        <v>291</v>
      </c>
      <c r="B282" s="8" t="s">
        <v>6</v>
      </c>
      <c r="C282" s="9">
        <v>33588</v>
      </c>
    </row>
    <row r="283" spans="1:157" x14ac:dyDescent="0.2">
      <c r="A283" s="15" t="s">
        <v>292</v>
      </c>
      <c r="B283" s="16" t="s">
        <v>81</v>
      </c>
      <c r="C283" s="17">
        <v>22927</v>
      </c>
    </row>
    <row r="284" spans="1:157" s="10" customFormat="1" x14ac:dyDescent="0.2">
      <c r="A284" s="15" t="s">
        <v>293</v>
      </c>
      <c r="B284" s="16" t="s">
        <v>6</v>
      </c>
      <c r="C284" s="17">
        <v>23895</v>
      </c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</row>
    <row r="285" spans="1:157" x14ac:dyDescent="0.2">
      <c r="A285" s="15" t="s">
        <v>294</v>
      </c>
      <c r="B285" s="16" t="s">
        <v>6</v>
      </c>
      <c r="C285" s="17">
        <v>19800</v>
      </c>
    </row>
    <row r="286" spans="1:157" x14ac:dyDescent="0.2">
      <c r="A286" s="15" t="s">
        <v>295</v>
      </c>
      <c r="B286" s="16" t="s">
        <v>81</v>
      </c>
      <c r="C286" s="17">
        <v>31395</v>
      </c>
    </row>
    <row r="287" spans="1:157" x14ac:dyDescent="0.2">
      <c r="A287" s="7" t="s">
        <v>296</v>
      </c>
      <c r="B287" s="8" t="s">
        <v>6</v>
      </c>
      <c r="C287" s="9">
        <v>85601</v>
      </c>
    </row>
    <row r="288" spans="1:157" x14ac:dyDescent="0.2">
      <c r="A288" s="15" t="s">
        <v>297</v>
      </c>
      <c r="B288" s="16" t="s">
        <v>81</v>
      </c>
      <c r="C288" s="17">
        <v>8294</v>
      </c>
    </row>
    <row r="289" spans="1:3" x14ac:dyDescent="0.2">
      <c r="A289" s="15" t="s">
        <v>298</v>
      </c>
      <c r="B289" s="16" t="s">
        <v>81</v>
      </c>
      <c r="C289" s="17">
        <v>6395</v>
      </c>
    </row>
    <row r="290" spans="1:3" x14ac:dyDescent="0.2">
      <c r="A290" s="15" t="s">
        <v>299</v>
      </c>
      <c r="B290" s="16" t="s">
        <v>81</v>
      </c>
      <c r="C290" s="17">
        <v>25800</v>
      </c>
    </row>
    <row r="291" spans="1:3" x14ac:dyDescent="0.2">
      <c r="A291" s="15" t="s">
        <v>300</v>
      </c>
      <c r="B291" s="16" t="s">
        <v>81</v>
      </c>
      <c r="C291" s="17">
        <v>10000</v>
      </c>
    </row>
    <row r="292" spans="1:3" x14ac:dyDescent="0.2">
      <c r="A292" s="15" t="s">
        <v>301</v>
      </c>
      <c r="B292" s="16" t="s">
        <v>81</v>
      </c>
      <c r="C292" s="17">
        <v>14616</v>
      </c>
    </row>
    <row r="293" spans="1:3" x14ac:dyDescent="0.2">
      <c r="A293" s="15" t="s">
        <v>302</v>
      </c>
      <c r="B293" s="16" t="s">
        <v>81</v>
      </c>
      <c r="C293" s="17">
        <v>700</v>
      </c>
    </row>
    <row r="294" spans="1:3" x14ac:dyDescent="0.2">
      <c r="A294" s="15" t="s">
        <v>303</v>
      </c>
      <c r="B294" s="16" t="s">
        <v>81</v>
      </c>
      <c r="C294" s="17">
        <v>13100</v>
      </c>
    </row>
    <row r="295" spans="1:3" x14ac:dyDescent="0.2">
      <c r="A295" s="15" t="s">
        <v>304</v>
      </c>
      <c r="B295" s="16" t="s">
        <v>81</v>
      </c>
      <c r="C295" s="17">
        <v>13813</v>
      </c>
    </row>
    <row r="296" spans="1:3" x14ac:dyDescent="0.2">
      <c r="A296" s="15" t="s">
        <v>305</v>
      </c>
      <c r="B296" s="16" t="s">
        <v>81</v>
      </c>
      <c r="C296" s="17">
        <v>11500</v>
      </c>
    </row>
    <row r="297" spans="1:3" x14ac:dyDescent="0.2">
      <c r="A297" s="15" t="s">
        <v>306</v>
      </c>
      <c r="B297" s="16" t="s">
        <v>81</v>
      </c>
      <c r="C297" s="17">
        <v>10000</v>
      </c>
    </row>
    <row r="298" spans="1:3" x14ac:dyDescent="0.2">
      <c r="A298" s="15" t="s">
        <v>307</v>
      </c>
      <c r="B298" s="16" t="s">
        <v>81</v>
      </c>
      <c r="C298" s="17">
        <v>696</v>
      </c>
    </row>
    <row r="299" spans="1:3" x14ac:dyDescent="0.2">
      <c r="A299" s="15" t="s">
        <v>308</v>
      </c>
      <c r="B299" s="16" t="s">
        <v>81</v>
      </c>
      <c r="C299" s="17">
        <v>14011</v>
      </c>
    </row>
    <row r="300" spans="1:3" x14ac:dyDescent="0.2">
      <c r="A300" s="15" t="s">
        <v>309</v>
      </c>
      <c r="B300" s="16" t="s">
        <v>81</v>
      </c>
      <c r="C300" s="17">
        <v>9100</v>
      </c>
    </row>
    <row r="301" spans="1:3" x14ac:dyDescent="0.2">
      <c r="A301" s="15" t="s">
        <v>310</v>
      </c>
      <c r="B301" s="16" t="s">
        <v>81</v>
      </c>
      <c r="C301" s="17">
        <v>6011</v>
      </c>
    </row>
    <row r="302" spans="1:3" x14ac:dyDescent="0.2">
      <c r="A302" s="15" t="s">
        <v>311</v>
      </c>
      <c r="B302" s="16" t="s">
        <v>81</v>
      </c>
      <c r="C302" s="17">
        <v>2030</v>
      </c>
    </row>
    <row r="303" spans="1:3" x14ac:dyDescent="0.2">
      <c r="A303" s="15" t="s">
        <v>312</v>
      </c>
      <c r="B303" s="16" t="s">
        <v>81</v>
      </c>
      <c r="C303" s="17">
        <v>6000</v>
      </c>
    </row>
    <row r="304" spans="1:3" x14ac:dyDescent="0.2">
      <c r="A304" s="15" t="s">
        <v>313</v>
      </c>
      <c r="B304" s="16" t="s">
        <v>81</v>
      </c>
      <c r="C304" s="17">
        <v>5925</v>
      </c>
    </row>
    <row r="305" spans="1:3" x14ac:dyDescent="0.2">
      <c r="A305" s="15" t="s">
        <v>314</v>
      </c>
      <c r="B305" s="16" t="s">
        <v>81</v>
      </c>
      <c r="C305" s="17">
        <v>8978</v>
      </c>
    </row>
    <row r="306" spans="1:3" x14ac:dyDescent="0.2">
      <c r="A306" s="15" t="s">
        <v>315</v>
      </c>
      <c r="B306" s="16" t="s">
        <v>81</v>
      </c>
      <c r="C306" s="17">
        <v>19500</v>
      </c>
    </row>
    <row r="307" spans="1:3" x14ac:dyDescent="0.2">
      <c r="A307" s="15" t="s">
        <v>316</v>
      </c>
      <c r="B307" s="16" t="s">
        <v>81</v>
      </c>
      <c r="C307" s="17">
        <v>23119</v>
      </c>
    </row>
    <row r="308" spans="1:3" x14ac:dyDescent="0.2">
      <c r="A308" s="7" t="s">
        <v>317</v>
      </c>
      <c r="B308" s="8" t="s">
        <v>81</v>
      </c>
      <c r="C308" s="9">
        <v>7735</v>
      </c>
    </row>
    <row r="309" spans="1:3" x14ac:dyDescent="0.2">
      <c r="A309" s="15" t="s">
        <v>318</v>
      </c>
      <c r="B309" s="16" t="s">
        <v>81</v>
      </c>
      <c r="C309" s="17">
        <v>133516</v>
      </c>
    </row>
    <row r="310" spans="1:3" x14ac:dyDescent="0.2">
      <c r="A310" s="15" t="s">
        <v>319</v>
      </c>
      <c r="B310" s="16" t="s">
        <v>81</v>
      </c>
      <c r="C310" s="17">
        <v>13108</v>
      </c>
    </row>
    <row r="311" spans="1:3" x14ac:dyDescent="0.2">
      <c r="A311" s="15" t="s">
        <v>320</v>
      </c>
      <c r="B311" s="16" t="s">
        <v>81</v>
      </c>
      <c r="C311" s="17">
        <v>55982</v>
      </c>
    </row>
    <row r="312" spans="1:3" x14ac:dyDescent="0.2">
      <c r="A312" s="15" t="s">
        <v>321</v>
      </c>
      <c r="B312" s="16" t="s">
        <v>81</v>
      </c>
      <c r="C312" s="17">
        <v>36147</v>
      </c>
    </row>
    <row r="313" spans="1:3" x14ac:dyDescent="0.2">
      <c r="A313" s="15" t="s">
        <v>322</v>
      </c>
      <c r="B313" s="16" t="s">
        <v>81</v>
      </c>
      <c r="C313" s="17">
        <v>29302</v>
      </c>
    </row>
    <row r="314" spans="1:3" x14ac:dyDescent="0.2">
      <c r="A314" s="15" t="s">
        <v>323</v>
      </c>
      <c r="B314" s="16" t="s">
        <v>81</v>
      </c>
      <c r="C314" s="17">
        <v>76456</v>
      </c>
    </row>
    <row r="315" spans="1:3" x14ac:dyDescent="0.2">
      <c r="A315" s="15" t="s">
        <v>324</v>
      </c>
      <c r="B315" s="16" t="s">
        <v>81</v>
      </c>
      <c r="C315" s="17">
        <v>47038</v>
      </c>
    </row>
    <row r="316" spans="1:3" x14ac:dyDescent="0.2">
      <c r="A316" s="15" t="s">
        <v>325</v>
      </c>
      <c r="B316" s="16" t="s">
        <v>81</v>
      </c>
      <c r="C316" s="17">
        <v>65830</v>
      </c>
    </row>
    <row r="317" spans="1:3" x14ac:dyDescent="0.2">
      <c r="A317" s="15" t="s">
        <v>326</v>
      </c>
      <c r="B317" s="16" t="s">
        <v>81</v>
      </c>
      <c r="C317" s="17">
        <v>87592</v>
      </c>
    </row>
    <row r="318" spans="1:3" x14ac:dyDescent="0.2">
      <c r="A318" s="15" t="s">
        <v>327</v>
      </c>
      <c r="B318" s="16" t="s">
        <v>81</v>
      </c>
      <c r="C318" s="17">
        <v>2714</v>
      </c>
    </row>
    <row r="319" spans="1:3" x14ac:dyDescent="0.2">
      <c r="A319" s="15" t="s">
        <v>328</v>
      </c>
      <c r="B319" s="16" t="s">
        <v>81</v>
      </c>
      <c r="C319" s="17">
        <v>119944</v>
      </c>
    </row>
    <row r="320" spans="1:3" x14ac:dyDescent="0.2">
      <c r="A320" s="15" t="s">
        <v>329</v>
      </c>
      <c r="B320" s="16" t="s">
        <v>81</v>
      </c>
      <c r="C320" s="17">
        <v>99308</v>
      </c>
    </row>
    <row r="321" spans="1:3" x14ac:dyDescent="0.2">
      <c r="A321" s="15" t="s">
        <v>330</v>
      </c>
      <c r="B321" s="16" t="s">
        <v>81</v>
      </c>
      <c r="C321" s="17">
        <v>2239</v>
      </c>
    </row>
    <row r="322" spans="1:3" x14ac:dyDescent="0.2">
      <c r="A322" s="7" t="s">
        <v>331</v>
      </c>
      <c r="B322" s="8" t="s">
        <v>81</v>
      </c>
      <c r="C322" s="9">
        <v>4760</v>
      </c>
    </row>
    <row r="323" spans="1:3" x14ac:dyDescent="0.2">
      <c r="A323" s="15" t="s">
        <v>332</v>
      </c>
      <c r="B323" s="16" t="s">
        <v>81</v>
      </c>
      <c r="C323" s="17">
        <v>3805</v>
      </c>
    </row>
    <row r="324" spans="1:3" x14ac:dyDescent="0.2">
      <c r="A324" s="7" t="s">
        <v>333</v>
      </c>
      <c r="B324" s="8" t="s">
        <v>81</v>
      </c>
      <c r="C324" s="9">
        <v>10115</v>
      </c>
    </row>
    <row r="325" spans="1:3" x14ac:dyDescent="0.2">
      <c r="A325" s="15" t="s">
        <v>334</v>
      </c>
      <c r="B325" s="16" t="s">
        <v>81</v>
      </c>
      <c r="C325" s="17">
        <v>5649</v>
      </c>
    </row>
    <row r="326" spans="1:3" x14ac:dyDescent="0.2">
      <c r="A326" s="15" t="s">
        <v>335</v>
      </c>
      <c r="B326" s="16" t="s">
        <v>81</v>
      </c>
      <c r="C326" s="17">
        <v>17725</v>
      </c>
    </row>
    <row r="327" spans="1:3" x14ac:dyDescent="0.2">
      <c r="A327" s="15" t="s">
        <v>336</v>
      </c>
      <c r="B327" s="16" t="s">
        <v>81</v>
      </c>
      <c r="C327" s="17">
        <v>7691</v>
      </c>
    </row>
    <row r="328" spans="1:3" x14ac:dyDescent="0.2">
      <c r="A328" s="15" t="s">
        <v>337</v>
      </c>
      <c r="B328" s="16" t="s">
        <v>81</v>
      </c>
      <c r="C328" s="17">
        <v>84207</v>
      </c>
    </row>
    <row r="329" spans="1:3" x14ac:dyDescent="0.2">
      <c r="A329" s="15" t="s">
        <v>338</v>
      </c>
      <c r="B329" s="16" t="s">
        <v>81</v>
      </c>
      <c r="C329" s="17">
        <v>3840</v>
      </c>
    </row>
    <row r="330" spans="1:3" x14ac:dyDescent="0.2">
      <c r="A330" s="15" t="s">
        <v>339</v>
      </c>
      <c r="B330" s="16" t="s">
        <v>81</v>
      </c>
      <c r="C330" s="17">
        <v>1079</v>
      </c>
    </row>
    <row r="331" spans="1:3" x14ac:dyDescent="0.2">
      <c r="A331" s="7" t="s">
        <v>340</v>
      </c>
      <c r="B331" s="8" t="s">
        <v>167</v>
      </c>
      <c r="C331" s="9">
        <v>10235</v>
      </c>
    </row>
    <row r="332" spans="1:3" x14ac:dyDescent="0.2">
      <c r="A332" s="15" t="s">
        <v>341</v>
      </c>
      <c r="B332" s="16" t="s">
        <v>6</v>
      </c>
      <c r="C332" s="17">
        <v>5600</v>
      </c>
    </row>
    <row r="333" spans="1:3" x14ac:dyDescent="0.2">
      <c r="A333" s="15" t="s">
        <v>342</v>
      </c>
      <c r="B333" s="16" t="s">
        <v>6</v>
      </c>
      <c r="C333" s="17">
        <v>35000</v>
      </c>
    </row>
    <row r="334" spans="1:3" x14ac:dyDescent="0.2">
      <c r="A334" s="15" t="s">
        <v>343</v>
      </c>
      <c r="B334" s="16" t="s">
        <v>6</v>
      </c>
      <c r="C334" s="17">
        <v>27000</v>
      </c>
    </row>
    <row r="335" spans="1:3" x14ac:dyDescent="0.2">
      <c r="A335" s="15" t="s">
        <v>344</v>
      </c>
      <c r="B335" s="16" t="s">
        <v>6</v>
      </c>
      <c r="C335" s="17">
        <v>60000</v>
      </c>
    </row>
    <row r="336" spans="1:3" x14ac:dyDescent="0.2">
      <c r="A336" s="15" t="s">
        <v>345</v>
      </c>
      <c r="B336" s="16" t="s">
        <v>6</v>
      </c>
      <c r="C336" s="17">
        <v>67560</v>
      </c>
    </row>
    <row r="337" spans="1:157" x14ac:dyDescent="0.2">
      <c r="A337" s="15" t="s">
        <v>346</v>
      </c>
      <c r="B337" s="16" t="s">
        <v>6</v>
      </c>
      <c r="C337" s="17">
        <v>69440</v>
      </c>
    </row>
    <row r="338" spans="1:157" x14ac:dyDescent="0.2">
      <c r="A338" s="15" t="s">
        <v>347</v>
      </c>
      <c r="B338" s="16" t="s">
        <v>6</v>
      </c>
      <c r="C338" s="17">
        <v>104284</v>
      </c>
    </row>
    <row r="339" spans="1:157" x14ac:dyDescent="0.2">
      <c r="A339" s="15" t="s">
        <v>348</v>
      </c>
      <c r="B339" s="16" t="s">
        <v>6</v>
      </c>
      <c r="C339" s="17">
        <v>54752</v>
      </c>
    </row>
    <row r="340" spans="1:157" x14ac:dyDescent="0.2">
      <c r="A340" s="15" t="s">
        <v>349</v>
      </c>
      <c r="B340" s="16" t="s">
        <v>6</v>
      </c>
      <c r="C340" s="17">
        <v>83500</v>
      </c>
    </row>
    <row r="341" spans="1:157" s="10" customFormat="1" x14ac:dyDescent="0.2">
      <c r="A341" s="15" t="s">
        <v>350</v>
      </c>
      <c r="B341" s="16" t="s">
        <v>6</v>
      </c>
      <c r="C341" s="17">
        <v>1200000</v>
      </c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</row>
    <row r="342" spans="1:157" x14ac:dyDescent="0.2">
      <c r="A342" s="15" t="s">
        <v>351</v>
      </c>
      <c r="B342" s="16" t="s">
        <v>6</v>
      </c>
      <c r="C342" s="17">
        <v>2504</v>
      </c>
    </row>
    <row r="343" spans="1:157" x14ac:dyDescent="0.2">
      <c r="A343" s="15" t="s">
        <v>352</v>
      </c>
      <c r="B343" s="16" t="s">
        <v>6</v>
      </c>
      <c r="C343" s="17">
        <v>2769</v>
      </c>
    </row>
    <row r="344" spans="1:157" x14ac:dyDescent="0.2">
      <c r="A344" s="15" t="s">
        <v>353</v>
      </c>
      <c r="B344" s="16" t="s">
        <v>6</v>
      </c>
      <c r="C344" s="17">
        <v>103266</v>
      </c>
    </row>
    <row r="345" spans="1:157" x14ac:dyDescent="0.2">
      <c r="A345" s="15" t="s">
        <v>354</v>
      </c>
      <c r="B345" s="16" t="s">
        <v>6</v>
      </c>
      <c r="C345" s="17">
        <v>2089</v>
      </c>
    </row>
    <row r="346" spans="1:157" x14ac:dyDescent="0.2">
      <c r="A346" s="15" t="s">
        <v>355</v>
      </c>
      <c r="B346" s="16" t="s">
        <v>6</v>
      </c>
      <c r="C346" s="17">
        <v>1300</v>
      </c>
    </row>
    <row r="347" spans="1:157" x14ac:dyDescent="0.2">
      <c r="A347" s="15" t="s">
        <v>356</v>
      </c>
      <c r="B347" s="16" t="s">
        <v>6</v>
      </c>
      <c r="C347" s="17">
        <v>682</v>
      </c>
    </row>
    <row r="348" spans="1:157" x14ac:dyDescent="0.2">
      <c r="A348" s="15" t="s">
        <v>357</v>
      </c>
      <c r="B348" s="16" t="s">
        <v>6</v>
      </c>
      <c r="C348" s="17">
        <v>2099</v>
      </c>
    </row>
    <row r="349" spans="1:157" x14ac:dyDescent="0.2">
      <c r="A349" s="15" t="s">
        <v>358</v>
      </c>
      <c r="B349" s="16" t="s">
        <v>6</v>
      </c>
      <c r="C349" s="17">
        <v>127600</v>
      </c>
    </row>
    <row r="350" spans="1:157" x14ac:dyDescent="0.2">
      <c r="A350" s="15" t="s">
        <v>359</v>
      </c>
      <c r="B350" s="16" t="s">
        <v>6</v>
      </c>
      <c r="C350" s="17">
        <v>1848</v>
      </c>
    </row>
    <row r="351" spans="1:157" x14ac:dyDescent="0.2">
      <c r="A351" s="15" t="s">
        <v>360</v>
      </c>
      <c r="B351" s="16" t="s">
        <v>20</v>
      </c>
      <c r="C351" s="17">
        <v>452</v>
      </c>
    </row>
    <row r="352" spans="1:157" x14ac:dyDescent="0.2">
      <c r="A352" s="7" t="s">
        <v>361</v>
      </c>
      <c r="B352" s="8" t="s">
        <v>16</v>
      </c>
      <c r="C352" s="9">
        <v>173919</v>
      </c>
    </row>
    <row r="353" spans="1:3" x14ac:dyDescent="0.2">
      <c r="A353" s="15" t="s">
        <v>362</v>
      </c>
      <c r="B353" s="16" t="s">
        <v>6</v>
      </c>
      <c r="C353" s="17">
        <v>600000</v>
      </c>
    </row>
    <row r="354" spans="1:3" x14ac:dyDescent="0.2">
      <c r="A354" s="15" t="s">
        <v>363</v>
      </c>
      <c r="B354" s="16" t="s">
        <v>6</v>
      </c>
      <c r="C354" s="17">
        <v>7100000</v>
      </c>
    </row>
    <row r="355" spans="1:3" x14ac:dyDescent="0.2">
      <c r="A355" s="7" t="s">
        <v>364</v>
      </c>
      <c r="B355" s="8" t="s">
        <v>116</v>
      </c>
      <c r="C355" s="9">
        <v>6085</v>
      </c>
    </row>
    <row r="356" spans="1:3" x14ac:dyDescent="0.2">
      <c r="A356" s="7" t="s">
        <v>365</v>
      </c>
      <c r="B356" s="8" t="s">
        <v>16</v>
      </c>
      <c r="C356" s="9">
        <v>58016</v>
      </c>
    </row>
    <row r="357" spans="1:3" x14ac:dyDescent="0.2">
      <c r="A357" s="15" t="s">
        <v>366</v>
      </c>
      <c r="B357" s="16" t="s">
        <v>16</v>
      </c>
      <c r="C357" s="17">
        <v>195000</v>
      </c>
    </row>
    <row r="358" spans="1:3" x14ac:dyDescent="0.2">
      <c r="A358" s="7" t="s">
        <v>367</v>
      </c>
      <c r="B358" s="8" t="s">
        <v>16</v>
      </c>
      <c r="C358" s="9">
        <v>93934</v>
      </c>
    </row>
    <row r="359" spans="1:3" x14ac:dyDescent="0.2">
      <c r="A359" s="15" t="s">
        <v>368</v>
      </c>
      <c r="B359" s="16" t="s">
        <v>16</v>
      </c>
      <c r="C359" s="17">
        <v>497000</v>
      </c>
    </row>
    <row r="360" spans="1:3" x14ac:dyDescent="0.2">
      <c r="A360" s="15" t="s">
        <v>369</v>
      </c>
      <c r="B360" s="16" t="s">
        <v>6</v>
      </c>
      <c r="C360" s="17">
        <v>8185793</v>
      </c>
    </row>
    <row r="361" spans="1:3" x14ac:dyDescent="0.2">
      <c r="A361" s="15" t="s">
        <v>370</v>
      </c>
      <c r="B361" s="16" t="s">
        <v>81</v>
      </c>
      <c r="C361" s="17">
        <v>1800000</v>
      </c>
    </row>
    <row r="362" spans="1:3" x14ac:dyDescent="0.2">
      <c r="A362" s="15" t="s">
        <v>371</v>
      </c>
      <c r="B362" s="16" t="s">
        <v>6</v>
      </c>
      <c r="C362" s="17">
        <v>1102000</v>
      </c>
    </row>
    <row r="363" spans="1:3" x14ac:dyDescent="0.2">
      <c r="A363" s="7" t="s">
        <v>372</v>
      </c>
      <c r="B363" s="8" t="s">
        <v>16</v>
      </c>
      <c r="C363" s="9">
        <v>33022</v>
      </c>
    </row>
    <row r="364" spans="1:3" x14ac:dyDescent="0.2">
      <c r="A364" s="7" t="s">
        <v>373</v>
      </c>
      <c r="B364" s="8" t="s">
        <v>16</v>
      </c>
      <c r="C364" s="9">
        <v>34424</v>
      </c>
    </row>
    <row r="365" spans="1:3" x14ac:dyDescent="0.2">
      <c r="A365" s="7" t="s">
        <v>374</v>
      </c>
      <c r="B365" s="8" t="s">
        <v>81</v>
      </c>
      <c r="C365" s="9">
        <v>29488</v>
      </c>
    </row>
    <row r="366" spans="1:3" x14ac:dyDescent="0.2">
      <c r="A366" s="7" t="s">
        <v>375</v>
      </c>
      <c r="B366" s="8" t="s">
        <v>6</v>
      </c>
      <c r="C366" s="9">
        <v>3167</v>
      </c>
    </row>
    <row r="367" spans="1:3" x14ac:dyDescent="0.2">
      <c r="A367" s="7" t="s">
        <v>376</v>
      </c>
      <c r="B367" s="8" t="s">
        <v>81</v>
      </c>
      <c r="C367" s="9">
        <v>16806</v>
      </c>
    </row>
    <row r="368" spans="1:3" x14ac:dyDescent="0.2">
      <c r="A368" s="15" t="s">
        <v>377</v>
      </c>
      <c r="B368" s="16" t="s">
        <v>6</v>
      </c>
      <c r="C368" s="17">
        <v>116900</v>
      </c>
    </row>
    <row r="369" spans="1:3" x14ac:dyDescent="0.2">
      <c r="A369" s="15" t="s">
        <v>378</v>
      </c>
      <c r="B369" s="16" t="s">
        <v>6</v>
      </c>
      <c r="C369" s="17">
        <v>146050</v>
      </c>
    </row>
    <row r="370" spans="1:3" x14ac:dyDescent="0.2">
      <c r="A370" s="15" t="s">
        <v>379</v>
      </c>
      <c r="B370" s="16" t="s">
        <v>6</v>
      </c>
      <c r="C370" s="17">
        <v>160700</v>
      </c>
    </row>
    <row r="371" spans="1:3" x14ac:dyDescent="0.2">
      <c r="A371" s="15" t="s">
        <v>380</v>
      </c>
      <c r="B371" s="16" t="s">
        <v>6</v>
      </c>
      <c r="C371" s="17">
        <v>175300</v>
      </c>
    </row>
    <row r="372" spans="1:3" x14ac:dyDescent="0.2">
      <c r="A372" s="15" t="s">
        <v>381</v>
      </c>
      <c r="B372" s="16" t="s">
        <v>6</v>
      </c>
      <c r="C372" s="17">
        <v>129800</v>
      </c>
    </row>
    <row r="373" spans="1:3" x14ac:dyDescent="0.2">
      <c r="A373" s="15" t="s">
        <v>382</v>
      </c>
      <c r="B373" s="16" t="s">
        <v>6</v>
      </c>
      <c r="C373" s="17">
        <v>155800</v>
      </c>
    </row>
    <row r="374" spans="1:3" x14ac:dyDescent="0.2">
      <c r="A374" s="15" t="s">
        <v>383</v>
      </c>
      <c r="B374" s="16" t="s">
        <v>6</v>
      </c>
      <c r="C374" s="17">
        <v>207700</v>
      </c>
    </row>
    <row r="375" spans="1:3" x14ac:dyDescent="0.2">
      <c r="A375" s="15" t="s">
        <v>384</v>
      </c>
      <c r="B375" s="16" t="s">
        <v>6</v>
      </c>
      <c r="C375" s="17">
        <v>342000</v>
      </c>
    </row>
    <row r="376" spans="1:3" x14ac:dyDescent="0.2">
      <c r="A376" s="15" t="s">
        <v>385</v>
      </c>
      <c r="B376" s="16" t="s">
        <v>6</v>
      </c>
      <c r="C376" s="17">
        <v>118615</v>
      </c>
    </row>
    <row r="377" spans="1:3" x14ac:dyDescent="0.2">
      <c r="A377" s="15" t="s">
        <v>386</v>
      </c>
      <c r="B377" s="16" t="s">
        <v>81</v>
      </c>
      <c r="C377" s="17">
        <v>304000</v>
      </c>
    </row>
    <row r="378" spans="1:3" x14ac:dyDescent="0.2">
      <c r="A378" s="15" t="s">
        <v>387</v>
      </c>
      <c r="B378" s="16" t="s">
        <v>6</v>
      </c>
      <c r="C378" s="17">
        <v>15133</v>
      </c>
    </row>
    <row r="379" spans="1:3" x14ac:dyDescent="0.2">
      <c r="A379" s="15" t="s">
        <v>388</v>
      </c>
      <c r="B379" s="16" t="s">
        <v>6</v>
      </c>
      <c r="C379" s="17">
        <v>1566600</v>
      </c>
    </row>
    <row r="380" spans="1:3" x14ac:dyDescent="0.2">
      <c r="A380" s="15" t="s">
        <v>389</v>
      </c>
      <c r="B380" s="16" t="s">
        <v>6</v>
      </c>
      <c r="C380" s="17">
        <v>1000000</v>
      </c>
    </row>
    <row r="381" spans="1:3" x14ac:dyDescent="0.2">
      <c r="A381" s="15" t="s">
        <v>390</v>
      </c>
      <c r="B381" s="16" t="s">
        <v>6</v>
      </c>
      <c r="C381" s="17">
        <v>13150000</v>
      </c>
    </row>
    <row r="382" spans="1:3" x14ac:dyDescent="0.2">
      <c r="A382" s="15" t="s">
        <v>391</v>
      </c>
      <c r="B382" s="16" t="s">
        <v>6</v>
      </c>
      <c r="C382" s="17">
        <v>4274368</v>
      </c>
    </row>
    <row r="383" spans="1:3" x14ac:dyDescent="0.2">
      <c r="A383" s="15" t="s">
        <v>392</v>
      </c>
      <c r="B383" s="16" t="s">
        <v>6</v>
      </c>
      <c r="C383" s="17">
        <v>3450000</v>
      </c>
    </row>
    <row r="384" spans="1:3" x14ac:dyDescent="0.2">
      <c r="A384" s="15" t="s">
        <v>393</v>
      </c>
      <c r="B384" s="16" t="s">
        <v>6</v>
      </c>
      <c r="C384" s="17">
        <v>6400</v>
      </c>
    </row>
    <row r="385" spans="1:3" x14ac:dyDescent="0.2">
      <c r="A385" s="15" t="s">
        <v>394</v>
      </c>
      <c r="B385" s="16" t="s">
        <v>6</v>
      </c>
      <c r="C385" s="17">
        <v>672200</v>
      </c>
    </row>
    <row r="386" spans="1:3" x14ac:dyDescent="0.2">
      <c r="A386" s="15" t="s">
        <v>395</v>
      </c>
      <c r="B386" s="16" t="s">
        <v>16</v>
      </c>
      <c r="C386" s="17">
        <v>3750</v>
      </c>
    </row>
    <row r="387" spans="1:3" x14ac:dyDescent="0.2">
      <c r="A387" s="15" t="s">
        <v>396</v>
      </c>
      <c r="B387" s="16" t="s">
        <v>6</v>
      </c>
      <c r="C387" s="17">
        <v>15000</v>
      </c>
    </row>
    <row r="388" spans="1:3" x14ac:dyDescent="0.2">
      <c r="A388" s="7" t="s">
        <v>397</v>
      </c>
      <c r="B388" s="8" t="s">
        <v>6</v>
      </c>
      <c r="C388" s="9">
        <v>28493</v>
      </c>
    </row>
    <row r="389" spans="1:3" x14ac:dyDescent="0.2">
      <c r="A389" s="15" t="s">
        <v>398</v>
      </c>
      <c r="B389" s="16" t="s">
        <v>6</v>
      </c>
      <c r="C389" s="17">
        <v>24000</v>
      </c>
    </row>
    <row r="390" spans="1:3" x14ac:dyDescent="0.2">
      <c r="A390" s="15" t="s">
        <v>399</v>
      </c>
      <c r="B390" s="16" t="s">
        <v>160</v>
      </c>
      <c r="C390" s="17">
        <v>11800</v>
      </c>
    </row>
    <row r="391" spans="1:3" x14ac:dyDescent="0.2">
      <c r="A391" s="15" t="s">
        <v>400</v>
      </c>
      <c r="B391" s="16" t="s">
        <v>6</v>
      </c>
      <c r="C391" s="17">
        <v>2320</v>
      </c>
    </row>
    <row r="392" spans="1:3" x14ac:dyDescent="0.2">
      <c r="A392" s="15" t="s">
        <v>401</v>
      </c>
      <c r="B392" s="16" t="s">
        <v>6</v>
      </c>
      <c r="C392" s="17">
        <v>14500</v>
      </c>
    </row>
    <row r="393" spans="1:3" x14ac:dyDescent="0.2">
      <c r="A393" s="15" t="s">
        <v>402</v>
      </c>
      <c r="B393" s="16" t="s">
        <v>6</v>
      </c>
      <c r="C393" s="17">
        <v>28640</v>
      </c>
    </row>
    <row r="394" spans="1:3" x14ac:dyDescent="0.2">
      <c r="A394" s="15" t="s">
        <v>403</v>
      </c>
      <c r="B394" s="16" t="s">
        <v>6</v>
      </c>
      <c r="C394" s="17">
        <v>2030</v>
      </c>
    </row>
    <row r="395" spans="1:3" x14ac:dyDescent="0.2">
      <c r="A395" s="15" t="s">
        <v>404</v>
      </c>
      <c r="B395" s="16" t="s">
        <v>6</v>
      </c>
      <c r="C395" s="17">
        <v>5916</v>
      </c>
    </row>
    <row r="396" spans="1:3" x14ac:dyDescent="0.2">
      <c r="A396" s="15" t="s">
        <v>405</v>
      </c>
      <c r="B396" s="16" t="s">
        <v>6</v>
      </c>
      <c r="C396" s="17">
        <v>5235000</v>
      </c>
    </row>
    <row r="397" spans="1:3" x14ac:dyDescent="0.2">
      <c r="A397" s="15" t="s">
        <v>406</v>
      </c>
      <c r="B397" s="16" t="s">
        <v>6</v>
      </c>
      <c r="C397" s="17">
        <v>34325000</v>
      </c>
    </row>
    <row r="398" spans="1:3" x14ac:dyDescent="0.2">
      <c r="A398" s="15" t="s">
        <v>407</v>
      </c>
      <c r="B398" s="16" t="s">
        <v>6</v>
      </c>
      <c r="C398" s="17">
        <v>750</v>
      </c>
    </row>
    <row r="399" spans="1:3" x14ac:dyDescent="0.2">
      <c r="A399" s="15" t="s">
        <v>408</v>
      </c>
      <c r="B399" s="16" t="s">
        <v>6</v>
      </c>
      <c r="C399" s="17">
        <v>260</v>
      </c>
    </row>
    <row r="400" spans="1:3" x14ac:dyDescent="0.2">
      <c r="A400" s="7" t="s">
        <v>409</v>
      </c>
      <c r="B400" s="8" t="s">
        <v>16</v>
      </c>
      <c r="C400" s="9">
        <v>141788</v>
      </c>
    </row>
    <row r="401" spans="1:3" x14ac:dyDescent="0.2">
      <c r="A401" s="7" t="s">
        <v>410</v>
      </c>
      <c r="B401" s="8" t="s">
        <v>153</v>
      </c>
      <c r="C401" s="9">
        <v>20138</v>
      </c>
    </row>
    <row r="402" spans="1:3" x14ac:dyDescent="0.2">
      <c r="A402" s="7" t="s">
        <v>411</v>
      </c>
      <c r="B402" s="8" t="s">
        <v>16</v>
      </c>
      <c r="C402" s="9">
        <v>79854</v>
      </c>
    </row>
    <row r="403" spans="1:3" x14ac:dyDescent="0.2">
      <c r="A403" s="7" t="s">
        <v>412</v>
      </c>
      <c r="B403" s="8" t="s">
        <v>160</v>
      </c>
      <c r="C403" s="9">
        <v>5267</v>
      </c>
    </row>
    <row r="404" spans="1:3" x14ac:dyDescent="0.2">
      <c r="A404" s="15" t="s">
        <v>413</v>
      </c>
      <c r="B404" s="16" t="s">
        <v>72</v>
      </c>
      <c r="C404" s="17">
        <v>54717.08</v>
      </c>
    </row>
    <row r="405" spans="1:3" x14ac:dyDescent="0.2">
      <c r="A405" s="15" t="s">
        <v>414</v>
      </c>
      <c r="B405" s="16" t="s">
        <v>81</v>
      </c>
      <c r="C405" s="17">
        <v>27967.599999999999</v>
      </c>
    </row>
    <row r="406" spans="1:3" x14ac:dyDescent="0.2">
      <c r="A406" s="15" t="s">
        <v>415</v>
      </c>
      <c r="B406" s="16" t="s">
        <v>81</v>
      </c>
      <c r="C406" s="17">
        <v>30384.65</v>
      </c>
    </row>
    <row r="407" spans="1:3" x14ac:dyDescent="0.2">
      <c r="A407" s="15" t="s">
        <v>416</v>
      </c>
      <c r="B407" s="16" t="s">
        <v>81</v>
      </c>
      <c r="C407" s="17">
        <v>33659.61</v>
      </c>
    </row>
    <row r="408" spans="1:3" x14ac:dyDescent="0.2">
      <c r="A408" s="15" t="s">
        <v>417</v>
      </c>
      <c r="B408" s="16" t="s">
        <v>81</v>
      </c>
      <c r="C408" s="17">
        <v>36420.839999999997</v>
      </c>
    </row>
    <row r="409" spans="1:3" x14ac:dyDescent="0.2">
      <c r="A409" s="15" t="s">
        <v>418</v>
      </c>
      <c r="B409" s="16" t="s">
        <v>81</v>
      </c>
      <c r="C409" s="17">
        <v>39743.56</v>
      </c>
    </row>
    <row r="410" spans="1:3" x14ac:dyDescent="0.2">
      <c r="A410" s="15" t="s">
        <v>419</v>
      </c>
      <c r="B410" s="16" t="s">
        <v>81</v>
      </c>
      <c r="C410" s="17">
        <v>43221.96</v>
      </c>
    </row>
    <row r="411" spans="1:3" x14ac:dyDescent="0.2">
      <c r="A411" s="15" t="s">
        <v>420</v>
      </c>
      <c r="B411" s="16" t="s">
        <v>81</v>
      </c>
      <c r="C411" s="17">
        <v>50919.1</v>
      </c>
    </row>
    <row r="412" spans="1:3" x14ac:dyDescent="0.2">
      <c r="A412" s="15" t="s">
        <v>421</v>
      </c>
      <c r="B412" s="16" t="s">
        <v>6</v>
      </c>
      <c r="C412" s="17">
        <v>1400000</v>
      </c>
    </row>
    <row r="413" spans="1:3" x14ac:dyDescent="0.2">
      <c r="A413" s="15" t="s">
        <v>422</v>
      </c>
      <c r="B413" s="16" t="s">
        <v>6</v>
      </c>
      <c r="C413" s="17">
        <v>322009</v>
      </c>
    </row>
    <row r="414" spans="1:3" x14ac:dyDescent="0.2">
      <c r="A414" s="15" t="s">
        <v>423</v>
      </c>
      <c r="B414" s="16" t="s">
        <v>16</v>
      </c>
      <c r="C414" s="17">
        <v>12500</v>
      </c>
    </row>
    <row r="415" spans="1:3" x14ac:dyDescent="0.2">
      <c r="A415" s="15" t="s">
        <v>424</v>
      </c>
      <c r="B415" s="16" t="s">
        <v>6</v>
      </c>
      <c r="C415" s="17">
        <v>7500</v>
      </c>
    </row>
    <row r="416" spans="1:3" x14ac:dyDescent="0.2">
      <c r="A416" s="15" t="s">
        <v>425</v>
      </c>
      <c r="B416" s="16" t="s">
        <v>6</v>
      </c>
      <c r="C416" s="17">
        <v>35000</v>
      </c>
    </row>
    <row r="417" spans="1:157" x14ac:dyDescent="0.2">
      <c r="A417" s="15" t="s">
        <v>426</v>
      </c>
      <c r="B417" s="16" t="s">
        <v>6</v>
      </c>
      <c r="C417" s="17">
        <v>52200</v>
      </c>
    </row>
    <row r="418" spans="1:157" x14ac:dyDescent="0.2">
      <c r="A418" s="15" t="s">
        <v>427</v>
      </c>
      <c r="B418" s="16" t="s">
        <v>6</v>
      </c>
      <c r="C418" s="17">
        <v>4300000</v>
      </c>
    </row>
    <row r="419" spans="1:157" x14ac:dyDescent="0.2">
      <c r="A419" s="7" t="s">
        <v>428</v>
      </c>
      <c r="B419" s="8" t="s">
        <v>20</v>
      </c>
      <c r="C419" s="9">
        <v>1251</v>
      </c>
    </row>
    <row r="420" spans="1:157" x14ac:dyDescent="0.2">
      <c r="A420" s="7" t="s">
        <v>429</v>
      </c>
      <c r="B420" s="8" t="s">
        <v>20</v>
      </c>
      <c r="C420" s="9">
        <v>20956</v>
      </c>
    </row>
    <row r="421" spans="1:157" x14ac:dyDescent="0.2">
      <c r="A421" s="7" t="s">
        <v>430</v>
      </c>
      <c r="B421" s="8" t="s">
        <v>20</v>
      </c>
      <c r="C421" s="9">
        <v>446</v>
      </c>
    </row>
    <row r="422" spans="1:157" x14ac:dyDescent="0.2">
      <c r="A422" s="15" t="s">
        <v>431</v>
      </c>
      <c r="B422" s="16" t="s">
        <v>81</v>
      </c>
      <c r="C422" s="17">
        <v>16000</v>
      </c>
    </row>
    <row r="423" spans="1:157" s="10" customFormat="1" x14ac:dyDescent="0.2">
      <c r="A423" s="15" t="s">
        <v>432</v>
      </c>
      <c r="B423" s="16" t="s">
        <v>72</v>
      </c>
      <c r="C423" s="17">
        <v>21550</v>
      </c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</row>
    <row r="424" spans="1:157" s="10" customFormat="1" x14ac:dyDescent="0.2">
      <c r="A424" s="7" t="s">
        <v>433</v>
      </c>
      <c r="B424" s="8" t="s">
        <v>72</v>
      </c>
      <c r="C424" s="9">
        <v>20003</v>
      </c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</row>
    <row r="425" spans="1:157" x14ac:dyDescent="0.2">
      <c r="A425" s="15" t="s">
        <v>434</v>
      </c>
      <c r="B425" s="16" t="s">
        <v>72</v>
      </c>
      <c r="C425" s="17">
        <v>20880</v>
      </c>
    </row>
    <row r="426" spans="1:157" x14ac:dyDescent="0.2">
      <c r="A426" s="15" t="s">
        <v>435</v>
      </c>
      <c r="B426" s="16" t="s">
        <v>72</v>
      </c>
      <c r="C426" s="17">
        <v>25196</v>
      </c>
    </row>
    <row r="427" spans="1:157" x14ac:dyDescent="0.2">
      <c r="A427" s="15" t="s">
        <v>436</v>
      </c>
      <c r="B427" s="16" t="s">
        <v>72</v>
      </c>
      <c r="C427" s="17">
        <v>80000</v>
      </c>
    </row>
    <row r="428" spans="1:157" x14ac:dyDescent="0.2">
      <c r="A428" s="15" t="s">
        <v>437</v>
      </c>
      <c r="B428" s="16" t="s">
        <v>72</v>
      </c>
      <c r="C428" s="17">
        <v>47781.85</v>
      </c>
    </row>
    <row r="429" spans="1:157" x14ac:dyDescent="0.2">
      <c r="A429" s="15" t="s">
        <v>438</v>
      </c>
      <c r="B429" s="16" t="s">
        <v>72</v>
      </c>
      <c r="C429" s="17">
        <v>12259</v>
      </c>
    </row>
    <row r="430" spans="1:157" x14ac:dyDescent="0.2">
      <c r="A430" s="15" t="s">
        <v>439</v>
      </c>
      <c r="B430" s="16" t="s">
        <v>72</v>
      </c>
      <c r="C430" s="17">
        <v>62640</v>
      </c>
    </row>
    <row r="431" spans="1:157" x14ac:dyDescent="0.2">
      <c r="A431" s="15" t="s">
        <v>440</v>
      </c>
      <c r="B431" s="16" t="s">
        <v>72</v>
      </c>
      <c r="C431" s="17">
        <v>38900</v>
      </c>
    </row>
    <row r="432" spans="1:157" x14ac:dyDescent="0.2">
      <c r="A432" s="15" t="s">
        <v>441</v>
      </c>
      <c r="B432" s="16" t="s">
        <v>72</v>
      </c>
      <c r="C432" s="17">
        <v>32000</v>
      </c>
    </row>
    <row r="433" spans="1:157" x14ac:dyDescent="0.2">
      <c r="A433" s="7" t="s">
        <v>442</v>
      </c>
      <c r="B433" s="8" t="s">
        <v>16</v>
      </c>
      <c r="C433" s="9">
        <v>29</v>
      </c>
    </row>
    <row r="434" spans="1:157" x14ac:dyDescent="0.2">
      <c r="A434" s="15" t="s">
        <v>443</v>
      </c>
      <c r="B434" s="16" t="s">
        <v>81</v>
      </c>
      <c r="C434" s="17">
        <v>4300</v>
      </c>
    </row>
    <row r="435" spans="1:157" x14ac:dyDescent="0.2">
      <c r="A435" s="15" t="s">
        <v>444</v>
      </c>
      <c r="B435" s="16" t="s">
        <v>6</v>
      </c>
      <c r="C435" s="17">
        <v>25520</v>
      </c>
    </row>
    <row r="436" spans="1:157" x14ac:dyDescent="0.2">
      <c r="A436" s="15" t="s">
        <v>445</v>
      </c>
      <c r="B436" s="16" t="s">
        <v>6</v>
      </c>
      <c r="C436" s="17">
        <v>98000</v>
      </c>
    </row>
    <row r="437" spans="1:157" x14ac:dyDescent="0.2">
      <c r="A437" s="15" t="s">
        <v>446</v>
      </c>
      <c r="B437" s="16" t="s">
        <v>6</v>
      </c>
      <c r="C437" s="17">
        <v>28536</v>
      </c>
    </row>
    <row r="438" spans="1:157" x14ac:dyDescent="0.2">
      <c r="A438" s="15" t="s">
        <v>447</v>
      </c>
      <c r="B438" s="16" t="s">
        <v>6</v>
      </c>
      <c r="C438" s="17">
        <v>31400</v>
      </c>
    </row>
    <row r="439" spans="1:157" s="10" customFormat="1" x14ac:dyDescent="0.2">
      <c r="A439" s="15" t="s">
        <v>448</v>
      </c>
      <c r="B439" s="16" t="s">
        <v>6</v>
      </c>
      <c r="C439" s="17">
        <v>20100</v>
      </c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</row>
    <row r="440" spans="1:157" x14ac:dyDescent="0.2">
      <c r="A440" s="15" t="s">
        <v>449</v>
      </c>
      <c r="B440" s="16" t="s">
        <v>6</v>
      </c>
      <c r="C440" s="17">
        <v>63104</v>
      </c>
    </row>
    <row r="441" spans="1:157" x14ac:dyDescent="0.2">
      <c r="A441" s="15" t="s">
        <v>450</v>
      </c>
      <c r="B441" s="16" t="s">
        <v>6</v>
      </c>
      <c r="C441" s="17">
        <v>120000</v>
      </c>
    </row>
    <row r="442" spans="1:157" x14ac:dyDescent="0.2">
      <c r="A442" s="15" t="s">
        <v>451</v>
      </c>
      <c r="B442" s="16" t="s">
        <v>6</v>
      </c>
      <c r="C442" s="17">
        <v>69000</v>
      </c>
    </row>
    <row r="443" spans="1:157" x14ac:dyDescent="0.2">
      <c r="A443" s="15" t="s">
        <v>452</v>
      </c>
      <c r="B443" s="16" t="s">
        <v>6</v>
      </c>
      <c r="C443" s="17">
        <v>1000</v>
      </c>
    </row>
    <row r="444" spans="1:157" x14ac:dyDescent="0.2">
      <c r="A444" s="15" t="s">
        <v>453</v>
      </c>
      <c r="B444" s="16" t="s">
        <v>6</v>
      </c>
      <c r="C444" s="17">
        <v>50</v>
      </c>
    </row>
    <row r="445" spans="1:157" x14ac:dyDescent="0.2">
      <c r="A445" s="15" t="s">
        <v>454</v>
      </c>
      <c r="B445" s="16" t="s">
        <v>6</v>
      </c>
      <c r="C445" s="17">
        <v>1000</v>
      </c>
    </row>
    <row r="446" spans="1:157" x14ac:dyDescent="0.2">
      <c r="A446" s="15" t="s">
        <v>455</v>
      </c>
      <c r="B446" s="16" t="s">
        <v>6</v>
      </c>
      <c r="C446" s="17">
        <v>82360</v>
      </c>
    </row>
    <row r="447" spans="1:157" x14ac:dyDescent="0.2">
      <c r="A447" s="7" t="s">
        <v>456</v>
      </c>
      <c r="B447" s="8" t="s">
        <v>6</v>
      </c>
      <c r="C447" s="9">
        <v>50924</v>
      </c>
    </row>
    <row r="448" spans="1:157" x14ac:dyDescent="0.2">
      <c r="A448" s="15" t="s">
        <v>457</v>
      </c>
      <c r="B448" s="16" t="s">
        <v>6</v>
      </c>
      <c r="C448" s="17">
        <v>323988</v>
      </c>
    </row>
    <row r="449" spans="1:3" x14ac:dyDescent="0.2">
      <c r="A449" s="7" t="s">
        <v>458</v>
      </c>
      <c r="B449" s="8" t="s">
        <v>6</v>
      </c>
      <c r="C449" s="9">
        <v>63800</v>
      </c>
    </row>
    <row r="450" spans="1:3" x14ac:dyDescent="0.2">
      <c r="A450" s="15" t="s">
        <v>459</v>
      </c>
      <c r="B450" s="16" t="s">
        <v>6</v>
      </c>
      <c r="C450" s="17">
        <v>132356</v>
      </c>
    </row>
    <row r="451" spans="1:3" x14ac:dyDescent="0.2">
      <c r="A451" s="7" t="s">
        <v>460</v>
      </c>
      <c r="B451" s="8" t="s">
        <v>6</v>
      </c>
      <c r="C451" s="9">
        <v>69252</v>
      </c>
    </row>
    <row r="452" spans="1:3" x14ac:dyDescent="0.2">
      <c r="A452" s="15" t="s">
        <v>461</v>
      </c>
      <c r="B452" s="16" t="s">
        <v>6</v>
      </c>
      <c r="C452" s="17">
        <v>189660</v>
      </c>
    </row>
    <row r="453" spans="1:3" x14ac:dyDescent="0.2">
      <c r="A453" s="15" t="s">
        <v>462</v>
      </c>
      <c r="B453" s="16" t="s">
        <v>6</v>
      </c>
      <c r="C453" s="17">
        <v>782884</v>
      </c>
    </row>
    <row r="454" spans="1:3" x14ac:dyDescent="0.2">
      <c r="A454" s="15" t="s">
        <v>463</v>
      </c>
      <c r="B454" s="16" t="s">
        <v>6</v>
      </c>
      <c r="C454" s="17">
        <v>66100</v>
      </c>
    </row>
    <row r="455" spans="1:3" x14ac:dyDescent="0.2">
      <c r="A455" s="15" t="s">
        <v>464</v>
      </c>
      <c r="B455" s="16" t="s">
        <v>6</v>
      </c>
      <c r="C455" s="17">
        <v>1418000</v>
      </c>
    </row>
    <row r="456" spans="1:3" x14ac:dyDescent="0.2">
      <c r="A456" s="15" t="s">
        <v>465</v>
      </c>
      <c r="B456" s="16" t="s">
        <v>72</v>
      </c>
      <c r="C456" s="17">
        <v>109067</v>
      </c>
    </row>
    <row r="457" spans="1:3" x14ac:dyDescent="0.2">
      <c r="A457" s="7" t="s">
        <v>466</v>
      </c>
      <c r="B457" s="8" t="s">
        <v>16</v>
      </c>
      <c r="C457" s="9">
        <v>1</v>
      </c>
    </row>
    <row r="458" spans="1:3" x14ac:dyDescent="0.2">
      <c r="A458" s="15" t="s">
        <v>467</v>
      </c>
      <c r="B458" s="16" t="s">
        <v>6</v>
      </c>
      <c r="C458" s="17">
        <v>129200</v>
      </c>
    </row>
    <row r="459" spans="1:3" x14ac:dyDescent="0.2">
      <c r="A459" s="15" t="s">
        <v>468</v>
      </c>
      <c r="B459" s="16" t="s">
        <v>153</v>
      </c>
      <c r="C459" s="17">
        <v>140000</v>
      </c>
    </row>
    <row r="460" spans="1:3" x14ac:dyDescent="0.2">
      <c r="A460" s="15" t="s">
        <v>468</v>
      </c>
      <c r="B460" s="16" t="s">
        <v>153</v>
      </c>
      <c r="C460" s="17">
        <v>180000</v>
      </c>
    </row>
    <row r="461" spans="1:3" x14ac:dyDescent="0.2">
      <c r="A461" s="15" t="s">
        <v>469</v>
      </c>
      <c r="B461" s="16" t="s">
        <v>470</v>
      </c>
      <c r="C461" s="17">
        <v>14000</v>
      </c>
    </row>
    <row r="462" spans="1:3" x14ac:dyDescent="0.2">
      <c r="A462" s="15" t="s">
        <v>471</v>
      </c>
      <c r="B462" s="16" t="s">
        <v>6</v>
      </c>
      <c r="C462" s="17">
        <v>1221</v>
      </c>
    </row>
    <row r="463" spans="1:3" x14ac:dyDescent="0.2">
      <c r="A463" s="15" t="s">
        <v>472</v>
      </c>
      <c r="B463" s="16" t="s">
        <v>6</v>
      </c>
      <c r="C463" s="17">
        <v>3806</v>
      </c>
    </row>
    <row r="464" spans="1:3" x14ac:dyDescent="0.2">
      <c r="A464" s="15" t="s">
        <v>473</v>
      </c>
      <c r="B464" s="16" t="s">
        <v>6</v>
      </c>
      <c r="C464" s="17">
        <v>3842</v>
      </c>
    </row>
    <row r="465" spans="1:157" x14ac:dyDescent="0.2">
      <c r="A465" s="15" t="s">
        <v>474</v>
      </c>
      <c r="B465" s="16" t="s">
        <v>6</v>
      </c>
      <c r="C465" s="17">
        <v>7101</v>
      </c>
    </row>
    <row r="466" spans="1:157" x14ac:dyDescent="0.2">
      <c r="A466" s="15" t="s">
        <v>475</v>
      </c>
      <c r="B466" s="16" t="s">
        <v>81</v>
      </c>
      <c r="C466" s="17">
        <v>750</v>
      </c>
    </row>
    <row r="467" spans="1:157" x14ac:dyDescent="0.2">
      <c r="A467" s="7" t="s">
        <v>476</v>
      </c>
      <c r="B467" s="8" t="s">
        <v>81</v>
      </c>
      <c r="C467" s="9">
        <v>53</v>
      </c>
    </row>
    <row r="468" spans="1:157" x14ac:dyDescent="0.2">
      <c r="A468" s="15" t="s">
        <v>477</v>
      </c>
      <c r="B468" s="16" t="s">
        <v>6</v>
      </c>
      <c r="C468" s="17">
        <v>86800</v>
      </c>
    </row>
    <row r="469" spans="1:157" x14ac:dyDescent="0.2">
      <c r="A469" s="15" t="s">
        <v>478</v>
      </c>
      <c r="B469" s="16" t="s">
        <v>6</v>
      </c>
      <c r="C469" s="17">
        <v>77720</v>
      </c>
    </row>
    <row r="470" spans="1:157" x14ac:dyDescent="0.2">
      <c r="A470" s="7" t="s">
        <v>479</v>
      </c>
      <c r="B470" s="8" t="s">
        <v>81</v>
      </c>
      <c r="C470" s="9">
        <v>28435</v>
      </c>
    </row>
    <row r="471" spans="1:157" s="10" customFormat="1" x14ac:dyDescent="0.2">
      <c r="A471" s="7" t="s">
        <v>480</v>
      </c>
      <c r="B471" s="8" t="s">
        <v>81</v>
      </c>
      <c r="C471" s="9">
        <v>31390</v>
      </c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</row>
    <row r="472" spans="1:157" s="10" customFormat="1" x14ac:dyDescent="0.2">
      <c r="A472" s="15" t="s">
        <v>481</v>
      </c>
      <c r="B472" s="16" t="s">
        <v>81</v>
      </c>
      <c r="C472" s="17">
        <v>11600</v>
      </c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</row>
    <row r="473" spans="1:157" x14ac:dyDescent="0.2">
      <c r="A473" s="15" t="s">
        <v>482</v>
      </c>
      <c r="B473" s="16" t="s">
        <v>470</v>
      </c>
      <c r="C473" s="17">
        <v>3240</v>
      </c>
    </row>
    <row r="474" spans="1:157" x14ac:dyDescent="0.2">
      <c r="A474" s="15" t="s">
        <v>483</v>
      </c>
      <c r="B474" s="16" t="s">
        <v>6</v>
      </c>
      <c r="C474" s="17">
        <v>33000</v>
      </c>
    </row>
    <row r="475" spans="1:157" x14ac:dyDescent="0.2">
      <c r="A475" s="7" t="s">
        <v>484</v>
      </c>
      <c r="B475" s="8" t="s">
        <v>6</v>
      </c>
      <c r="C475" s="9">
        <v>1455</v>
      </c>
    </row>
    <row r="476" spans="1:157" x14ac:dyDescent="0.2">
      <c r="A476" s="15" t="s">
        <v>485</v>
      </c>
      <c r="B476" s="16" t="s">
        <v>6</v>
      </c>
      <c r="C476" s="17">
        <v>335240</v>
      </c>
    </row>
    <row r="477" spans="1:157" x14ac:dyDescent="0.2">
      <c r="A477" s="15" t="s">
        <v>486</v>
      </c>
      <c r="B477" s="16" t="s">
        <v>72</v>
      </c>
      <c r="C477" s="17">
        <v>457200</v>
      </c>
    </row>
    <row r="478" spans="1:157" x14ac:dyDescent="0.2">
      <c r="A478" s="15" t="s">
        <v>487</v>
      </c>
      <c r="B478" s="16" t="s">
        <v>6</v>
      </c>
      <c r="C478" s="17">
        <v>574200</v>
      </c>
    </row>
    <row r="479" spans="1:157" x14ac:dyDescent="0.2">
      <c r="A479" s="15" t="s">
        <v>488</v>
      </c>
      <c r="B479" s="16" t="s">
        <v>6</v>
      </c>
      <c r="C479" s="17">
        <v>701800</v>
      </c>
    </row>
    <row r="480" spans="1:157" x14ac:dyDescent="0.2">
      <c r="A480" s="15" t="s">
        <v>489</v>
      </c>
      <c r="B480" s="16" t="s">
        <v>6</v>
      </c>
      <c r="C480" s="17">
        <v>829400</v>
      </c>
    </row>
    <row r="481" spans="1:3" x14ac:dyDescent="0.2">
      <c r="A481" s="15" t="s">
        <v>490</v>
      </c>
      <c r="B481" s="16" t="s">
        <v>6</v>
      </c>
      <c r="C481" s="17">
        <v>1212200</v>
      </c>
    </row>
    <row r="482" spans="1:3" x14ac:dyDescent="0.2">
      <c r="A482" s="15" t="s">
        <v>491</v>
      </c>
      <c r="B482" s="16" t="s">
        <v>6</v>
      </c>
      <c r="C482" s="17">
        <v>118320</v>
      </c>
    </row>
    <row r="483" spans="1:3" x14ac:dyDescent="0.2">
      <c r="A483" s="15" t="s">
        <v>492</v>
      </c>
      <c r="B483" s="16" t="s">
        <v>6</v>
      </c>
      <c r="C483" s="17">
        <v>247080</v>
      </c>
    </row>
    <row r="484" spans="1:3" x14ac:dyDescent="0.2">
      <c r="A484" s="15" t="s">
        <v>493</v>
      </c>
      <c r="B484" s="16" t="s">
        <v>6</v>
      </c>
      <c r="C484" s="17">
        <v>386280</v>
      </c>
    </row>
    <row r="485" spans="1:3" x14ac:dyDescent="0.2">
      <c r="A485" s="15" t="s">
        <v>494</v>
      </c>
      <c r="B485" s="16" t="s">
        <v>6</v>
      </c>
      <c r="C485" s="17">
        <v>574200</v>
      </c>
    </row>
    <row r="486" spans="1:3" x14ac:dyDescent="0.2">
      <c r="A486" s="15" t="s">
        <v>495</v>
      </c>
      <c r="B486" s="16" t="s">
        <v>6</v>
      </c>
      <c r="C486" s="17">
        <v>701800</v>
      </c>
    </row>
    <row r="487" spans="1:3" x14ac:dyDescent="0.2">
      <c r="A487" s="15" t="s">
        <v>496</v>
      </c>
      <c r="B487" s="16" t="s">
        <v>6</v>
      </c>
      <c r="C487" s="17">
        <v>957000</v>
      </c>
    </row>
    <row r="488" spans="1:3" x14ac:dyDescent="0.2">
      <c r="A488" s="15" t="s">
        <v>497</v>
      </c>
      <c r="B488" s="16" t="s">
        <v>6</v>
      </c>
      <c r="C488" s="17">
        <v>1212200</v>
      </c>
    </row>
    <row r="489" spans="1:3" x14ac:dyDescent="0.2">
      <c r="A489" s="15" t="s">
        <v>498</v>
      </c>
      <c r="B489" s="16" t="s">
        <v>6</v>
      </c>
      <c r="C489" s="17">
        <v>1531200</v>
      </c>
    </row>
    <row r="490" spans="1:3" x14ac:dyDescent="0.2">
      <c r="A490" s="15" t="s">
        <v>499</v>
      </c>
      <c r="B490" s="16" t="s">
        <v>6</v>
      </c>
      <c r="C490" s="17">
        <v>1722600</v>
      </c>
    </row>
    <row r="491" spans="1:3" x14ac:dyDescent="0.2">
      <c r="A491" s="15" t="s">
        <v>500</v>
      </c>
      <c r="B491" s="16" t="s">
        <v>6</v>
      </c>
      <c r="C491" s="17">
        <v>136880</v>
      </c>
    </row>
    <row r="492" spans="1:3" x14ac:dyDescent="0.2">
      <c r="A492" s="15" t="s">
        <v>501</v>
      </c>
      <c r="B492" s="16" t="s">
        <v>6</v>
      </c>
      <c r="C492" s="17">
        <v>263320</v>
      </c>
    </row>
    <row r="493" spans="1:3" x14ac:dyDescent="0.2">
      <c r="A493" s="15" t="s">
        <v>502</v>
      </c>
      <c r="B493" s="16" t="s">
        <v>6</v>
      </c>
      <c r="C493" s="17">
        <v>382800</v>
      </c>
    </row>
    <row r="494" spans="1:3" x14ac:dyDescent="0.2">
      <c r="A494" s="15" t="s">
        <v>503</v>
      </c>
      <c r="B494" s="16" t="s">
        <v>6</v>
      </c>
      <c r="C494" s="17">
        <v>842160</v>
      </c>
    </row>
    <row r="495" spans="1:3" x14ac:dyDescent="0.2">
      <c r="A495" s="15" t="s">
        <v>504</v>
      </c>
      <c r="B495" s="16" t="s">
        <v>6</v>
      </c>
      <c r="C495" s="17">
        <v>893200</v>
      </c>
    </row>
    <row r="496" spans="1:3" x14ac:dyDescent="0.2">
      <c r="A496" s="15" t="s">
        <v>505</v>
      </c>
      <c r="B496" s="16" t="s">
        <v>6</v>
      </c>
      <c r="C496" s="17">
        <v>2105400</v>
      </c>
    </row>
    <row r="497" spans="1:3" x14ac:dyDescent="0.2">
      <c r="A497" s="15" t="s">
        <v>506</v>
      </c>
      <c r="B497" s="16" t="s">
        <v>6</v>
      </c>
      <c r="C497" s="17">
        <v>1287600</v>
      </c>
    </row>
    <row r="498" spans="1:3" x14ac:dyDescent="0.2">
      <c r="A498" s="15" t="s">
        <v>507</v>
      </c>
      <c r="B498" s="16" t="s">
        <v>6</v>
      </c>
      <c r="C498" s="17">
        <v>112520</v>
      </c>
    </row>
    <row r="499" spans="1:3" x14ac:dyDescent="0.2">
      <c r="A499" s="15" t="s">
        <v>508</v>
      </c>
      <c r="B499" s="16" t="s">
        <v>6</v>
      </c>
      <c r="C499" s="17">
        <v>255200</v>
      </c>
    </row>
    <row r="500" spans="1:3" x14ac:dyDescent="0.2">
      <c r="A500" s="15" t="s">
        <v>509</v>
      </c>
      <c r="B500" s="16" t="s">
        <v>6</v>
      </c>
      <c r="C500" s="17">
        <v>510400</v>
      </c>
    </row>
    <row r="501" spans="1:3" x14ac:dyDescent="0.2">
      <c r="A501" s="15" t="s">
        <v>510</v>
      </c>
      <c r="B501" s="16" t="s">
        <v>6</v>
      </c>
      <c r="C501" s="17">
        <v>574200</v>
      </c>
    </row>
    <row r="502" spans="1:3" x14ac:dyDescent="0.2">
      <c r="A502" s="7" t="s">
        <v>511</v>
      </c>
      <c r="B502" s="8" t="s">
        <v>6</v>
      </c>
      <c r="C502" s="9">
        <v>157984</v>
      </c>
    </row>
    <row r="503" spans="1:3" x14ac:dyDescent="0.2">
      <c r="A503" s="7" t="s">
        <v>512</v>
      </c>
      <c r="B503" s="8" t="s">
        <v>6</v>
      </c>
      <c r="C503" s="9">
        <v>2692</v>
      </c>
    </row>
    <row r="504" spans="1:3" x14ac:dyDescent="0.2">
      <c r="A504" s="7" t="s">
        <v>513</v>
      </c>
      <c r="B504" s="8" t="s">
        <v>6</v>
      </c>
      <c r="C504" s="9">
        <v>6528</v>
      </c>
    </row>
    <row r="505" spans="1:3" x14ac:dyDescent="0.2">
      <c r="A505" s="7" t="s">
        <v>514</v>
      </c>
      <c r="B505" s="8" t="s">
        <v>6</v>
      </c>
      <c r="C505" s="9">
        <v>4867</v>
      </c>
    </row>
    <row r="506" spans="1:3" x14ac:dyDescent="0.2">
      <c r="A506" s="7" t="s">
        <v>515</v>
      </c>
      <c r="B506" s="8" t="s">
        <v>6</v>
      </c>
      <c r="C506" s="9">
        <v>884</v>
      </c>
    </row>
    <row r="507" spans="1:3" x14ac:dyDescent="0.2">
      <c r="A507" s="7" t="s">
        <v>516</v>
      </c>
      <c r="B507" s="8" t="s">
        <v>6</v>
      </c>
      <c r="C507" s="9">
        <v>30428</v>
      </c>
    </row>
    <row r="508" spans="1:3" x14ac:dyDescent="0.2">
      <c r="A508" s="7" t="s">
        <v>517</v>
      </c>
      <c r="B508" s="8" t="s">
        <v>6</v>
      </c>
      <c r="C508" s="9">
        <v>10794</v>
      </c>
    </row>
    <row r="509" spans="1:3" x14ac:dyDescent="0.2">
      <c r="A509" s="7" t="s">
        <v>518</v>
      </c>
      <c r="B509" s="8" t="s">
        <v>6</v>
      </c>
      <c r="C509" s="9">
        <v>34752</v>
      </c>
    </row>
    <row r="510" spans="1:3" x14ac:dyDescent="0.2">
      <c r="A510" s="7" t="s">
        <v>519</v>
      </c>
      <c r="B510" s="8" t="s">
        <v>6</v>
      </c>
      <c r="C510" s="9">
        <v>1412</v>
      </c>
    </row>
    <row r="511" spans="1:3" x14ac:dyDescent="0.2">
      <c r="A511" s="7" t="s">
        <v>520</v>
      </c>
      <c r="B511" s="8" t="s">
        <v>6</v>
      </c>
      <c r="C511" s="9">
        <v>73933</v>
      </c>
    </row>
    <row r="512" spans="1:3" x14ac:dyDescent="0.2">
      <c r="A512" s="7" t="s">
        <v>521</v>
      </c>
      <c r="B512" s="8" t="s">
        <v>6</v>
      </c>
      <c r="C512" s="9">
        <v>1310</v>
      </c>
    </row>
    <row r="513" spans="1:3" x14ac:dyDescent="0.2">
      <c r="A513" s="7" t="s">
        <v>522</v>
      </c>
      <c r="B513" s="8" t="s">
        <v>6</v>
      </c>
      <c r="C513" s="9">
        <v>2367</v>
      </c>
    </row>
    <row r="514" spans="1:3" x14ac:dyDescent="0.2">
      <c r="A514" s="15" t="s">
        <v>523</v>
      </c>
      <c r="B514" s="16" t="s">
        <v>6</v>
      </c>
      <c r="C514" s="17">
        <v>995280</v>
      </c>
    </row>
    <row r="515" spans="1:3" x14ac:dyDescent="0.2">
      <c r="A515" s="15" t="s">
        <v>524</v>
      </c>
      <c r="B515" s="16" t="s">
        <v>6</v>
      </c>
      <c r="C515" s="17">
        <v>1531200</v>
      </c>
    </row>
    <row r="516" spans="1:3" x14ac:dyDescent="0.2">
      <c r="A516" s="15" t="s">
        <v>525</v>
      </c>
      <c r="B516" s="16" t="s">
        <v>6</v>
      </c>
      <c r="C516" s="17">
        <v>1161160</v>
      </c>
    </row>
    <row r="517" spans="1:3" x14ac:dyDescent="0.2">
      <c r="A517" s="15" t="s">
        <v>526</v>
      </c>
      <c r="B517" s="16" t="s">
        <v>6</v>
      </c>
      <c r="C517" s="17">
        <v>2201680</v>
      </c>
    </row>
    <row r="518" spans="1:3" x14ac:dyDescent="0.2">
      <c r="A518" s="15" t="s">
        <v>527</v>
      </c>
      <c r="B518" s="16" t="s">
        <v>6</v>
      </c>
      <c r="C518" s="17">
        <v>1620520</v>
      </c>
    </row>
    <row r="519" spans="1:3" x14ac:dyDescent="0.2">
      <c r="A519" s="15" t="s">
        <v>528</v>
      </c>
      <c r="B519" s="16" t="s">
        <v>6</v>
      </c>
      <c r="C519" s="17">
        <v>3282800</v>
      </c>
    </row>
    <row r="520" spans="1:3" x14ac:dyDescent="0.2">
      <c r="A520" s="15" t="s">
        <v>529</v>
      </c>
      <c r="B520" s="16" t="s">
        <v>6</v>
      </c>
      <c r="C520" s="17">
        <v>2934800</v>
      </c>
    </row>
    <row r="521" spans="1:3" x14ac:dyDescent="0.2">
      <c r="A521" s="15" t="s">
        <v>530</v>
      </c>
      <c r="B521" s="16" t="s">
        <v>6</v>
      </c>
      <c r="C521" s="17">
        <v>74240</v>
      </c>
    </row>
    <row r="522" spans="1:3" x14ac:dyDescent="0.2">
      <c r="A522" s="15" t="s">
        <v>531</v>
      </c>
      <c r="B522" s="16" t="s">
        <v>6</v>
      </c>
      <c r="C522" s="17">
        <v>63800</v>
      </c>
    </row>
    <row r="523" spans="1:3" x14ac:dyDescent="0.2">
      <c r="A523" s="15" t="s">
        <v>532</v>
      </c>
      <c r="B523" s="16" t="s">
        <v>6</v>
      </c>
      <c r="C523" s="17">
        <v>161240</v>
      </c>
    </row>
    <row r="524" spans="1:3" x14ac:dyDescent="0.2">
      <c r="A524" s="15" t="s">
        <v>533</v>
      </c>
      <c r="B524" s="16" t="s">
        <v>6</v>
      </c>
      <c r="C524" s="17">
        <v>92800</v>
      </c>
    </row>
    <row r="525" spans="1:3" x14ac:dyDescent="0.2">
      <c r="A525" s="15" t="s">
        <v>534</v>
      </c>
      <c r="B525" s="16" t="s">
        <v>6</v>
      </c>
      <c r="C525" s="17">
        <v>131080</v>
      </c>
    </row>
    <row r="526" spans="1:3" x14ac:dyDescent="0.2">
      <c r="A526" s="15" t="s">
        <v>535</v>
      </c>
      <c r="B526" s="16" t="s">
        <v>6</v>
      </c>
      <c r="C526" s="17">
        <v>283040</v>
      </c>
    </row>
    <row r="527" spans="1:3" x14ac:dyDescent="0.2">
      <c r="A527" s="15" t="s">
        <v>536</v>
      </c>
      <c r="B527" s="16" t="s">
        <v>6</v>
      </c>
      <c r="C527" s="17">
        <v>428040</v>
      </c>
    </row>
    <row r="528" spans="1:3" x14ac:dyDescent="0.2">
      <c r="A528" s="15" t="s">
        <v>537</v>
      </c>
      <c r="B528" s="16" t="s">
        <v>6</v>
      </c>
      <c r="C528" s="17">
        <v>283040</v>
      </c>
    </row>
    <row r="529" spans="1:3" x14ac:dyDescent="0.2">
      <c r="A529" s="15" t="s">
        <v>538</v>
      </c>
      <c r="B529" s="16" t="s">
        <v>6</v>
      </c>
      <c r="C529" s="17">
        <v>756320</v>
      </c>
    </row>
    <row r="530" spans="1:3" x14ac:dyDescent="0.2">
      <c r="A530" s="15" t="s">
        <v>539</v>
      </c>
      <c r="B530" s="16" t="s">
        <v>6</v>
      </c>
      <c r="C530" s="17">
        <v>535920</v>
      </c>
    </row>
    <row r="531" spans="1:3" x14ac:dyDescent="0.2">
      <c r="A531" s="15" t="s">
        <v>540</v>
      </c>
      <c r="B531" s="16" t="s">
        <v>6</v>
      </c>
      <c r="C531" s="17">
        <v>535920</v>
      </c>
    </row>
    <row r="532" spans="1:3" x14ac:dyDescent="0.2">
      <c r="A532" s="7" t="s">
        <v>541</v>
      </c>
      <c r="B532" s="8" t="s">
        <v>6</v>
      </c>
      <c r="C532" s="9">
        <v>199325</v>
      </c>
    </row>
    <row r="533" spans="1:3" x14ac:dyDescent="0.2">
      <c r="A533" s="7" t="s">
        <v>542</v>
      </c>
      <c r="B533" s="8" t="s">
        <v>6</v>
      </c>
      <c r="C533" s="9">
        <v>1630824</v>
      </c>
    </row>
    <row r="534" spans="1:3" x14ac:dyDescent="0.2">
      <c r="A534" s="7" t="s">
        <v>543</v>
      </c>
      <c r="B534" s="8" t="s">
        <v>6</v>
      </c>
      <c r="C534" s="9">
        <v>76160</v>
      </c>
    </row>
    <row r="535" spans="1:3" x14ac:dyDescent="0.2">
      <c r="A535" s="15" t="s">
        <v>544</v>
      </c>
      <c r="B535" s="16" t="s">
        <v>6</v>
      </c>
      <c r="C535" s="17">
        <v>2242520</v>
      </c>
    </row>
    <row r="536" spans="1:3" x14ac:dyDescent="0.2">
      <c r="A536" s="7" t="s">
        <v>545</v>
      </c>
      <c r="B536" s="8" t="s">
        <v>6</v>
      </c>
      <c r="C536" s="9">
        <v>39776</v>
      </c>
    </row>
    <row r="537" spans="1:3" x14ac:dyDescent="0.2">
      <c r="A537" s="7" t="s">
        <v>546</v>
      </c>
      <c r="B537" s="8" t="s">
        <v>6</v>
      </c>
      <c r="C537" s="9">
        <v>6010</v>
      </c>
    </row>
    <row r="538" spans="1:3" x14ac:dyDescent="0.2">
      <c r="A538" s="7" t="s">
        <v>547</v>
      </c>
      <c r="B538" s="8" t="s">
        <v>6</v>
      </c>
      <c r="C538" s="9">
        <v>3219</v>
      </c>
    </row>
    <row r="539" spans="1:3" x14ac:dyDescent="0.2">
      <c r="A539" s="7" t="s">
        <v>548</v>
      </c>
      <c r="B539" s="8" t="s">
        <v>6</v>
      </c>
      <c r="C539" s="9">
        <v>1675</v>
      </c>
    </row>
    <row r="540" spans="1:3" x14ac:dyDescent="0.2">
      <c r="A540" s="7" t="s">
        <v>549</v>
      </c>
      <c r="B540" s="8" t="s">
        <v>6</v>
      </c>
      <c r="C540" s="9">
        <v>534</v>
      </c>
    </row>
    <row r="541" spans="1:3" x14ac:dyDescent="0.2">
      <c r="A541" s="7" t="s">
        <v>550</v>
      </c>
      <c r="B541" s="8" t="s">
        <v>6</v>
      </c>
      <c r="C541" s="9">
        <v>28374</v>
      </c>
    </row>
    <row r="542" spans="1:3" x14ac:dyDescent="0.2">
      <c r="A542" s="7" t="s">
        <v>551</v>
      </c>
      <c r="B542" s="8" t="s">
        <v>6</v>
      </c>
      <c r="C542" s="9">
        <v>9853</v>
      </c>
    </row>
    <row r="543" spans="1:3" x14ac:dyDescent="0.2">
      <c r="A543" s="7" t="s">
        <v>552</v>
      </c>
      <c r="B543" s="8" t="s">
        <v>6</v>
      </c>
      <c r="C543" s="9">
        <v>36717</v>
      </c>
    </row>
    <row r="544" spans="1:3" x14ac:dyDescent="0.2">
      <c r="A544" s="7" t="s">
        <v>553</v>
      </c>
      <c r="B544" s="8" t="s">
        <v>6</v>
      </c>
      <c r="C544" s="9">
        <v>856</v>
      </c>
    </row>
    <row r="545" spans="1:3" x14ac:dyDescent="0.2">
      <c r="A545" s="7" t="s">
        <v>554</v>
      </c>
      <c r="B545" s="8" t="s">
        <v>6</v>
      </c>
      <c r="C545" s="9">
        <v>79654</v>
      </c>
    </row>
    <row r="546" spans="1:3" x14ac:dyDescent="0.2">
      <c r="A546" s="7" t="s">
        <v>555</v>
      </c>
      <c r="B546" s="8" t="s">
        <v>6</v>
      </c>
      <c r="C546" s="9">
        <v>6314</v>
      </c>
    </row>
    <row r="547" spans="1:3" x14ac:dyDescent="0.2">
      <c r="A547" s="15" t="s">
        <v>556</v>
      </c>
      <c r="B547" s="16" t="s">
        <v>6</v>
      </c>
      <c r="C547" s="17">
        <v>11873934</v>
      </c>
    </row>
    <row r="548" spans="1:3" x14ac:dyDescent="0.2">
      <c r="A548" s="15" t="s">
        <v>557</v>
      </c>
      <c r="B548" s="16" t="s">
        <v>6</v>
      </c>
      <c r="C548" s="17">
        <v>203000</v>
      </c>
    </row>
    <row r="549" spans="1:3" x14ac:dyDescent="0.2">
      <c r="A549" s="7" t="s">
        <v>558</v>
      </c>
      <c r="B549" s="8" t="s">
        <v>6</v>
      </c>
      <c r="C549" s="9">
        <v>689509</v>
      </c>
    </row>
    <row r="550" spans="1:3" x14ac:dyDescent="0.2">
      <c r="A550" s="7" t="s">
        <v>559</v>
      </c>
      <c r="B550" s="8" t="s">
        <v>6</v>
      </c>
      <c r="C550" s="9">
        <v>907241</v>
      </c>
    </row>
    <row r="551" spans="1:3" x14ac:dyDescent="0.2">
      <c r="A551" s="7" t="s">
        <v>560</v>
      </c>
      <c r="B551" s="8" t="s">
        <v>6</v>
      </c>
      <c r="C551" s="9">
        <v>22530</v>
      </c>
    </row>
    <row r="552" spans="1:3" x14ac:dyDescent="0.2">
      <c r="A552" s="7" t="s">
        <v>561</v>
      </c>
      <c r="B552" s="8" t="s">
        <v>6</v>
      </c>
      <c r="C552" s="9">
        <v>25930</v>
      </c>
    </row>
    <row r="553" spans="1:3" x14ac:dyDescent="0.2">
      <c r="A553" s="7" t="s">
        <v>562</v>
      </c>
      <c r="B553" s="8" t="s">
        <v>6</v>
      </c>
      <c r="C553" s="9">
        <v>35962</v>
      </c>
    </row>
    <row r="554" spans="1:3" x14ac:dyDescent="0.2">
      <c r="A554" s="7" t="s">
        <v>563</v>
      </c>
      <c r="B554" s="8" t="s">
        <v>6</v>
      </c>
      <c r="C554" s="9">
        <v>68738</v>
      </c>
    </row>
    <row r="555" spans="1:3" x14ac:dyDescent="0.2">
      <c r="A555" s="7" t="s">
        <v>564</v>
      </c>
      <c r="B555" s="8" t="s">
        <v>6</v>
      </c>
      <c r="C555" s="9">
        <v>158958</v>
      </c>
    </row>
    <row r="556" spans="1:3" x14ac:dyDescent="0.2">
      <c r="A556" s="7" t="s">
        <v>565</v>
      </c>
      <c r="B556" s="8" t="s">
        <v>6</v>
      </c>
      <c r="C556" s="9">
        <v>322986</v>
      </c>
    </row>
    <row r="557" spans="1:3" x14ac:dyDescent="0.2">
      <c r="A557" s="7" t="s">
        <v>566</v>
      </c>
      <c r="B557" s="8" t="s">
        <v>6</v>
      </c>
      <c r="C557" s="9">
        <v>842831</v>
      </c>
    </row>
    <row r="558" spans="1:3" x14ac:dyDescent="0.2">
      <c r="A558" s="7" t="s">
        <v>567</v>
      </c>
      <c r="B558" s="8" t="s">
        <v>6</v>
      </c>
      <c r="C558" s="9">
        <v>1134980</v>
      </c>
    </row>
    <row r="559" spans="1:3" x14ac:dyDescent="0.2">
      <c r="A559" s="7" t="s">
        <v>568</v>
      </c>
      <c r="B559" s="8" t="s">
        <v>6</v>
      </c>
      <c r="C559" s="9">
        <v>19482</v>
      </c>
    </row>
    <row r="560" spans="1:3" x14ac:dyDescent="0.2">
      <c r="A560" s="7" t="s">
        <v>569</v>
      </c>
      <c r="B560" s="8" t="s">
        <v>6</v>
      </c>
      <c r="C560" s="9">
        <v>27395</v>
      </c>
    </row>
    <row r="561" spans="1:3" x14ac:dyDescent="0.2">
      <c r="A561" s="7" t="s">
        <v>570</v>
      </c>
      <c r="B561" s="8" t="s">
        <v>6</v>
      </c>
      <c r="C561" s="9">
        <v>39459</v>
      </c>
    </row>
    <row r="562" spans="1:3" x14ac:dyDescent="0.2">
      <c r="A562" s="7" t="s">
        <v>571</v>
      </c>
      <c r="B562" s="8" t="s">
        <v>6</v>
      </c>
      <c r="C562" s="9">
        <v>72351</v>
      </c>
    </row>
    <row r="563" spans="1:3" x14ac:dyDescent="0.2">
      <c r="A563" s="7" t="s">
        <v>572</v>
      </c>
      <c r="B563" s="8" t="s">
        <v>6</v>
      </c>
      <c r="C563" s="9">
        <v>177767</v>
      </c>
    </row>
    <row r="564" spans="1:3" x14ac:dyDescent="0.2">
      <c r="A564" s="7" t="s">
        <v>573</v>
      </c>
      <c r="B564" s="8" t="s">
        <v>6</v>
      </c>
      <c r="C564" s="9">
        <v>376135</v>
      </c>
    </row>
    <row r="565" spans="1:3" x14ac:dyDescent="0.2">
      <c r="A565" s="7" t="s">
        <v>574</v>
      </c>
      <c r="B565" s="8" t="s">
        <v>6</v>
      </c>
      <c r="C565" s="9">
        <v>1035191</v>
      </c>
    </row>
    <row r="566" spans="1:3" x14ac:dyDescent="0.2">
      <c r="A566" s="7" t="s">
        <v>575</v>
      </c>
      <c r="B566" s="8" t="s">
        <v>6</v>
      </c>
      <c r="C566" s="9">
        <v>1453104</v>
      </c>
    </row>
    <row r="567" spans="1:3" x14ac:dyDescent="0.2">
      <c r="A567" s="15" t="s">
        <v>576</v>
      </c>
      <c r="B567" s="16" t="s">
        <v>6</v>
      </c>
      <c r="C567" s="17">
        <v>1727868</v>
      </c>
    </row>
    <row r="568" spans="1:3" x14ac:dyDescent="0.2">
      <c r="A568" s="7" t="s">
        <v>577</v>
      </c>
      <c r="B568" s="8" t="s">
        <v>6</v>
      </c>
      <c r="C568" s="9">
        <v>40986</v>
      </c>
    </row>
    <row r="569" spans="1:3" x14ac:dyDescent="0.2">
      <c r="A569" s="7" t="s">
        <v>578</v>
      </c>
      <c r="B569" s="8" t="s">
        <v>6</v>
      </c>
      <c r="C569" s="9">
        <v>52783</v>
      </c>
    </row>
    <row r="570" spans="1:3" x14ac:dyDescent="0.2">
      <c r="A570" s="7" t="s">
        <v>579</v>
      </c>
      <c r="B570" s="8" t="s">
        <v>6</v>
      </c>
      <c r="C570" s="9">
        <v>63479</v>
      </c>
    </row>
    <row r="571" spans="1:3" x14ac:dyDescent="0.2">
      <c r="A571" s="7" t="s">
        <v>580</v>
      </c>
      <c r="B571" s="8" t="s">
        <v>6</v>
      </c>
      <c r="C571" s="9">
        <v>93502</v>
      </c>
    </row>
    <row r="572" spans="1:3" x14ac:dyDescent="0.2">
      <c r="A572" s="7" t="s">
        <v>581</v>
      </c>
      <c r="B572" s="8" t="s">
        <v>6</v>
      </c>
      <c r="C572" s="9">
        <v>175527</v>
      </c>
    </row>
    <row r="573" spans="1:3" x14ac:dyDescent="0.2">
      <c r="A573" s="7" t="s">
        <v>582</v>
      </c>
      <c r="B573" s="8" t="s">
        <v>6</v>
      </c>
      <c r="C573" s="9">
        <v>483372</v>
      </c>
    </row>
    <row r="574" spans="1:3" x14ac:dyDescent="0.2">
      <c r="A574" s="7" t="s">
        <v>583</v>
      </c>
      <c r="B574" s="8" t="s">
        <v>6</v>
      </c>
      <c r="C574" s="9">
        <v>391465</v>
      </c>
    </row>
    <row r="575" spans="1:3" x14ac:dyDescent="0.2">
      <c r="A575" s="7" t="s">
        <v>584</v>
      </c>
      <c r="B575" s="8" t="s">
        <v>6</v>
      </c>
      <c r="C575" s="9">
        <v>553135</v>
      </c>
    </row>
    <row r="576" spans="1:3" x14ac:dyDescent="0.2">
      <c r="A576" s="7" t="s">
        <v>585</v>
      </c>
      <c r="B576" s="8" t="s">
        <v>6</v>
      </c>
      <c r="C576" s="9">
        <v>196694</v>
      </c>
    </row>
    <row r="577" spans="1:3" x14ac:dyDescent="0.2">
      <c r="A577" s="7" t="s">
        <v>586</v>
      </c>
      <c r="B577" s="8" t="s">
        <v>6</v>
      </c>
      <c r="C577" s="9">
        <v>1582392</v>
      </c>
    </row>
    <row r="578" spans="1:3" x14ac:dyDescent="0.2">
      <c r="A578" s="7" t="s">
        <v>587</v>
      </c>
      <c r="B578" s="8" t="s">
        <v>6</v>
      </c>
      <c r="C578" s="9">
        <v>2147596</v>
      </c>
    </row>
    <row r="579" spans="1:3" x14ac:dyDescent="0.2">
      <c r="A579" s="15" t="s">
        <v>588</v>
      </c>
      <c r="B579" s="16" t="s">
        <v>6</v>
      </c>
      <c r="C579" s="17">
        <v>2553681</v>
      </c>
    </row>
    <row r="580" spans="1:3" x14ac:dyDescent="0.2">
      <c r="A580" s="7" t="s">
        <v>589</v>
      </c>
      <c r="B580" s="8" t="s">
        <v>6</v>
      </c>
      <c r="C580" s="9">
        <v>42716</v>
      </c>
    </row>
    <row r="581" spans="1:3" x14ac:dyDescent="0.2">
      <c r="A581" s="7" t="s">
        <v>590</v>
      </c>
      <c r="B581" s="8" t="s">
        <v>6</v>
      </c>
      <c r="C581" s="9">
        <v>46030</v>
      </c>
    </row>
    <row r="582" spans="1:3" x14ac:dyDescent="0.2">
      <c r="A582" s="7" t="s">
        <v>591</v>
      </c>
      <c r="B582" s="8" t="s">
        <v>6</v>
      </c>
      <c r="C582" s="9">
        <v>66889</v>
      </c>
    </row>
    <row r="583" spans="1:3" x14ac:dyDescent="0.2">
      <c r="A583" s="7" t="s">
        <v>592</v>
      </c>
      <c r="B583" s="8" t="s">
        <v>6</v>
      </c>
      <c r="C583" s="9">
        <v>98898</v>
      </c>
    </row>
    <row r="584" spans="1:3" x14ac:dyDescent="0.2">
      <c r="A584" s="7" t="s">
        <v>593</v>
      </c>
      <c r="B584" s="8" t="s">
        <v>6</v>
      </c>
      <c r="C584" s="9">
        <v>202222</v>
      </c>
    </row>
    <row r="585" spans="1:3" x14ac:dyDescent="0.2">
      <c r="A585" s="7" t="s">
        <v>594</v>
      </c>
      <c r="B585" s="8" t="s">
        <v>6</v>
      </c>
      <c r="C585" s="9">
        <v>727555</v>
      </c>
    </row>
    <row r="586" spans="1:3" x14ac:dyDescent="0.2">
      <c r="A586" s="15" t="s">
        <v>595</v>
      </c>
      <c r="B586" s="16" t="s">
        <v>6</v>
      </c>
      <c r="C586" s="17">
        <v>5510</v>
      </c>
    </row>
    <row r="587" spans="1:3" x14ac:dyDescent="0.2">
      <c r="A587" s="15" t="s">
        <v>596</v>
      </c>
      <c r="B587" s="16" t="s">
        <v>6</v>
      </c>
      <c r="C587" s="17">
        <v>2691</v>
      </c>
    </row>
    <row r="588" spans="1:3" x14ac:dyDescent="0.2">
      <c r="A588" s="15" t="s">
        <v>597</v>
      </c>
      <c r="B588" s="16" t="s">
        <v>6</v>
      </c>
      <c r="C588" s="17">
        <v>21460</v>
      </c>
    </row>
    <row r="589" spans="1:3" x14ac:dyDescent="0.2">
      <c r="A589" s="15" t="s">
        <v>598</v>
      </c>
      <c r="B589" s="16" t="s">
        <v>6</v>
      </c>
      <c r="C589" s="17">
        <v>10022</v>
      </c>
    </row>
    <row r="590" spans="1:3" x14ac:dyDescent="0.2">
      <c r="A590" s="15" t="s">
        <v>599</v>
      </c>
      <c r="B590" s="16" t="s">
        <v>6</v>
      </c>
      <c r="C590" s="17">
        <v>5580</v>
      </c>
    </row>
    <row r="591" spans="1:3" x14ac:dyDescent="0.2">
      <c r="A591" s="7" t="s">
        <v>600</v>
      </c>
      <c r="B591" s="8" t="s">
        <v>6</v>
      </c>
      <c r="C591" s="9">
        <v>2678</v>
      </c>
    </row>
    <row r="592" spans="1:3" x14ac:dyDescent="0.2">
      <c r="A592" s="7" t="s">
        <v>601</v>
      </c>
      <c r="B592" s="8" t="s">
        <v>6</v>
      </c>
      <c r="C592" s="9">
        <v>1131</v>
      </c>
    </row>
    <row r="593" spans="1:3" x14ac:dyDescent="0.2">
      <c r="A593" s="15" t="s">
        <v>602</v>
      </c>
      <c r="B593" s="16" t="s">
        <v>6</v>
      </c>
      <c r="C593" s="17">
        <v>17864</v>
      </c>
    </row>
    <row r="594" spans="1:3" x14ac:dyDescent="0.2">
      <c r="A594" s="15" t="s">
        <v>603</v>
      </c>
      <c r="B594" s="16" t="s">
        <v>6</v>
      </c>
      <c r="C594" s="17">
        <v>10022</v>
      </c>
    </row>
    <row r="595" spans="1:3" x14ac:dyDescent="0.2">
      <c r="A595" s="15" t="s">
        <v>604</v>
      </c>
      <c r="B595" s="16" t="s">
        <v>6</v>
      </c>
      <c r="C595" s="17">
        <v>28304</v>
      </c>
    </row>
    <row r="596" spans="1:3" x14ac:dyDescent="0.2">
      <c r="A596" s="7" t="s">
        <v>605</v>
      </c>
      <c r="B596" s="8" t="s">
        <v>6</v>
      </c>
      <c r="C596" s="9">
        <v>1702</v>
      </c>
    </row>
    <row r="597" spans="1:3" x14ac:dyDescent="0.2">
      <c r="A597" s="15" t="s">
        <v>606</v>
      </c>
      <c r="B597" s="16" t="s">
        <v>6</v>
      </c>
      <c r="C597" s="17">
        <v>51388</v>
      </c>
    </row>
    <row r="598" spans="1:3" x14ac:dyDescent="0.2">
      <c r="A598" s="15" t="s">
        <v>607</v>
      </c>
      <c r="B598" s="16" t="s">
        <v>6</v>
      </c>
      <c r="C598" s="17">
        <v>654225</v>
      </c>
    </row>
    <row r="599" spans="1:3" x14ac:dyDescent="0.2">
      <c r="A599" s="15" t="s">
        <v>608</v>
      </c>
      <c r="B599" s="16" t="s">
        <v>6</v>
      </c>
      <c r="C599" s="17">
        <v>266150</v>
      </c>
    </row>
    <row r="600" spans="1:3" x14ac:dyDescent="0.2">
      <c r="A600" s="7" t="s">
        <v>609</v>
      </c>
      <c r="B600" s="8" t="s">
        <v>6</v>
      </c>
      <c r="C600" s="9">
        <v>144495</v>
      </c>
    </row>
    <row r="601" spans="1:3" x14ac:dyDescent="0.2">
      <c r="A601" s="7" t="s">
        <v>610</v>
      </c>
      <c r="B601" s="8" t="s">
        <v>6</v>
      </c>
      <c r="C601" s="9">
        <v>399470</v>
      </c>
    </row>
    <row r="602" spans="1:3" x14ac:dyDescent="0.2">
      <c r="A602" s="15" t="s">
        <v>611</v>
      </c>
      <c r="B602" s="16" t="s">
        <v>6</v>
      </c>
      <c r="C602" s="17">
        <v>27560</v>
      </c>
    </row>
    <row r="603" spans="1:3" x14ac:dyDescent="0.2">
      <c r="A603" s="7" t="s">
        <v>612</v>
      </c>
      <c r="B603" s="8" t="s">
        <v>6</v>
      </c>
      <c r="C603" s="9">
        <v>43605</v>
      </c>
    </row>
    <row r="604" spans="1:3" x14ac:dyDescent="0.2">
      <c r="A604" s="7" t="s">
        <v>613</v>
      </c>
      <c r="B604" s="8" t="s">
        <v>6</v>
      </c>
      <c r="C604" s="9">
        <v>125518</v>
      </c>
    </row>
    <row r="605" spans="1:3" x14ac:dyDescent="0.2">
      <c r="A605" s="7" t="s">
        <v>614</v>
      </c>
      <c r="B605" s="8" t="s">
        <v>6</v>
      </c>
      <c r="C605" s="9">
        <v>2716</v>
      </c>
    </row>
    <row r="606" spans="1:3" x14ac:dyDescent="0.2">
      <c r="A606" s="7" t="s">
        <v>615</v>
      </c>
      <c r="B606" s="8" t="s">
        <v>6</v>
      </c>
      <c r="C606" s="9">
        <v>3296</v>
      </c>
    </row>
    <row r="607" spans="1:3" x14ac:dyDescent="0.2">
      <c r="A607" s="7" t="s">
        <v>616</v>
      </c>
      <c r="B607" s="8" t="s">
        <v>6</v>
      </c>
      <c r="C607" s="9">
        <v>7084</v>
      </c>
    </row>
    <row r="608" spans="1:3" x14ac:dyDescent="0.2">
      <c r="A608" s="7" t="s">
        <v>617</v>
      </c>
      <c r="B608" s="8" t="s">
        <v>6</v>
      </c>
      <c r="C608" s="9">
        <v>12364</v>
      </c>
    </row>
    <row r="609" spans="1:157" x14ac:dyDescent="0.2">
      <c r="A609" s="7" t="s">
        <v>618</v>
      </c>
      <c r="B609" s="8" t="s">
        <v>6</v>
      </c>
      <c r="C609" s="9">
        <v>45380</v>
      </c>
    </row>
    <row r="610" spans="1:157" x14ac:dyDescent="0.2">
      <c r="A610" s="7" t="s">
        <v>619</v>
      </c>
      <c r="B610" s="8" t="s">
        <v>6</v>
      </c>
      <c r="C610" s="9">
        <v>2349</v>
      </c>
    </row>
    <row r="611" spans="1:157" s="10" customFormat="1" x14ac:dyDescent="0.2">
      <c r="A611" s="15" t="s">
        <v>620</v>
      </c>
      <c r="B611" s="16" t="s">
        <v>6</v>
      </c>
      <c r="C611" s="17">
        <v>362074</v>
      </c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</row>
    <row r="612" spans="1:157" x14ac:dyDescent="0.2">
      <c r="A612" s="7" t="s">
        <v>621</v>
      </c>
      <c r="B612" s="8" t="s">
        <v>6</v>
      </c>
      <c r="C612" s="9">
        <v>2752</v>
      </c>
    </row>
    <row r="613" spans="1:157" x14ac:dyDescent="0.2">
      <c r="A613" s="7" t="s">
        <v>622</v>
      </c>
      <c r="B613" s="8" t="s">
        <v>6</v>
      </c>
      <c r="C613" s="9">
        <v>6738</v>
      </c>
    </row>
    <row r="614" spans="1:157" x14ac:dyDescent="0.2">
      <c r="A614" s="7" t="s">
        <v>623</v>
      </c>
      <c r="B614" s="8" t="s">
        <v>6</v>
      </c>
      <c r="C614" s="9">
        <v>10989</v>
      </c>
    </row>
    <row r="615" spans="1:157" x14ac:dyDescent="0.2">
      <c r="A615" s="7" t="s">
        <v>624</v>
      </c>
      <c r="B615" s="8" t="s">
        <v>6</v>
      </c>
      <c r="C615" s="9">
        <v>93889</v>
      </c>
    </row>
    <row r="616" spans="1:157" x14ac:dyDescent="0.2">
      <c r="A616" s="7" t="s">
        <v>625</v>
      </c>
      <c r="B616" s="8" t="s">
        <v>6</v>
      </c>
      <c r="C616" s="9">
        <v>134973</v>
      </c>
    </row>
    <row r="617" spans="1:157" x14ac:dyDescent="0.2">
      <c r="A617" s="7" t="s">
        <v>626</v>
      </c>
      <c r="B617" s="8" t="s">
        <v>6</v>
      </c>
      <c r="C617" s="9">
        <v>84702</v>
      </c>
    </row>
    <row r="618" spans="1:157" x14ac:dyDescent="0.2">
      <c r="A618" s="7" t="s">
        <v>627</v>
      </c>
      <c r="B618" s="8" t="s">
        <v>6</v>
      </c>
      <c r="C618" s="9">
        <v>3395</v>
      </c>
    </row>
    <row r="619" spans="1:157" x14ac:dyDescent="0.2">
      <c r="A619" s="7" t="s">
        <v>628</v>
      </c>
      <c r="B619" s="8" t="s">
        <v>6</v>
      </c>
      <c r="C619" s="9">
        <v>7383</v>
      </c>
    </row>
    <row r="620" spans="1:157" x14ac:dyDescent="0.2">
      <c r="A620" s="15" t="s">
        <v>629</v>
      </c>
      <c r="B620" s="16" t="s">
        <v>6</v>
      </c>
      <c r="C620" s="17">
        <v>498800</v>
      </c>
    </row>
    <row r="621" spans="1:157" x14ac:dyDescent="0.2">
      <c r="A621" s="15" t="s">
        <v>630</v>
      </c>
      <c r="B621" s="16" t="s">
        <v>6</v>
      </c>
      <c r="C621" s="17">
        <v>9976</v>
      </c>
    </row>
    <row r="622" spans="1:157" x14ac:dyDescent="0.2">
      <c r="A622" s="15" t="s">
        <v>631</v>
      </c>
      <c r="B622" s="16" t="s">
        <v>6</v>
      </c>
      <c r="C622" s="17">
        <v>3086</v>
      </c>
    </row>
    <row r="623" spans="1:157" x14ac:dyDescent="0.2">
      <c r="A623" s="15" t="s">
        <v>632</v>
      </c>
      <c r="B623" s="16" t="s">
        <v>6</v>
      </c>
      <c r="C623" s="17">
        <v>3271</v>
      </c>
    </row>
    <row r="624" spans="1:157" x14ac:dyDescent="0.2">
      <c r="A624" s="7" t="s">
        <v>633</v>
      </c>
      <c r="B624" s="8" t="s">
        <v>6</v>
      </c>
      <c r="C624" s="9">
        <v>20669</v>
      </c>
    </row>
    <row r="625" spans="1:3" x14ac:dyDescent="0.2">
      <c r="A625" s="15" t="s">
        <v>634</v>
      </c>
      <c r="B625" s="16" t="s">
        <v>6</v>
      </c>
      <c r="C625" s="17">
        <v>3944</v>
      </c>
    </row>
    <row r="626" spans="1:3" x14ac:dyDescent="0.2">
      <c r="A626" s="15" t="s">
        <v>635</v>
      </c>
      <c r="B626" s="16" t="s">
        <v>6</v>
      </c>
      <c r="C626" s="17">
        <v>3944</v>
      </c>
    </row>
    <row r="627" spans="1:3" x14ac:dyDescent="0.2">
      <c r="A627" s="15" t="s">
        <v>636</v>
      </c>
      <c r="B627" s="16" t="s">
        <v>6</v>
      </c>
      <c r="C627" s="17">
        <v>119119</v>
      </c>
    </row>
    <row r="628" spans="1:3" x14ac:dyDescent="0.2">
      <c r="A628" s="15" t="s">
        <v>637</v>
      </c>
      <c r="B628" s="16" t="s">
        <v>6</v>
      </c>
      <c r="C628" s="17">
        <v>43197</v>
      </c>
    </row>
    <row r="629" spans="1:3" x14ac:dyDescent="0.2">
      <c r="A629" s="15" t="s">
        <v>638</v>
      </c>
      <c r="B629" s="16" t="s">
        <v>6</v>
      </c>
      <c r="C629" s="17">
        <v>49880</v>
      </c>
    </row>
    <row r="630" spans="1:3" x14ac:dyDescent="0.2">
      <c r="A630" s="15" t="s">
        <v>639</v>
      </c>
      <c r="B630" s="16" t="s">
        <v>6</v>
      </c>
      <c r="C630" s="17">
        <v>56287</v>
      </c>
    </row>
    <row r="631" spans="1:3" x14ac:dyDescent="0.2">
      <c r="A631" s="15" t="s">
        <v>640</v>
      </c>
      <c r="B631" s="16" t="s">
        <v>6</v>
      </c>
      <c r="C631" s="17">
        <v>13340</v>
      </c>
    </row>
    <row r="632" spans="1:3" x14ac:dyDescent="0.2">
      <c r="A632" s="15" t="s">
        <v>641</v>
      </c>
      <c r="B632" s="16" t="s">
        <v>6</v>
      </c>
      <c r="C632" s="17">
        <v>34800</v>
      </c>
    </row>
    <row r="633" spans="1:3" x14ac:dyDescent="0.2">
      <c r="A633" s="15" t="s">
        <v>642</v>
      </c>
      <c r="B633" s="16" t="s">
        <v>6</v>
      </c>
      <c r="C633" s="17">
        <v>47124</v>
      </c>
    </row>
    <row r="634" spans="1:3" x14ac:dyDescent="0.2">
      <c r="A634" s="7" t="s">
        <v>643</v>
      </c>
      <c r="B634" s="8" t="s">
        <v>6</v>
      </c>
      <c r="C634" s="9">
        <v>24871</v>
      </c>
    </row>
    <row r="635" spans="1:3" x14ac:dyDescent="0.2">
      <c r="A635" s="15" t="s">
        <v>644</v>
      </c>
      <c r="B635" s="16" t="s">
        <v>6</v>
      </c>
      <c r="C635" s="17">
        <v>48433</v>
      </c>
    </row>
    <row r="636" spans="1:3" x14ac:dyDescent="0.2">
      <c r="A636" s="7" t="s">
        <v>645</v>
      </c>
      <c r="B636" s="8" t="s">
        <v>6</v>
      </c>
      <c r="C636" s="9">
        <v>11373</v>
      </c>
    </row>
    <row r="637" spans="1:3" x14ac:dyDescent="0.2">
      <c r="A637" s="15" t="s">
        <v>646</v>
      </c>
      <c r="B637" s="16" t="s">
        <v>6</v>
      </c>
      <c r="C637" s="17">
        <v>12081</v>
      </c>
    </row>
    <row r="638" spans="1:3" x14ac:dyDescent="0.2">
      <c r="A638" s="7" t="s">
        <v>647</v>
      </c>
      <c r="B638" s="8" t="s">
        <v>6</v>
      </c>
      <c r="C638" s="9">
        <v>6974</v>
      </c>
    </row>
    <row r="639" spans="1:3" x14ac:dyDescent="0.2">
      <c r="A639" s="7" t="s">
        <v>648</v>
      </c>
      <c r="B639" s="8" t="s">
        <v>6</v>
      </c>
      <c r="C639" s="9">
        <v>6998</v>
      </c>
    </row>
    <row r="640" spans="1:3" x14ac:dyDescent="0.2">
      <c r="A640" s="7" t="s">
        <v>649</v>
      </c>
      <c r="B640" s="8" t="s">
        <v>6</v>
      </c>
      <c r="C640" s="9">
        <v>14630</v>
      </c>
    </row>
    <row r="641" spans="1:3" x14ac:dyDescent="0.2">
      <c r="A641" s="7" t="s">
        <v>650</v>
      </c>
      <c r="B641" s="8" t="s">
        <v>6</v>
      </c>
      <c r="C641" s="9">
        <v>13993</v>
      </c>
    </row>
    <row r="642" spans="1:3" x14ac:dyDescent="0.2">
      <c r="A642" s="7" t="s">
        <v>651</v>
      </c>
      <c r="B642" s="8" t="s">
        <v>6</v>
      </c>
      <c r="C642" s="9">
        <v>16724</v>
      </c>
    </row>
    <row r="643" spans="1:3" x14ac:dyDescent="0.2">
      <c r="A643" s="7" t="s">
        <v>652</v>
      </c>
      <c r="B643" s="8" t="s">
        <v>6</v>
      </c>
      <c r="C643" s="9">
        <v>17169</v>
      </c>
    </row>
    <row r="644" spans="1:3" x14ac:dyDescent="0.2">
      <c r="A644" s="7" t="s">
        <v>653</v>
      </c>
      <c r="B644" s="8" t="s">
        <v>6</v>
      </c>
      <c r="C644" s="9">
        <v>19961</v>
      </c>
    </row>
    <row r="645" spans="1:3" x14ac:dyDescent="0.2">
      <c r="A645" s="7" t="s">
        <v>654</v>
      </c>
      <c r="B645" s="8" t="s">
        <v>6</v>
      </c>
      <c r="C645" s="9">
        <v>20139</v>
      </c>
    </row>
    <row r="646" spans="1:3" x14ac:dyDescent="0.2">
      <c r="A646" s="7" t="s">
        <v>655</v>
      </c>
      <c r="B646" s="8" t="s">
        <v>6</v>
      </c>
      <c r="C646" s="9">
        <v>48293</v>
      </c>
    </row>
    <row r="647" spans="1:3" x14ac:dyDescent="0.2">
      <c r="A647" s="15" t="s">
        <v>656</v>
      </c>
      <c r="B647" s="16" t="s">
        <v>6</v>
      </c>
      <c r="C647" s="17">
        <v>267102</v>
      </c>
    </row>
    <row r="648" spans="1:3" x14ac:dyDescent="0.2">
      <c r="A648" s="15" t="s">
        <v>657</v>
      </c>
      <c r="B648" s="16" t="s">
        <v>6</v>
      </c>
      <c r="C648" s="17">
        <v>4453</v>
      </c>
    </row>
    <row r="649" spans="1:3" x14ac:dyDescent="0.2">
      <c r="A649" s="15" t="s">
        <v>658</v>
      </c>
      <c r="B649" s="16" t="s">
        <v>6</v>
      </c>
      <c r="C649" s="17">
        <v>9848</v>
      </c>
    </row>
    <row r="650" spans="1:3" x14ac:dyDescent="0.2">
      <c r="A650" s="15" t="s">
        <v>659</v>
      </c>
      <c r="B650" s="16" t="s">
        <v>6</v>
      </c>
      <c r="C650" s="17">
        <v>9848</v>
      </c>
    </row>
    <row r="651" spans="1:3" x14ac:dyDescent="0.2">
      <c r="A651" s="15" t="s">
        <v>660</v>
      </c>
      <c r="B651" s="16" t="s">
        <v>6</v>
      </c>
      <c r="C651" s="17">
        <v>14365</v>
      </c>
    </row>
    <row r="652" spans="1:3" x14ac:dyDescent="0.2">
      <c r="A652" s="15" t="s">
        <v>661</v>
      </c>
      <c r="B652" s="16" t="s">
        <v>6</v>
      </c>
      <c r="C652" s="17">
        <v>14365</v>
      </c>
    </row>
    <row r="653" spans="1:3" x14ac:dyDescent="0.2">
      <c r="A653" s="15" t="s">
        <v>662</v>
      </c>
      <c r="B653" s="16" t="s">
        <v>6</v>
      </c>
      <c r="C653" s="17">
        <v>29214</v>
      </c>
    </row>
    <row r="654" spans="1:3" x14ac:dyDescent="0.2">
      <c r="A654" s="15" t="s">
        <v>663</v>
      </c>
      <c r="B654" s="16" t="s">
        <v>6</v>
      </c>
      <c r="C654" s="17">
        <v>14216.54</v>
      </c>
    </row>
    <row r="655" spans="1:3" x14ac:dyDescent="0.2">
      <c r="A655" s="15" t="s">
        <v>664</v>
      </c>
      <c r="B655" s="16" t="s">
        <v>6</v>
      </c>
      <c r="C655" s="17">
        <v>35484</v>
      </c>
    </row>
    <row r="656" spans="1:3" x14ac:dyDescent="0.2">
      <c r="A656" s="15" t="s">
        <v>665</v>
      </c>
      <c r="B656" s="16" t="s">
        <v>6</v>
      </c>
      <c r="C656" s="17">
        <v>524320</v>
      </c>
    </row>
    <row r="657" spans="1:157" x14ac:dyDescent="0.2">
      <c r="A657" s="7" t="s">
        <v>666</v>
      </c>
      <c r="B657" s="8" t="s">
        <v>153</v>
      </c>
      <c r="C657" s="9">
        <v>634382</v>
      </c>
    </row>
    <row r="658" spans="1:157" x14ac:dyDescent="0.2">
      <c r="A658" s="7" t="s">
        <v>667</v>
      </c>
      <c r="B658" s="8" t="s">
        <v>16</v>
      </c>
      <c r="C658" s="9">
        <v>136617</v>
      </c>
    </row>
    <row r="659" spans="1:157" x14ac:dyDescent="0.2">
      <c r="A659" s="7" t="s">
        <v>668</v>
      </c>
      <c r="B659" s="8" t="s">
        <v>16</v>
      </c>
      <c r="C659" s="9">
        <v>41749</v>
      </c>
    </row>
    <row r="660" spans="1:157" x14ac:dyDescent="0.2">
      <c r="A660" s="15" t="s">
        <v>669</v>
      </c>
      <c r="B660" s="16" t="s">
        <v>16</v>
      </c>
      <c r="C660" s="17">
        <v>39171</v>
      </c>
    </row>
    <row r="661" spans="1:157" x14ac:dyDescent="0.2">
      <c r="A661" s="7" t="s">
        <v>670</v>
      </c>
      <c r="B661" s="8" t="s">
        <v>16</v>
      </c>
      <c r="C661" s="9">
        <v>30492</v>
      </c>
    </row>
    <row r="662" spans="1:157" x14ac:dyDescent="0.2">
      <c r="A662" s="7" t="s">
        <v>671</v>
      </c>
      <c r="B662" s="8" t="s">
        <v>16</v>
      </c>
      <c r="C662" s="9">
        <v>3945</v>
      </c>
    </row>
    <row r="663" spans="1:157" s="10" customFormat="1" x14ac:dyDescent="0.2">
      <c r="A663" s="15" t="s">
        <v>672</v>
      </c>
      <c r="B663" s="16" t="s">
        <v>6</v>
      </c>
      <c r="C663" s="17">
        <v>1856000</v>
      </c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</row>
    <row r="664" spans="1:157" s="10" customFormat="1" x14ac:dyDescent="0.2">
      <c r="A664" s="15" t="s">
        <v>673</v>
      </c>
      <c r="B664" s="16" t="s">
        <v>6</v>
      </c>
      <c r="C664" s="17">
        <v>1914000</v>
      </c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</row>
    <row r="665" spans="1:157" s="10" customFormat="1" x14ac:dyDescent="0.2">
      <c r="A665" s="15" t="s">
        <v>674</v>
      </c>
      <c r="B665" s="16" t="s">
        <v>6</v>
      </c>
      <c r="C665" s="17">
        <v>1972000</v>
      </c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</row>
    <row r="666" spans="1:157" s="10" customFormat="1" x14ac:dyDescent="0.2">
      <c r="A666" s="15" t="s">
        <v>675</v>
      </c>
      <c r="B666" s="16" t="s">
        <v>6</v>
      </c>
      <c r="C666" s="17">
        <v>1624000</v>
      </c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</row>
    <row r="667" spans="1:157" s="10" customFormat="1" x14ac:dyDescent="0.2">
      <c r="A667" s="15" t="s">
        <v>676</v>
      </c>
      <c r="B667" s="16" t="s">
        <v>6</v>
      </c>
      <c r="C667" s="17">
        <v>477750</v>
      </c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</row>
    <row r="668" spans="1:157" s="10" customFormat="1" x14ac:dyDescent="0.2">
      <c r="A668" s="15" t="s">
        <v>677</v>
      </c>
      <c r="B668" s="16" t="s">
        <v>6</v>
      </c>
      <c r="C668" s="17">
        <v>472500</v>
      </c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</row>
    <row r="669" spans="1:157" s="10" customFormat="1" x14ac:dyDescent="0.2">
      <c r="A669" s="15" t="s">
        <v>678</v>
      </c>
      <c r="B669" s="16" t="s">
        <v>6</v>
      </c>
      <c r="C669" s="17">
        <v>1263240</v>
      </c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</row>
    <row r="670" spans="1:157" s="10" customFormat="1" x14ac:dyDescent="0.2">
      <c r="A670" s="15" t="s">
        <v>679</v>
      </c>
      <c r="B670" s="16" t="s">
        <v>6</v>
      </c>
      <c r="C670" s="17">
        <v>81647760</v>
      </c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</row>
    <row r="671" spans="1:157" s="10" customFormat="1" x14ac:dyDescent="0.2">
      <c r="A671" s="15" t="s">
        <v>680</v>
      </c>
      <c r="B671" s="16" t="s">
        <v>6</v>
      </c>
      <c r="C671" s="17">
        <v>1748120</v>
      </c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</row>
    <row r="672" spans="1:157" s="10" customFormat="1" x14ac:dyDescent="0.2">
      <c r="A672" s="15" t="s">
        <v>681</v>
      </c>
      <c r="B672" s="16" t="s">
        <v>6</v>
      </c>
      <c r="C672" s="17">
        <v>81200000</v>
      </c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</row>
    <row r="673" spans="1:157" s="10" customFormat="1" x14ac:dyDescent="0.2">
      <c r="A673" s="15" t="s">
        <v>682</v>
      </c>
      <c r="B673" s="16" t="s">
        <v>6</v>
      </c>
      <c r="C673" s="17">
        <v>2488200</v>
      </c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</row>
    <row r="674" spans="1:157" s="10" customFormat="1" x14ac:dyDescent="0.2">
      <c r="A674" s="15" t="s">
        <v>683</v>
      </c>
      <c r="B674" s="16" t="s">
        <v>6</v>
      </c>
      <c r="C674" s="17">
        <v>1183200</v>
      </c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</row>
    <row r="675" spans="1:157" s="10" customFormat="1" x14ac:dyDescent="0.2">
      <c r="A675" s="15" t="s">
        <v>684</v>
      </c>
      <c r="B675" s="16" t="s">
        <v>6</v>
      </c>
      <c r="C675" s="17">
        <v>47096000</v>
      </c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</row>
    <row r="676" spans="1:157" s="10" customFormat="1" x14ac:dyDescent="0.2">
      <c r="A676" s="15" t="s">
        <v>685</v>
      </c>
      <c r="B676" s="16" t="s">
        <v>6</v>
      </c>
      <c r="C676" s="17">
        <v>1748120</v>
      </c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</row>
    <row r="677" spans="1:157" s="10" customFormat="1" x14ac:dyDescent="0.2">
      <c r="A677" s="15" t="s">
        <v>686</v>
      </c>
      <c r="B677" s="16" t="s">
        <v>6</v>
      </c>
      <c r="C677" s="17">
        <v>92800000</v>
      </c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</row>
    <row r="678" spans="1:157" x14ac:dyDescent="0.2">
      <c r="A678" s="15" t="s">
        <v>687</v>
      </c>
      <c r="B678" s="16" t="s">
        <v>81</v>
      </c>
      <c r="C678" s="17">
        <v>18444</v>
      </c>
    </row>
    <row r="679" spans="1:157" x14ac:dyDescent="0.2">
      <c r="A679" s="15" t="s">
        <v>688</v>
      </c>
      <c r="B679" s="16" t="s">
        <v>81</v>
      </c>
      <c r="C679" s="17">
        <v>10900</v>
      </c>
    </row>
    <row r="680" spans="1:157" x14ac:dyDescent="0.2">
      <c r="A680" s="15" t="s">
        <v>689</v>
      </c>
      <c r="B680" s="16" t="s">
        <v>20</v>
      </c>
      <c r="C680" s="17">
        <v>3193.33</v>
      </c>
    </row>
    <row r="681" spans="1:157" x14ac:dyDescent="0.2">
      <c r="A681" s="7" t="s">
        <v>690</v>
      </c>
      <c r="B681" s="8" t="s">
        <v>153</v>
      </c>
      <c r="C681" s="9">
        <v>345323</v>
      </c>
    </row>
    <row r="682" spans="1:157" x14ac:dyDescent="0.2">
      <c r="A682" s="7" t="s">
        <v>691</v>
      </c>
      <c r="B682" s="8" t="s">
        <v>153</v>
      </c>
      <c r="C682" s="9">
        <v>323650</v>
      </c>
    </row>
    <row r="683" spans="1:157" x14ac:dyDescent="0.2">
      <c r="A683" s="7" t="s">
        <v>692</v>
      </c>
      <c r="B683" s="8" t="s">
        <v>153</v>
      </c>
      <c r="C683" s="9">
        <v>3117722</v>
      </c>
    </row>
    <row r="684" spans="1:157" x14ac:dyDescent="0.2">
      <c r="A684" s="7" t="s">
        <v>693</v>
      </c>
      <c r="B684" s="8" t="s">
        <v>153</v>
      </c>
      <c r="C684" s="9">
        <v>283339</v>
      </c>
    </row>
    <row r="685" spans="1:157" x14ac:dyDescent="0.2">
      <c r="A685" s="7" t="s">
        <v>694</v>
      </c>
      <c r="B685" s="8" t="s">
        <v>153</v>
      </c>
      <c r="C685" s="9">
        <v>396394</v>
      </c>
    </row>
    <row r="686" spans="1:157" x14ac:dyDescent="0.2">
      <c r="A686" s="7" t="s">
        <v>695</v>
      </c>
      <c r="B686" s="8" t="s">
        <v>153</v>
      </c>
      <c r="C686" s="9">
        <v>441644</v>
      </c>
    </row>
    <row r="687" spans="1:157" x14ac:dyDescent="0.2">
      <c r="A687" s="7" t="s">
        <v>696</v>
      </c>
      <c r="B687" s="8" t="s">
        <v>153</v>
      </c>
      <c r="C687" s="9">
        <v>372757</v>
      </c>
    </row>
    <row r="688" spans="1:157" x14ac:dyDescent="0.2">
      <c r="A688" s="7" t="s">
        <v>697</v>
      </c>
      <c r="B688" s="8" t="s">
        <v>153</v>
      </c>
      <c r="C688" s="9">
        <v>311268</v>
      </c>
    </row>
    <row r="689" spans="1:157" s="10" customFormat="1" x14ac:dyDescent="0.2">
      <c r="A689" s="7" t="s">
        <v>698</v>
      </c>
      <c r="B689" s="8" t="s">
        <v>153</v>
      </c>
      <c r="C689" s="9">
        <v>324272</v>
      </c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</row>
    <row r="690" spans="1:157" s="10" customFormat="1" x14ac:dyDescent="0.2">
      <c r="A690" s="15" t="s">
        <v>699</v>
      </c>
      <c r="B690" s="16" t="s">
        <v>153</v>
      </c>
      <c r="C690" s="17">
        <v>419632.56</v>
      </c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</row>
    <row r="691" spans="1:157" s="10" customFormat="1" x14ac:dyDescent="0.2">
      <c r="A691" s="7" t="s">
        <v>700</v>
      </c>
      <c r="B691" s="8" t="s">
        <v>153</v>
      </c>
      <c r="C691" s="9">
        <v>404369</v>
      </c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</row>
    <row r="692" spans="1:157" s="10" customFormat="1" x14ac:dyDescent="0.2">
      <c r="A692" s="7" t="s">
        <v>701</v>
      </c>
      <c r="B692" s="8" t="s">
        <v>153</v>
      </c>
      <c r="C692" s="9">
        <v>371643</v>
      </c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</row>
    <row r="693" spans="1:157" s="10" customFormat="1" x14ac:dyDescent="0.2">
      <c r="A693" s="15" t="s">
        <v>702</v>
      </c>
      <c r="B693" s="16" t="s">
        <v>153</v>
      </c>
      <c r="C693" s="17">
        <v>327994.74</v>
      </c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</row>
    <row r="694" spans="1:157" s="10" customFormat="1" x14ac:dyDescent="0.2">
      <c r="A694" s="7" t="s">
        <v>703</v>
      </c>
      <c r="B694" s="8" t="s">
        <v>153</v>
      </c>
      <c r="C694" s="9">
        <v>428578</v>
      </c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</row>
    <row r="695" spans="1:157" s="10" customFormat="1" x14ac:dyDescent="0.2">
      <c r="A695" s="15" t="s">
        <v>704</v>
      </c>
      <c r="B695" s="16" t="s">
        <v>153</v>
      </c>
      <c r="C695" s="17">
        <v>365630.9</v>
      </c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</row>
    <row r="696" spans="1:157" s="10" customFormat="1" x14ac:dyDescent="0.2">
      <c r="A696" s="15" t="s">
        <v>705</v>
      </c>
      <c r="B696" s="16" t="s">
        <v>153</v>
      </c>
      <c r="C696" s="17">
        <v>365630.9</v>
      </c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</row>
    <row r="697" spans="1:157" s="10" customFormat="1" x14ac:dyDescent="0.2">
      <c r="A697" s="15" t="s">
        <v>706</v>
      </c>
      <c r="B697" s="16" t="s">
        <v>153</v>
      </c>
      <c r="C697" s="17">
        <v>452807.79</v>
      </c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</row>
    <row r="698" spans="1:157" s="10" customFormat="1" x14ac:dyDescent="0.2">
      <c r="A698" s="7" t="s">
        <v>707</v>
      </c>
      <c r="B698" s="8" t="s">
        <v>153</v>
      </c>
      <c r="C698" s="9">
        <v>368782</v>
      </c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</row>
    <row r="699" spans="1:157" s="10" customFormat="1" x14ac:dyDescent="0.2">
      <c r="A699" s="15" t="s">
        <v>708</v>
      </c>
      <c r="B699" s="16" t="s">
        <v>167</v>
      </c>
      <c r="C699" s="17">
        <v>4704</v>
      </c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</row>
    <row r="700" spans="1:157" x14ac:dyDescent="0.2">
      <c r="A700" s="15" t="s">
        <v>709</v>
      </c>
      <c r="B700" s="16" t="s">
        <v>6</v>
      </c>
      <c r="C700" s="17">
        <v>2258</v>
      </c>
    </row>
    <row r="701" spans="1:157" x14ac:dyDescent="0.2">
      <c r="A701" s="15" t="s">
        <v>710</v>
      </c>
      <c r="B701" s="16" t="s">
        <v>6</v>
      </c>
      <c r="C701" s="17">
        <v>120000</v>
      </c>
    </row>
    <row r="702" spans="1:157" x14ac:dyDescent="0.2">
      <c r="A702" s="15" t="s">
        <v>711</v>
      </c>
      <c r="B702" s="16" t="s">
        <v>6</v>
      </c>
      <c r="C702" s="17">
        <v>327</v>
      </c>
    </row>
    <row r="703" spans="1:157" x14ac:dyDescent="0.2">
      <c r="A703" s="15" t="s">
        <v>712</v>
      </c>
      <c r="B703" s="16" t="s">
        <v>6</v>
      </c>
      <c r="C703" s="17">
        <v>258</v>
      </c>
    </row>
    <row r="704" spans="1:157" s="10" customFormat="1" x14ac:dyDescent="0.2">
      <c r="A704" s="15" t="s">
        <v>713</v>
      </c>
      <c r="B704" s="16" t="s">
        <v>6</v>
      </c>
      <c r="C704" s="17">
        <v>60000</v>
      </c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</row>
    <row r="705" spans="1:157" x14ac:dyDescent="0.2">
      <c r="A705" s="7" t="s">
        <v>714</v>
      </c>
      <c r="B705" s="8" t="s">
        <v>6</v>
      </c>
      <c r="C705" s="9">
        <v>340285</v>
      </c>
    </row>
    <row r="706" spans="1:157" s="10" customFormat="1" x14ac:dyDescent="0.2">
      <c r="A706" s="15" t="s">
        <v>715</v>
      </c>
      <c r="B706" s="16" t="s">
        <v>6</v>
      </c>
      <c r="C706" s="17">
        <v>214600</v>
      </c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</row>
    <row r="707" spans="1:157" s="10" customFormat="1" x14ac:dyDescent="0.2">
      <c r="A707" s="15" t="s">
        <v>716</v>
      </c>
      <c r="B707" s="16" t="s">
        <v>6</v>
      </c>
      <c r="C707" s="17">
        <v>328860</v>
      </c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</row>
    <row r="708" spans="1:157" s="10" customFormat="1" x14ac:dyDescent="0.2">
      <c r="A708" s="15" t="s">
        <v>717</v>
      </c>
      <c r="B708" s="16" t="s">
        <v>6</v>
      </c>
      <c r="C708" s="17">
        <v>527800</v>
      </c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</row>
    <row r="709" spans="1:157" s="10" customFormat="1" x14ac:dyDescent="0.2">
      <c r="A709" s="15" t="s">
        <v>718</v>
      </c>
      <c r="B709" s="16" t="s">
        <v>6</v>
      </c>
      <c r="C709" s="17">
        <v>32480</v>
      </c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</row>
    <row r="710" spans="1:157" s="10" customFormat="1" x14ac:dyDescent="0.2">
      <c r="A710" s="15" t="s">
        <v>719</v>
      </c>
      <c r="B710" s="16" t="s">
        <v>6</v>
      </c>
      <c r="C710" s="17">
        <v>44080</v>
      </c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</row>
    <row r="711" spans="1:157" s="10" customFormat="1" x14ac:dyDescent="0.2">
      <c r="A711" s="15" t="s">
        <v>720</v>
      </c>
      <c r="B711" s="16" t="s">
        <v>6</v>
      </c>
      <c r="C711" s="17">
        <v>108750</v>
      </c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</row>
    <row r="712" spans="1:157" s="10" customFormat="1" x14ac:dyDescent="0.2">
      <c r="A712" s="7" t="s">
        <v>721</v>
      </c>
      <c r="B712" s="8" t="s">
        <v>6</v>
      </c>
      <c r="C712" s="9">
        <v>93772</v>
      </c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</row>
    <row r="713" spans="1:157" s="10" customFormat="1" x14ac:dyDescent="0.2">
      <c r="A713" s="15" t="s">
        <v>722</v>
      </c>
      <c r="B713" s="16" t="s">
        <v>6</v>
      </c>
      <c r="C713" s="17">
        <v>168200</v>
      </c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</row>
    <row r="714" spans="1:157" x14ac:dyDescent="0.2">
      <c r="A714" s="15" t="s">
        <v>723</v>
      </c>
      <c r="B714" s="16" t="s">
        <v>6</v>
      </c>
      <c r="C714" s="17">
        <v>39400</v>
      </c>
    </row>
    <row r="715" spans="1:157" s="10" customFormat="1" x14ac:dyDescent="0.2">
      <c r="A715" s="15" t="s">
        <v>724</v>
      </c>
      <c r="B715" s="16" t="s">
        <v>6</v>
      </c>
      <c r="C715" s="17">
        <v>78317</v>
      </c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</row>
    <row r="716" spans="1:157" s="10" customFormat="1" x14ac:dyDescent="0.2">
      <c r="A716" s="15" t="s">
        <v>725</v>
      </c>
      <c r="B716" s="16" t="s">
        <v>6</v>
      </c>
      <c r="C716" s="17">
        <v>52267</v>
      </c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</row>
    <row r="717" spans="1:157" s="10" customFormat="1" x14ac:dyDescent="0.2">
      <c r="A717" s="7" t="s">
        <v>726</v>
      </c>
      <c r="B717" s="8" t="s">
        <v>6</v>
      </c>
      <c r="C717" s="9">
        <v>99132</v>
      </c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</row>
    <row r="718" spans="1:157" x14ac:dyDescent="0.2">
      <c r="A718" s="15" t="s">
        <v>727</v>
      </c>
      <c r="B718" s="16" t="s">
        <v>6</v>
      </c>
      <c r="C718" s="17">
        <v>11200</v>
      </c>
    </row>
    <row r="719" spans="1:157" x14ac:dyDescent="0.2">
      <c r="A719" s="15" t="s">
        <v>728</v>
      </c>
      <c r="B719" s="16" t="s">
        <v>6</v>
      </c>
      <c r="C719" s="17">
        <v>48720</v>
      </c>
    </row>
    <row r="720" spans="1:157" x14ac:dyDescent="0.2">
      <c r="A720" s="15" t="s">
        <v>729</v>
      </c>
      <c r="B720" s="16" t="s">
        <v>6</v>
      </c>
      <c r="C720" s="17">
        <v>432448</v>
      </c>
    </row>
    <row r="721" spans="1:3" x14ac:dyDescent="0.2">
      <c r="A721" s="15" t="s">
        <v>730</v>
      </c>
      <c r="B721" s="16" t="s">
        <v>6</v>
      </c>
      <c r="C721" s="17">
        <v>812000</v>
      </c>
    </row>
    <row r="722" spans="1:3" x14ac:dyDescent="0.2">
      <c r="A722" s="15" t="s">
        <v>731</v>
      </c>
      <c r="B722" s="16" t="s">
        <v>6</v>
      </c>
      <c r="C722" s="17">
        <v>5500</v>
      </c>
    </row>
    <row r="723" spans="1:3" x14ac:dyDescent="0.2">
      <c r="A723" s="7" t="s">
        <v>732</v>
      </c>
      <c r="B723" s="8" t="s">
        <v>81</v>
      </c>
      <c r="C723" s="9">
        <v>826</v>
      </c>
    </row>
    <row r="724" spans="1:3" x14ac:dyDescent="0.2">
      <c r="A724" s="7" t="s">
        <v>733</v>
      </c>
      <c r="B724" s="8" t="s">
        <v>81</v>
      </c>
      <c r="C724" s="9">
        <v>1714</v>
      </c>
    </row>
    <row r="725" spans="1:3" x14ac:dyDescent="0.2">
      <c r="A725" s="15" t="s">
        <v>734</v>
      </c>
      <c r="B725" s="16" t="s">
        <v>81</v>
      </c>
      <c r="C725" s="17">
        <v>4164</v>
      </c>
    </row>
    <row r="726" spans="1:3" x14ac:dyDescent="0.2">
      <c r="A726" s="15" t="s">
        <v>735</v>
      </c>
      <c r="B726" s="16" t="s">
        <v>81</v>
      </c>
      <c r="C726" s="17">
        <v>1400</v>
      </c>
    </row>
    <row r="727" spans="1:3" x14ac:dyDescent="0.2">
      <c r="A727" s="15" t="s">
        <v>736</v>
      </c>
      <c r="B727" s="16" t="s">
        <v>72</v>
      </c>
      <c r="C727" s="17">
        <v>455483</v>
      </c>
    </row>
    <row r="728" spans="1:3" x14ac:dyDescent="0.2">
      <c r="A728" s="15" t="s">
        <v>737</v>
      </c>
      <c r="B728" s="16" t="s">
        <v>81</v>
      </c>
      <c r="C728" s="17">
        <v>5900</v>
      </c>
    </row>
    <row r="729" spans="1:3" x14ac:dyDescent="0.2">
      <c r="A729" s="15" t="s">
        <v>738</v>
      </c>
      <c r="B729" s="16" t="s">
        <v>72</v>
      </c>
      <c r="C729" s="17">
        <v>30906.880000000001</v>
      </c>
    </row>
    <row r="730" spans="1:3" x14ac:dyDescent="0.2">
      <c r="A730" s="15" t="s">
        <v>739</v>
      </c>
      <c r="B730" s="16" t="s">
        <v>6</v>
      </c>
      <c r="C730" s="17">
        <v>154067</v>
      </c>
    </row>
    <row r="731" spans="1:3" x14ac:dyDescent="0.2">
      <c r="A731" s="15" t="s">
        <v>740</v>
      </c>
      <c r="B731" s="16" t="s">
        <v>6</v>
      </c>
      <c r="C731" s="17">
        <v>12950</v>
      </c>
    </row>
    <row r="732" spans="1:3" x14ac:dyDescent="0.2">
      <c r="A732" s="7" t="s">
        <v>741</v>
      </c>
      <c r="B732" s="8" t="s">
        <v>16</v>
      </c>
      <c r="C732" s="9">
        <v>8283</v>
      </c>
    </row>
    <row r="733" spans="1:3" x14ac:dyDescent="0.2">
      <c r="A733" s="7" t="s">
        <v>742</v>
      </c>
      <c r="B733" s="8" t="s">
        <v>16</v>
      </c>
      <c r="C733" s="9">
        <v>5521</v>
      </c>
    </row>
    <row r="734" spans="1:3" x14ac:dyDescent="0.2">
      <c r="A734" s="15" t="s">
        <v>743</v>
      </c>
      <c r="B734" s="16" t="s">
        <v>72</v>
      </c>
      <c r="C734" s="17">
        <v>168581</v>
      </c>
    </row>
    <row r="735" spans="1:3" x14ac:dyDescent="0.2">
      <c r="A735" s="15" t="s">
        <v>744</v>
      </c>
      <c r="B735" s="16" t="s">
        <v>72</v>
      </c>
      <c r="C735" s="17">
        <v>151960</v>
      </c>
    </row>
    <row r="736" spans="1:3" x14ac:dyDescent="0.2">
      <c r="A736" s="15" t="s">
        <v>745</v>
      </c>
      <c r="B736" s="16" t="s">
        <v>81</v>
      </c>
      <c r="C736" s="17">
        <v>45000</v>
      </c>
    </row>
    <row r="737" spans="1:3" x14ac:dyDescent="0.2">
      <c r="A737" s="15" t="s">
        <v>746</v>
      </c>
      <c r="B737" s="16" t="s">
        <v>81</v>
      </c>
      <c r="C737" s="17">
        <v>20000</v>
      </c>
    </row>
    <row r="738" spans="1:3" x14ac:dyDescent="0.2">
      <c r="A738" s="15" t="s">
        <v>747</v>
      </c>
      <c r="B738" s="16" t="s">
        <v>6</v>
      </c>
      <c r="C738" s="17">
        <v>6000</v>
      </c>
    </row>
    <row r="739" spans="1:3" x14ac:dyDescent="0.2">
      <c r="A739" s="15" t="s">
        <v>748</v>
      </c>
      <c r="B739" s="16" t="s">
        <v>6</v>
      </c>
      <c r="C739" s="17">
        <v>61437</v>
      </c>
    </row>
    <row r="740" spans="1:3" x14ac:dyDescent="0.2">
      <c r="A740" s="15" t="s">
        <v>749</v>
      </c>
      <c r="B740" s="16" t="s">
        <v>4</v>
      </c>
      <c r="C740" s="17">
        <v>4840</v>
      </c>
    </row>
    <row r="741" spans="1:3" x14ac:dyDescent="0.2">
      <c r="A741" s="7" t="s">
        <v>750</v>
      </c>
      <c r="B741" s="8" t="s">
        <v>153</v>
      </c>
      <c r="C741" s="9">
        <v>23205</v>
      </c>
    </row>
    <row r="742" spans="1:3" x14ac:dyDescent="0.2">
      <c r="A742" s="7" t="s">
        <v>751</v>
      </c>
      <c r="B742" s="8" t="s">
        <v>153</v>
      </c>
      <c r="C742" s="9">
        <v>23007</v>
      </c>
    </row>
    <row r="743" spans="1:3" x14ac:dyDescent="0.2">
      <c r="A743" s="7" t="s">
        <v>752</v>
      </c>
      <c r="B743" s="8" t="s">
        <v>153</v>
      </c>
      <c r="C743" s="9">
        <v>25321</v>
      </c>
    </row>
    <row r="744" spans="1:3" x14ac:dyDescent="0.2">
      <c r="A744" s="7" t="s">
        <v>753</v>
      </c>
      <c r="B744" s="8" t="s">
        <v>153</v>
      </c>
      <c r="C744" s="9">
        <v>18247</v>
      </c>
    </row>
    <row r="745" spans="1:3" x14ac:dyDescent="0.2">
      <c r="A745" s="15" t="s">
        <v>754</v>
      </c>
      <c r="B745" s="16" t="s">
        <v>6</v>
      </c>
      <c r="C745" s="17">
        <v>102080</v>
      </c>
    </row>
    <row r="746" spans="1:3" x14ac:dyDescent="0.2">
      <c r="A746" s="15" t="s">
        <v>755</v>
      </c>
      <c r="B746" s="16" t="s">
        <v>6</v>
      </c>
      <c r="C746" s="17">
        <v>135720</v>
      </c>
    </row>
    <row r="747" spans="1:3" x14ac:dyDescent="0.2">
      <c r="A747" s="15" t="s">
        <v>756</v>
      </c>
      <c r="B747" s="16" t="s">
        <v>6</v>
      </c>
      <c r="C747" s="17">
        <v>215760</v>
      </c>
    </row>
    <row r="748" spans="1:3" x14ac:dyDescent="0.2">
      <c r="A748" s="15" t="s">
        <v>757</v>
      </c>
      <c r="B748" s="16" t="s">
        <v>6</v>
      </c>
      <c r="C748" s="17">
        <v>225910</v>
      </c>
    </row>
    <row r="749" spans="1:3" x14ac:dyDescent="0.2">
      <c r="A749" s="15" t="s">
        <v>758</v>
      </c>
      <c r="B749" s="16" t="s">
        <v>6</v>
      </c>
      <c r="C749" s="17">
        <v>421080</v>
      </c>
    </row>
    <row r="750" spans="1:3" x14ac:dyDescent="0.2">
      <c r="A750" s="15" t="s">
        <v>759</v>
      </c>
      <c r="B750" s="16" t="s">
        <v>6</v>
      </c>
      <c r="C750" s="17">
        <v>779520</v>
      </c>
    </row>
    <row r="751" spans="1:3" x14ac:dyDescent="0.2">
      <c r="A751" s="15" t="s">
        <v>760</v>
      </c>
      <c r="B751" s="16" t="s">
        <v>6</v>
      </c>
      <c r="C751" s="17">
        <v>128102.1</v>
      </c>
    </row>
    <row r="752" spans="1:3" x14ac:dyDescent="0.2">
      <c r="A752" s="15" t="s">
        <v>761</v>
      </c>
      <c r="B752" s="16" t="s">
        <v>6</v>
      </c>
      <c r="C752" s="17">
        <v>263610</v>
      </c>
    </row>
    <row r="753" spans="1:3" x14ac:dyDescent="0.2">
      <c r="A753" s="15" t="s">
        <v>762</v>
      </c>
      <c r="B753" s="16" t="s">
        <v>6</v>
      </c>
      <c r="C753" s="17">
        <v>415814</v>
      </c>
    </row>
    <row r="754" spans="1:3" x14ac:dyDescent="0.2">
      <c r="A754" s="15" t="s">
        <v>763</v>
      </c>
      <c r="B754" s="16" t="s">
        <v>6</v>
      </c>
      <c r="C754" s="17">
        <v>195000</v>
      </c>
    </row>
    <row r="755" spans="1:3" x14ac:dyDescent="0.2">
      <c r="A755" s="7" t="s">
        <v>764</v>
      </c>
      <c r="B755" s="8" t="s">
        <v>167</v>
      </c>
      <c r="C755" s="9">
        <v>17368</v>
      </c>
    </row>
    <row r="756" spans="1:3" x14ac:dyDescent="0.2">
      <c r="A756" s="15" t="s">
        <v>765</v>
      </c>
      <c r="B756" s="16" t="s">
        <v>167</v>
      </c>
      <c r="C756" s="17">
        <v>19125</v>
      </c>
    </row>
    <row r="757" spans="1:3" x14ac:dyDescent="0.2">
      <c r="A757" s="7" t="s">
        <v>766</v>
      </c>
      <c r="B757" s="8" t="s">
        <v>167</v>
      </c>
      <c r="C757" s="9">
        <v>28535</v>
      </c>
    </row>
    <row r="758" spans="1:3" x14ac:dyDescent="0.2">
      <c r="A758" s="15" t="s">
        <v>767</v>
      </c>
      <c r="B758" s="16" t="s">
        <v>167</v>
      </c>
      <c r="C758" s="17">
        <v>24862</v>
      </c>
    </row>
    <row r="759" spans="1:3" x14ac:dyDescent="0.2">
      <c r="A759" s="7" t="s">
        <v>768</v>
      </c>
      <c r="B759" s="8" t="s">
        <v>167</v>
      </c>
      <c r="C759" s="9">
        <v>24501</v>
      </c>
    </row>
    <row r="760" spans="1:3" x14ac:dyDescent="0.2">
      <c r="A760" s="15" t="s">
        <v>769</v>
      </c>
      <c r="B760" s="16" t="s">
        <v>167</v>
      </c>
      <c r="C760" s="17">
        <v>26359</v>
      </c>
    </row>
    <row r="761" spans="1:3" x14ac:dyDescent="0.2">
      <c r="A761" s="7" t="s">
        <v>770</v>
      </c>
      <c r="B761" s="8" t="s">
        <v>167</v>
      </c>
      <c r="C761" s="9">
        <v>31634</v>
      </c>
    </row>
    <row r="762" spans="1:3" x14ac:dyDescent="0.2">
      <c r="A762" s="7" t="s">
        <v>771</v>
      </c>
      <c r="B762" s="8" t="s">
        <v>167</v>
      </c>
      <c r="C762" s="9">
        <v>38767</v>
      </c>
    </row>
    <row r="763" spans="1:3" x14ac:dyDescent="0.2">
      <c r="A763" s="7" t="s">
        <v>772</v>
      </c>
      <c r="B763" s="8" t="s">
        <v>167</v>
      </c>
      <c r="C763" s="9">
        <v>45900</v>
      </c>
    </row>
    <row r="764" spans="1:3" x14ac:dyDescent="0.2">
      <c r="A764" s="7" t="s">
        <v>773</v>
      </c>
      <c r="B764" s="8" t="s">
        <v>167</v>
      </c>
      <c r="C764" s="9">
        <v>74432</v>
      </c>
    </row>
    <row r="765" spans="1:3" x14ac:dyDescent="0.2">
      <c r="A765" s="15" t="s">
        <v>774</v>
      </c>
      <c r="B765" s="16" t="s">
        <v>167</v>
      </c>
      <c r="C765" s="17">
        <v>45484</v>
      </c>
    </row>
    <row r="766" spans="1:3" x14ac:dyDescent="0.2">
      <c r="A766" s="15" t="s">
        <v>775</v>
      </c>
      <c r="B766" s="16" t="s">
        <v>167</v>
      </c>
      <c r="C766" s="17">
        <v>64609</v>
      </c>
    </row>
    <row r="767" spans="1:3" x14ac:dyDescent="0.2">
      <c r="A767" s="7" t="s">
        <v>776</v>
      </c>
      <c r="B767" s="8" t="s">
        <v>167</v>
      </c>
      <c r="C767" s="9">
        <v>20470</v>
      </c>
    </row>
    <row r="768" spans="1:3" x14ac:dyDescent="0.2">
      <c r="A768" s="15" t="s">
        <v>777</v>
      </c>
      <c r="B768" s="16" t="s">
        <v>167</v>
      </c>
      <c r="C768" s="17">
        <v>22719</v>
      </c>
    </row>
    <row r="769" spans="1:157" x14ac:dyDescent="0.2">
      <c r="A769" s="7" t="s">
        <v>778</v>
      </c>
      <c r="B769" s="8" t="s">
        <v>167</v>
      </c>
      <c r="C769" s="9">
        <v>26612</v>
      </c>
    </row>
    <row r="770" spans="1:157" x14ac:dyDescent="0.2">
      <c r="A770" s="7" t="s">
        <v>779</v>
      </c>
      <c r="B770" s="18" t="s">
        <v>167</v>
      </c>
      <c r="C770" s="19">
        <v>33091</v>
      </c>
    </row>
    <row r="771" spans="1:157" x14ac:dyDescent="0.2">
      <c r="A771" s="15" t="s">
        <v>780</v>
      </c>
      <c r="B771" s="16" t="s">
        <v>167</v>
      </c>
      <c r="C771" s="17">
        <v>114740</v>
      </c>
    </row>
    <row r="772" spans="1:157" x14ac:dyDescent="0.2">
      <c r="A772" s="15" t="s">
        <v>781</v>
      </c>
      <c r="B772" s="16" t="s">
        <v>167</v>
      </c>
      <c r="C772" s="17">
        <v>34993</v>
      </c>
    </row>
    <row r="773" spans="1:157" x14ac:dyDescent="0.2">
      <c r="A773" s="15" t="s">
        <v>782</v>
      </c>
      <c r="B773" s="16" t="s">
        <v>167</v>
      </c>
      <c r="C773" s="17">
        <v>45763</v>
      </c>
    </row>
    <row r="774" spans="1:157" x14ac:dyDescent="0.2">
      <c r="A774" s="15" t="s">
        <v>783</v>
      </c>
      <c r="B774" s="16" t="s">
        <v>167</v>
      </c>
      <c r="C774" s="17">
        <v>17958</v>
      </c>
    </row>
    <row r="775" spans="1:157" x14ac:dyDescent="0.2">
      <c r="A775" s="15" t="s">
        <v>784</v>
      </c>
      <c r="B775" s="16" t="s">
        <v>167</v>
      </c>
      <c r="C775" s="17">
        <v>38519</v>
      </c>
    </row>
    <row r="776" spans="1:157" s="10" customFormat="1" x14ac:dyDescent="0.2">
      <c r="A776" s="15" t="s">
        <v>785</v>
      </c>
      <c r="B776" s="16" t="s">
        <v>786</v>
      </c>
      <c r="C776" s="17">
        <v>24969</v>
      </c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</row>
    <row r="777" spans="1:157" x14ac:dyDescent="0.2">
      <c r="A777" s="15" t="s">
        <v>787</v>
      </c>
      <c r="B777" s="16" t="s">
        <v>81</v>
      </c>
      <c r="C777" s="17">
        <v>26844</v>
      </c>
    </row>
    <row r="778" spans="1:157" x14ac:dyDescent="0.2">
      <c r="A778" s="15" t="s">
        <v>788</v>
      </c>
      <c r="B778" s="16" t="s">
        <v>6</v>
      </c>
      <c r="C778" s="17">
        <v>21600</v>
      </c>
    </row>
    <row r="779" spans="1:157" x14ac:dyDescent="0.2">
      <c r="A779" s="15" t="s">
        <v>789</v>
      </c>
      <c r="B779" s="16" t="s">
        <v>81</v>
      </c>
      <c r="C779" s="17">
        <v>119</v>
      </c>
    </row>
    <row r="780" spans="1:157" x14ac:dyDescent="0.2">
      <c r="A780" s="15" t="s">
        <v>790</v>
      </c>
      <c r="B780" s="16" t="s">
        <v>6</v>
      </c>
      <c r="C780" s="17">
        <v>3758</v>
      </c>
    </row>
    <row r="781" spans="1:157" x14ac:dyDescent="0.2">
      <c r="A781" s="15" t="s">
        <v>791</v>
      </c>
      <c r="B781" s="16" t="s">
        <v>6</v>
      </c>
      <c r="C781" s="17">
        <v>12800</v>
      </c>
    </row>
    <row r="782" spans="1:157" x14ac:dyDescent="0.2">
      <c r="A782" s="15" t="s">
        <v>792</v>
      </c>
      <c r="B782" s="16" t="s">
        <v>6</v>
      </c>
      <c r="C782" s="17">
        <v>2047</v>
      </c>
    </row>
    <row r="783" spans="1:157" s="20" customFormat="1" x14ac:dyDescent="0.2">
      <c r="A783" s="15" t="s">
        <v>793</v>
      </c>
      <c r="B783" s="16" t="s">
        <v>6</v>
      </c>
      <c r="C783" s="17">
        <v>677</v>
      </c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</row>
    <row r="784" spans="1:157" x14ac:dyDescent="0.2">
      <c r="A784" s="15" t="s">
        <v>794</v>
      </c>
      <c r="B784" s="16" t="s">
        <v>6</v>
      </c>
      <c r="C784" s="17">
        <v>140000</v>
      </c>
    </row>
    <row r="785" spans="1:157" x14ac:dyDescent="0.2">
      <c r="A785" s="7" t="s">
        <v>795</v>
      </c>
      <c r="B785" s="8" t="s">
        <v>160</v>
      </c>
      <c r="C785" s="9">
        <v>95000</v>
      </c>
    </row>
    <row r="786" spans="1:157" x14ac:dyDescent="0.2">
      <c r="A786" s="15" t="s">
        <v>796</v>
      </c>
      <c r="B786" s="16" t="s">
        <v>72</v>
      </c>
      <c r="C786" s="17">
        <v>149690</v>
      </c>
    </row>
    <row r="787" spans="1:157" ht="9.75" customHeight="1" x14ac:dyDescent="0.2">
      <c r="A787" s="15" t="s">
        <v>797</v>
      </c>
      <c r="B787" s="16" t="s">
        <v>6</v>
      </c>
      <c r="C787" s="182" t="s">
        <v>798</v>
      </c>
    </row>
    <row r="788" spans="1:157" x14ac:dyDescent="0.2">
      <c r="A788" s="15" t="s">
        <v>799</v>
      </c>
      <c r="B788" s="16" t="s">
        <v>81</v>
      </c>
      <c r="C788" s="17" t="s">
        <v>800</v>
      </c>
    </row>
    <row r="789" spans="1:157" x14ac:dyDescent="0.2">
      <c r="A789" s="15" t="s">
        <v>801</v>
      </c>
      <c r="B789" s="16" t="s">
        <v>802</v>
      </c>
      <c r="C789" s="17">
        <v>120000</v>
      </c>
    </row>
    <row r="790" spans="1:157" x14ac:dyDescent="0.2">
      <c r="A790" s="15" t="s">
        <v>803</v>
      </c>
      <c r="B790" s="16" t="s">
        <v>6</v>
      </c>
      <c r="C790" s="17">
        <v>16555</v>
      </c>
    </row>
    <row r="791" spans="1:157" x14ac:dyDescent="0.2">
      <c r="A791" s="7" t="s">
        <v>804</v>
      </c>
      <c r="B791" s="8" t="s">
        <v>16</v>
      </c>
      <c r="C791" s="9">
        <v>2543</v>
      </c>
    </row>
    <row r="792" spans="1:157" s="10" customFormat="1" x14ac:dyDescent="0.2">
      <c r="A792" s="15" t="s">
        <v>805</v>
      </c>
      <c r="B792" s="16" t="s">
        <v>6</v>
      </c>
      <c r="C792" s="17">
        <v>702150</v>
      </c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</row>
    <row r="793" spans="1:157" x14ac:dyDescent="0.2">
      <c r="A793" s="7" t="s">
        <v>806</v>
      </c>
      <c r="B793" s="8" t="s">
        <v>81</v>
      </c>
      <c r="C793" s="9">
        <v>10567</v>
      </c>
    </row>
    <row r="794" spans="1:157" x14ac:dyDescent="0.2">
      <c r="A794" s="7" t="s">
        <v>807</v>
      </c>
      <c r="B794" s="8" t="s">
        <v>81</v>
      </c>
      <c r="C794" s="9">
        <v>16917</v>
      </c>
    </row>
    <row r="795" spans="1:157" x14ac:dyDescent="0.2">
      <c r="A795" s="15" t="s">
        <v>808</v>
      </c>
      <c r="B795" s="16" t="s">
        <v>81</v>
      </c>
      <c r="C795" s="17">
        <v>2500</v>
      </c>
    </row>
    <row r="796" spans="1:157" x14ac:dyDescent="0.2">
      <c r="A796" s="15" t="s">
        <v>809</v>
      </c>
      <c r="B796" s="16" t="s">
        <v>81</v>
      </c>
      <c r="C796" s="17">
        <v>1000</v>
      </c>
    </row>
    <row r="797" spans="1:157" x14ac:dyDescent="0.2">
      <c r="A797" s="15" t="s">
        <v>810</v>
      </c>
      <c r="B797" s="16" t="s">
        <v>167</v>
      </c>
      <c r="C797" s="17">
        <v>17680</v>
      </c>
    </row>
    <row r="798" spans="1:157" s="10" customFormat="1" x14ac:dyDescent="0.2">
      <c r="A798" s="15" t="s">
        <v>811</v>
      </c>
      <c r="B798" s="16" t="s">
        <v>6</v>
      </c>
      <c r="C798" s="17">
        <v>12334</v>
      </c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</row>
    <row r="799" spans="1:157" x14ac:dyDescent="0.2">
      <c r="A799" s="15" t="s">
        <v>812</v>
      </c>
      <c r="B799" s="16" t="s">
        <v>6</v>
      </c>
      <c r="C799" s="17">
        <v>37774.480000000003</v>
      </c>
    </row>
    <row r="800" spans="1:157" x14ac:dyDescent="0.2">
      <c r="A800" s="7" t="s">
        <v>813</v>
      </c>
      <c r="B800" s="8" t="s">
        <v>6</v>
      </c>
      <c r="C800" s="9">
        <v>473978</v>
      </c>
    </row>
    <row r="801" spans="1:157" x14ac:dyDescent="0.2">
      <c r="A801" s="7" t="s">
        <v>814</v>
      </c>
      <c r="B801" s="8" t="s">
        <v>6</v>
      </c>
      <c r="C801" s="9">
        <v>473978</v>
      </c>
    </row>
    <row r="802" spans="1:157" x14ac:dyDescent="0.2">
      <c r="A802" s="7" t="s">
        <v>815</v>
      </c>
      <c r="B802" s="8" t="s">
        <v>6</v>
      </c>
      <c r="C802" s="9">
        <v>123000</v>
      </c>
    </row>
    <row r="803" spans="1:157" x14ac:dyDescent="0.2">
      <c r="A803" s="7" t="s">
        <v>816</v>
      </c>
      <c r="B803" s="8" t="s">
        <v>6</v>
      </c>
      <c r="C803" s="9">
        <v>7467</v>
      </c>
    </row>
    <row r="804" spans="1:157" s="10" customFormat="1" x14ac:dyDescent="0.2">
      <c r="A804" s="15" t="s">
        <v>817</v>
      </c>
      <c r="B804" s="16" t="s">
        <v>6</v>
      </c>
      <c r="C804" s="17">
        <v>8907422</v>
      </c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</row>
    <row r="805" spans="1:157" x14ac:dyDescent="0.2">
      <c r="A805" s="15" t="s">
        <v>818</v>
      </c>
      <c r="B805" s="16" t="s">
        <v>72</v>
      </c>
      <c r="C805" s="17">
        <v>145000</v>
      </c>
    </row>
    <row r="806" spans="1:157" x14ac:dyDescent="0.2">
      <c r="A806" s="15" t="s">
        <v>819</v>
      </c>
      <c r="B806" s="16" t="s">
        <v>72</v>
      </c>
      <c r="C806" s="17">
        <v>135000</v>
      </c>
    </row>
    <row r="807" spans="1:157" x14ac:dyDescent="0.2">
      <c r="A807" s="15" t="s">
        <v>820</v>
      </c>
      <c r="B807" s="16" t="s">
        <v>6</v>
      </c>
      <c r="C807" s="17">
        <v>35253618</v>
      </c>
    </row>
    <row r="808" spans="1:157" x14ac:dyDescent="0.2">
      <c r="A808" s="15" t="s">
        <v>821</v>
      </c>
      <c r="B808" s="16" t="s">
        <v>6</v>
      </c>
      <c r="C808" s="17">
        <v>38475228</v>
      </c>
    </row>
    <row r="809" spans="1:157" x14ac:dyDescent="0.2">
      <c r="A809" s="15" t="s">
        <v>822</v>
      </c>
      <c r="B809" s="16" t="s">
        <v>6</v>
      </c>
      <c r="C809" s="17">
        <v>1356250</v>
      </c>
    </row>
    <row r="810" spans="1:157" x14ac:dyDescent="0.2">
      <c r="A810" s="15" t="s">
        <v>823</v>
      </c>
      <c r="B810" s="16" t="s">
        <v>72</v>
      </c>
      <c r="C810" s="17">
        <v>224000</v>
      </c>
    </row>
    <row r="811" spans="1:157" x14ac:dyDescent="0.2">
      <c r="A811" s="15" t="s">
        <v>824</v>
      </c>
      <c r="B811" s="16" t="s">
        <v>6</v>
      </c>
      <c r="C811" s="17">
        <v>5630000</v>
      </c>
    </row>
    <row r="812" spans="1:157" x14ac:dyDescent="0.2">
      <c r="A812" s="15" t="s">
        <v>825</v>
      </c>
      <c r="B812" s="16" t="s">
        <v>6</v>
      </c>
      <c r="C812" s="17">
        <v>76266.67</v>
      </c>
    </row>
    <row r="813" spans="1:157" x14ac:dyDescent="0.2">
      <c r="A813" s="15" t="s">
        <v>826</v>
      </c>
      <c r="B813" s="16" t="s">
        <v>81</v>
      </c>
      <c r="C813" s="17">
        <v>14012</v>
      </c>
    </row>
    <row r="814" spans="1:157" x14ac:dyDescent="0.2">
      <c r="A814" s="15" t="s">
        <v>827</v>
      </c>
      <c r="B814" s="16" t="s">
        <v>81</v>
      </c>
      <c r="C814" s="17">
        <v>81200</v>
      </c>
    </row>
    <row r="815" spans="1:157" x14ac:dyDescent="0.2">
      <c r="A815" s="15" t="s">
        <v>828</v>
      </c>
      <c r="B815" s="16" t="s">
        <v>6</v>
      </c>
      <c r="C815" s="17">
        <v>25533</v>
      </c>
    </row>
    <row r="816" spans="1:157" x14ac:dyDescent="0.2">
      <c r="A816" s="15" t="s">
        <v>829</v>
      </c>
      <c r="B816" s="16" t="s">
        <v>81</v>
      </c>
      <c r="C816" s="17">
        <v>8120</v>
      </c>
    </row>
    <row r="817" spans="1:157" s="10" customFormat="1" x14ac:dyDescent="0.2">
      <c r="A817" s="15" t="s">
        <v>830</v>
      </c>
      <c r="B817" s="16" t="s">
        <v>6</v>
      </c>
      <c r="C817" s="17">
        <v>28400</v>
      </c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</row>
    <row r="818" spans="1:157" x14ac:dyDescent="0.2">
      <c r="A818" s="7" t="s">
        <v>831</v>
      </c>
      <c r="B818" s="8" t="s">
        <v>81</v>
      </c>
      <c r="C818" s="9">
        <v>1557</v>
      </c>
    </row>
    <row r="819" spans="1:157" x14ac:dyDescent="0.2">
      <c r="A819" s="15" t="s">
        <v>832</v>
      </c>
      <c r="B819" s="16" t="s">
        <v>81</v>
      </c>
      <c r="C819" s="17">
        <v>1981</v>
      </c>
    </row>
    <row r="820" spans="1:157" x14ac:dyDescent="0.2">
      <c r="A820" s="7" t="s">
        <v>833</v>
      </c>
      <c r="B820" s="8" t="s">
        <v>81</v>
      </c>
      <c r="C820" s="9">
        <v>1557</v>
      </c>
    </row>
    <row r="821" spans="1:157" x14ac:dyDescent="0.2">
      <c r="A821" s="15" t="s">
        <v>834</v>
      </c>
      <c r="B821" s="16" t="s">
        <v>835</v>
      </c>
      <c r="C821" s="17">
        <v>180</v>
      </c>
    </row>
    <row r="822" spans="1:157" x14ac:dyDescent="0.2">
      <c r="A822" s="15" t="s">
        <v>836</v>
      </c>
      <c r="B822" s="16" t="s">
        <v>835</v>
      </c>
      <c r="C822" s="17">
        <v>8000</v>
      </c>
    </row>
    <row r="823" spans="1:157" x14ac:dyDescent="0.2">
      <c r="A823" s="15" t="s">
        <v>837</v>
      </c>
      <c r="B823" s="16" t="s">
        <v>835</v>
      </c>
      <c r="C823" s="17">
        <v>250</v>
      </c>
    </row>
    <row r="824" spans="1:157" x14ac:dyDescent="0.2">
      <c r="A824" s="15" t="s">
        <v>838</v>
      </c>
      <c r="B824" s="16" t="s">
        <v>6</v>
      </c>
      <c r="C824" s="17">
        <v>348680</v>
      </c>
    </row>
    <row r="825" spans="1:157" x14ac:dyDescent="0.2">
      <c r="A825" s="15" t="s">
        <v>839</v>
      </c>
      <c r="B825" s="16" t="s">
        <v>6</v>
      </c>
      <c r="C825" s="17">
        <v>3966000</v>
      </c>
    </row>
    <row r="826" spans="1:157" x14ac:dyDescent="0.2">
      <c r="A826" s="15" t="s">
        <v>840</v>
      </c>
      <c r="B826" s="16" t="s">
        <v>6</v>
      </c>
      <c r="C826" s="17">
        <v>3329200</v>
      </c>
    </row>
    <row r="827" spans="1:157" x14ac:dyDescent="0.2">
      <c r="A827" s="15" t="s">
        <v>841</v>
      </c>
      <c r="B827" s="16" t="s">
        <v>6</v>
      </c>
      <c r="C827" s="17">
        <v>5046000</v>
      </c>
    </row>
    <row r="828" spans="1:157" x14ac:dyDescent="0.2">
      <c r="A828" s="15" t="s">
        <v>842</v>
      </c>
      <c r="B828" s="16" t="s">
        <v>6</v>
      </c>
      <c r="C828" s="17">
        <v>8126700</v>
      </c>
    </row>
    <row r="829" spans="1:157" x14ac:dyDescent="0.2">
      <c r="A829" s="15" t="s">
        <v>843</v>
      </c>
      <c r="B829" s="16" t="s">
        <v>6</v>
      </c>
      <c r="C829" s="17">
        <v>4145889</v>
      </c>
    </row>
    <row r="830" spans="1:157" x14ac:dyDescent="0.2">
      <c r="A830" s="15" t="s">
        <v>844</v>
      </c>
      <c r="B830" s="16" t="s">
        <v>6</v>
      </c>
      <c r="C830" s="17">
        <v>5200000</v>
      </c>
    </row>
    <row r="831" spans="1:157" x14ac:dyDescent="0.2">
      <c r="A831" s="15" t="s">
        <v>845</v>
      </c>
      <c r="B831" s="16" t="s">
        <v>6</v>
      </c>
      <c r="C831" s="17">
        <v>5417333</v>
      </c>
    </row>
    <row r="832" spans="1:157" x14ac:dyDescent="0.2">
      <c r="A832" s="15" t="s">
        <v>846</v>
      </c>
      <c r="B832" s="16" t="s">
        <v>6</v>
      </c>
      <c r="C832" s="17">
        <v>25000</v>
      </c>
    </row>
    <row r="833" spans="1:3" x14ac:dyDescent="0.2">
      <c r="A833" s="15" t="s">
        <v>847</v>
      </c>
      <c r="B833" s="16" t="s">
        <v>6</v>
      </c>
      <c r="C833" s="17">
        <v>432800</v>
      </c>
    </row>
    <row r="834" spans="1:3" x14ac:dyDescent="0.2">
      <c r="A834" s="15" t="s">
        <v>848</v>
      </c>
      <c r="B834" s="16" t="s">
        <v>6</v>
      </c>
      <c r="C834" s="17">
        <v>13650</v>
      </c>
    </row>
    <row r="835" spans="1:3" x14ac:dyDescent="0.2">
      <c r="A835" s="15" t="s">
        <v>849</v>
      </c>
      <c r="B835" s="16" t="s">
        <v>81</v>
      </c>
      <c r="C835" s="17">
        <v>5000</v>
      </c>
    </row>
    <row r="836" spans="1:3" x14ac:dyDescent="0.2">
      <c r="A836" s="15" t="s">
        <v>850</v>
      </c>
      <c r="B836" s="16" t="s">
        <v>6</v>
      </c>
      <c r="C836" s="17">
        <v>50266</v>
      </c>
    </row>
    <row r="837" spans="1:3" x14ac:dyDescent="0.2">
      <c r="A837" s="15" t="s">
        <v>851</v>
      </c>
      <c r="B837" s="16" t="s">
        <v>6</v>
      </c>
      <c r="C837" s="17">
        <v>18560</v>
      </c>
    </row>
    <row r="838" spans="1:3" x14ac:dyDescent="0.2">
      <c r="A838" s="15" t="s">
        <v>852</v>
      </c>
      <c r="B838" s="16" t="s">
        <v>6</v>
      </c>
      <c r="C838" s="17">
        <v>27066</v>
      </c>
    </row>
    <row r="839" spans="1:3" x14ac:dyDescent="0.2">
      <c r="A839" s="15" t="s">
        <v>853</v>
      </c>
      <c r="B839" s="16" t="s">
        <v>6</v>
      </c>
      <c r="C839" s="17">
        <v>34800</v>
      </c>
    </row>
    <row r="840" spans="1:3" x14ac:dyDescent="0.2">
      <c r="A840" s="15" t="s">
        <v>854</v>
      </c>
      <c r="B840" s="16" t="s">
        <v>6</v>
      </c>
      <c r="C840" s="17">
        <v>42533</v>
      </c>
    </row>
    <row r="841" spans="1:3" x14ac:dyDescent="0.2">
      <c r="A841" s="15" t="s">
        <v>855</v>
      </c>
      <c r="B841" s="16" t="s">
        <v>6</v>
      </c>
      <c r="C841" s="17">
        <v>130000</v>
      </c>
    </row>
    <row r="842" spans="1:3" x14ac:dyDescent="0.2">
      <c r="A842" s="7" t="s">
        <v>856</v>
      </c>
      <c r="B842" s="8" t="s">
        <v>4</v>
      </c>
      <c r="C842" s="9">
        <v>8387</v>
      </c>
    </row>
    <row r="843" spans="1:3" x14ac:dyDescent="0.2">
      <c r="A843" s="15" t="s">
        <v>857</v>
      </c>
      <c r="B843" s="16" t="s">
        <v>69</v>
      </c>
      <c r="C843" s="17">
        <v>1940</v>
      </c>
    </row>
    <row r="844" spans="1:3" x14ac:dyDescent="0.2">
      <c r="A844" s="7" t="s">
        <v>858</v>
      </c>
      <c r="B844" s="8" t="s">
        <v>69</v>
      </c>
      <c r="C844" s="9">
        <v>1936</v>
      </c>
    </row>
    <row r="845" spans="1:3" x14ac:dyDescent="0.2">
      <c r="A845" s="15" t="s">
        <v>859</v>
      </c>
      <c r="B845" s="16" t="s">
        <v>6</v>
      </c>
      <c r="C845" s="17">
        <v>160000</v>
      </c>
    </row>
    <row r="846" spans="1:3" x14ac:dyDescent="0.2">
      <c r="A846" s="15" t="s">
        <v>860</v>
      </c>
      <c r="B846" s="16" t="s">
        <v>6</v>
      </c>
      <c r="C846" s="17">
        <v>160000</v>
      </c>
    </row>
    <row r="847" spans="1:3" x14ac:dyDescent="0.2">
      <c r="A847" s="15" t="s">
        <v>861</v>
      </c>
      <c r="B847" s="16" t="s">
        <v>6</v>
      </c>
      <c r="C847" s="17">
        <v>160000</v>
      </c>
    </row>
    <row r="848" spans="1:3" x14ac:dyDescent="0.2">
      <c r="A848" s="15" t="s">
        <v>862</v>
      </c>
      <c r="B848" s="16" t="s">
        <v>6</v>
      </c>
      <c r="C848" s="17">
        <v>160000</v>
      </c>
    </row>
    <row r="849" spans="1:157" x14ac:dyDescent="0.2">
      <c r="A849" s="15" t="s">
        <v>863</v>
      </c>
      <c r="B849" s="16" t="s">
        <v>81</v>
      </c>
      <c r="C849" s="17">
        <v>7803.71</v>
      </c>
    </row>
    <row r="850" spans="1:157" x14ac:dyDescent="0.2">
      <c r="A850" s="15" t="s">
        <v>864</v>
      </c>
      <c r="B850" s="16" t="s">
        <v>20</v>
      </c>
      <c r="C850" s="17">
        <v>1516</v>
      </c>
    </row>
    <row r="851" spans="1:157" x14ac:dyDescent="0.2">
      <c r="A851" s="7" t="s">
        <v>865</v>
      </c>
      <c r="B851" s="8" t="s">
        <v>20</v>
      </c>
      <c r="C851" s="9">
        <v>72900</v>
      </c>
    </row>
    <row r="852" spans="1:157" x14ac:dyDescent="0.2">
      <c r="A852" s="15" t="s">
        <v>866</v>
      </c>
      <c r="B852" s="16" t="s">
        <v>6</v>
      </c>
      <c r="C852" s="17">
        <v>2603040</v>
      </c>
    </row>
    <row r="853" spans="1:157" x14ac:dyDescent="0.2">
      <c r="A853" s="15" t="s">
        <v>867</v>
      </c>
      <c r="B853" s="16" t="s">
        <v>16</v>
      </c>
      <c r="C853" s="17">
        <v>60494</v>
      </c>
    </row>
    <row r="854" spans="1:157" x14ac:dyDescent="0.2">
      <c r="A854" s="15" t="s">
        <v>868</v>
      </c>
      <c r="B854" s="16" t="s">
        <v>16</v>
      </c>
      <c r="C854" s="17">
        <v>7014</v>
      </c>
    </row>
    <row r="855" spans="1:157" s="10" customFormat="1" x14ac:dyDescent="0.2">
      <c r="A855" s="15" t="s">
        <v>869</v>
      </c>
      <c r="B855" s="16" t="s">
        <v>6</v>
      </c>
      <c r="C855" s="17">
        <v>850000</v>
      </c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</row>
    <row r="856" spans="1:157" x14ac:dyDescent="0.2">
      <c r="A856" s="7" t="s">
        <v>870</v>
      </c>
      <c r="B856" s="8" t="s">
        <v>16</v>
      </c>
      <c r="C856" s="9">
        <v>6000</v>
      </c>
    </row>
    <row r="857" spans="1:157" x14ac:dyDescent="0.2">
      <c r="A857" s="15" t="s">
        <v>871</v>
      </c>
      <c r="B857" s="16" t="s">
        <v>16</v>
      </c>
      <c r="C857" s="17">
        <v>43750</v>
      </c>
    </row>
    <row r="858" spans="1:157" x14ac:dyDescent="0.2">
      <c r="A858" s="15" t="s">
        <v>872</v>
      </c>
      <c r="B858" s="16" t="s">
        <v>16</v>
      </c>
      <c r="C858" s="17">
        <v>245370</v>
      </c>
    </row>
    <row r="859" spans="1:157" x14ac:dyDescent="0.2">
      <c r="A859" s="15" t="s">
        <v>873</v>
      </c>
      <c r="B859" s="16" t="s">
        <v>16</v>
      </c>
      <c r="C859" s="17">
        <v>213075</v>
      </c>
    </row>
    <row r="860" spans="1:157" x14ac:dyDescent="0.2">
      <c r="A860" s="7" t="s">
        <v>874</v>
      </c>
      <c r="B860" s="8" t="s">
        <v>16</v>
      </c>
      <c r="C860" s="9">
        <v>3793</v>
      </c>
    </row>
    <row r="861" spans="1:157" x14ac:dyDescent="0.2">
      <c r="A861" s="7" t="s">
        <v>875</v>
      </c>
      <c r="B861" s="8" t="s">
        <v>16</v>
      </c>
      <c r="C861" s="9">
        <v>5124</v>
      </c>
    </row>
    <row r="862" spans="1:157" x14ac:dyDescent="0.2">
      <c r="A862" s="7" t="s">
        <v>876</v>
      </c>
      <c r="B862" s="8" t="s">
        <v>16</v>
      </c>
      <c r="C862" s="9">
        <v>5422</v>
      </c>
    </row>
    <row r="863" spans="1:157" x14ac:dyDescent="0.2">
      <c r="A863" s="7" t="s">
        <v>877</v>
      </c>
      <c r="B863" s="8" t="s">
        <v>16</v>
      </c>
      <c r="C863" s="9">
        <v>10300</v>
      </c>
    </row>
    <row r="864" spans="1:157" x14ac:dyDescent="0.2">
      <c r="A864" s="7" t="s">
        <v>878</v>
      </c>
      <c r="B864" s="8" t="s">
        <v>16</v>
      </c>
      <c r="C864" s="9">
        <v>17200</v>
      </c>
    </row>
    <row r="865" spans="1:157" x14ac:dyDescent="0.2">
      <c r="A865" s="15" t="s">
        <v>879</v>
      </c>
      <c r="B865" s="16" t="s">
        <v>16</v>
      </c>
      <c r="C865" s="17">
        <v>57099</v>
      </c>
    </row>
    <row r="866" spans="1:157" x14ac:dyDescent="0.2">
      <c r="A866" s="7" t="s">
        <v>880</v>
      </c>
      <c r="B866" s="8" t="s">
        <v>16</v>
      </c>
      <c r="C866" s="9">
        <v>22500</v>
      </c>
    </row>
    <row r="867" spans="1:157" x14ac:dyDescent="0.2">
      <c r="A867" s="15" t="s">
        <v>881</v>
      </c>
      <c r="B867" s="16" t="s">
        <v>6</v>
      </c>
      <c r="C867" s="17">
        <v>13016360</v>
      </c>
    </row>
    <row r="868" spans="1:157" x14ac:dyDescent="0.2">
      <c r="A868" s="15" t="s">
        <v>882</v>
      </c>
      <c r="B868" s="16" t="s">
        <v>16</v>
      </c>
      <c r="C868" s="17">
        <v>5114</v>
      </c>
    </row>
    <row r="869" spans="1:157" x14ac:dyDescent="0.2">
      <c r="A869" s="15" t="s">
        <v>883</v>
      </c>
      <c r="B869" s="16" t="s">
        <v>6</v>
      </c>
      <c r="C869" s="17">
        <v>5897440</v>
      </c>
    </row>
    <row r="870" spans="1:157" x14ac:dyDescent="0.2">
      <c r="A870" s="15" t="s">
        <v>884</v>
      </c>
      <c r="B870" s="16" t="s">
        <v>16</v>
      </c>
      <c r="C870" s="17">
        <v>159914</v>
      </c>
    </row>
    <row r="871" spans="1:157" x14ac:dyDescent="0.2">
      <c r="A871" s="15" t="s">
        <v>885</v>
      </c>
      <c r="B871" s="16" t="s">
        <v>6</v>
      </c>
      <c r="C871" s="17">
        <v>3800000</v>
      </c>
    </row>
    <row r="872" spans="1:157" s="10" customFormat="1" x14ac:dyDescent="0.2">
      <c r="A872" s="15" t="s">
        <v>886</v>
      </c>
      <c r="B872" s="16" t="s">
        <v>72</v>
      </c>
      <c r="C872" s="17">
        <v>28464.080000000002</v>
      </c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</row>
    <row r="873" spans="1:157" x14ac:dyDescent="0.2">
      <c r="A873" s="15" t="s">
        <v>887</v>
      </c>
      <c r="B873" s="16" t="s">
        <v>6</v>
      </c>
      <c r="C873" s="17">
        <v>93000000</v>
      </c>
    </row>
    <row r="874" spans="1:157" x14ac:dyDescent="0.2">
      <c r="A874" s="15" t="s">
        <v>888</v>
      </c>
      <c r="B874" s="16" t="s">
        <v>6</v>
      </c>
      <c r="C874" s="17">
        <v>46666666</v>
      </c>
    </row>
    <row r="875" spans="1:157" x14ac:dyDescent="0.2">
      <c r="A875" s="15" t="s">
        <v>889</v>
      </c>
      <c r="B875" s="16" t="s">
        <v>20</v>
      </c>
      <c r="C875" s="17">
        <v>2033.5</v>
      </c>
    </row>
    <row r="876" spans="1:157" x14ac:dyDescent="0.2">
      <c r="A876" s="7" t="s">
        <v>890</v>
      </c>
      <c r="B876" s="8" t="s">
        <v>4</v>
      </c>
      <c r="C876" s="9">
        <v>50763</v>
      </c>
    </row>
    <row r="877" spans="1:157" x14ac:dyDescent="0.2">
      <c r="A877" s="7" t="s">
        <v>891</v>
      </c>
      <c r="B877" s="8" t="s">
        <v>4</v>
      </c>
      <c r="C877" s="9">
        <v>63814</v>
      </c>
    </row>
    <row r="878" spans="1:157" x14ac:dyDescent="0.2">
      <c r="A878" s="7" t="s">
        <v>892</v>
      </c>
      <c r="B878" s="8" t="s">
        <v>81</v>
      </c>
      <c r="C878" s="9">
        <v>7094</v>
      </c>
    </row>
    <row r="879" spans="1:157" x14ac:dyDescent="0.2">
      <c r="A879" s="15" t="s">
        <v>893</v>
      </c>
      <c r="B879" s="16" t="s">
        <v>72</v>
      </c>
      <c r="C879" s="17">
        <v>12401.62</v>
      </c>
    </row>
    <row r="880" spans="1:157" x14ac:dyDescent="0.2">
      <c r="A880" s="7" t="s">
        <v>894</v>
      </c>
      <c r="B880" s="8" t="s">
        <v>72</v>
      </c>
      <c r="C880" s="9">
        <v>7268</v>
      </c>
    </row>
    <row r="881" spans="1:157" x14ac:dyDescent="0.2">
      <c r="A881" s="15" t="s">
        <v>895</v>
      </c>
      <c r="B881" s="16" t="s">
        <v>16</v>
      </c>
      <c r="C881" s="17">
        <v>51700</v>
      </c>
    </row>
    <row r="882" spans="1:157" x14ac:dyDescent="0.2">
      <c r="A882" s="15" t="s">
        <v>896</v>
      </c>
      <c r="B882" s="16" t="s">
        <v>6</v>
      </c>
      <c r="C882" s="17">
        <v>5574</v>
      </c>
    </row>
    <row r="883" spans="1:157" x14ac:dyDescent="0.2">
      <c r="A883" s="15" t="s">
        <v>897</v>
      </c>
      <c r="B883" s="16" t="s">
        <v>72</v>
      </c>
      <c r="C883" s="17">
        <v>65000</v>
      </c>
    </row>
    <row r="884" spans="1:157" x14ac:dyDescent="0.2">
      <c r="A884" s="15" t="s">
        <v>898</v>
      </c>
      <c r="B884" s="16" t="s">
        <v>72</v>
      </c>
      <c r="C884" s="17">
        <v>45000</v>
      </c>
    </row>
    <row r="885" spans="1:157" x14ac:dyDescent="0.2">
      <c r="A885" s="15" t="s">
        <v>899</v>
      </c>
      <c r="B885" s="16" t="s">
        <v>72</v>
      </c>
      <c r="C885" s="17">
        <v>40000</v>
      </c>
    </row>
    <row r="886" spans="1:157" x14ac:dyDescent="0.2">
      <c r="A886" s="15" t="s">
        <v>900</v>
      </c>
      <c r="B886" s="16" t="s">
        <v>6</v>
      </c>
      <c r="C886" s="17">
        <v>300900</v>
      </c>
    </row>
    <row r="887" spans="1:157" x14ac:dyDescent="0.2">
      <c r="A887" s="15" t="s">
        <v>901</v>
      </c>
      <c r="B887" s="16" t="s">
        <v>6</v>
      </c>
      <c r="C887" s="17">
        <v>18000</v>
      </c>
    </row>
    <row r="888" spans="1:157" s="10" customFormat="1" x14ac:dyDescent="0.2">
      <c r="A888" s="15" t="s">
        <v>902</v>
      </c>
      <c r="B888" s="16" t="s">
        <v>6</v>
      </c>
      <c r="C888" s="17">
        <v>1033</v>
      </c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</row>
    <row r="889" spans="1:157" x14ac:dyDescent="0.2">
      <c r="A889" s="7" t="s">
        <v>903</v>
      </c>
      <c r="B889" s="8" t="s">
        <v>16</v>
      </c>
      <c r="C889" s="9">
        <v>7500</v>
      </c>
    </row>
    <row r="890" spans="1:157" x14ac:dyDescent="0.2">
      <c r="A890" s="15" t="s">
        <v>904</v>
      </c>
      <c r="B890" s="16" t="s">
        <v>72</v>
      </c>
      <c r="C890" s="17">
        <v>6000</v>
      </c>
    </row>
    <row r="891" spans="1:157" x14ac:dyDescent="0.2">
      <c r="A891" s="15" t="s">
        <v>905</v>
      </c>
      <c r="B891" s="16" t="s">
        <v>81</v>
      </c>
      <c r="C891" s="17">
        <v>5600</v>
      </c>
    </row>
    <row r="892" spans="1:157" x14ac:dyDescent="0.2">
      <c r="A892" s="15" t="s">
        <v>906</v>
      </c>
      <c r="B892" s="16" t="s">
        <v>6</v>
      </c>
      <c r="C892" s="17">
        <v>50</v>
      </c>
    </row>
    <row r="893" spans="1:157" x14ac:dyDescent="0.2">
      <c r="A893" s="15" t="s">
        <v>907</v>
      </c>
      <c r="B893" s="16" t="s">
        <v>6</v>
      </c>
      <c r="C893" s="17">
        <v>11252</v>
      </c>
    </row>
    <row r="894" spans="1:157" x14ac:dyDescent="0.2">
      <c r="A894" s="15" t="s">
        <v>908</v>
      </c>
      <c r="B894" s="16" t="s">
        <v>72</v>
      </c>
      <c r="C894" s="17">
        <v>36800</v>
      </c>
    </row>
    <row r="895" spans="1:157" x14ac:dyDescent="0.2">
      <c r="A895" s="7" t="s">
        <v>909</v>
      </c>
      <c r="B895" s="8" t="s">
        <v>20</v>
      </c>
      <c r="C895" s="9">
        <v>9315</v>
      </c>
    </row>
    <row r="896" spans="1:157" x14ac:dyDescent="0.2">
      <c r="A896" s="15" t="s">
        <v>910</v>
      </c>
      <c r="B896" s="16" t="s">
        <v>4</v>
      </c>
      <c r="C896" s="17">
        <v>17088</v>
      </c>
    </row>
    <row r="897" spans="1:3" x14ac:dyDescent="0.2">
      <c r="A897" s="15" t="s">
        <v>911</v>
      </c>
      <c r="B897" s="16" t="s">
        <v>6</v>
      </c>
      <c r="C897" s="17">
        <v>1325000</v>
      </c>
    </row>
    <row r="898" spans="1:3" x14ac:dyDescent="0.2">
      <c r="A898" s="7" t="s">
        <v>912</v>
      </c>
      <c r="B898" s="8" t="s">
        <v>153</v>
      </c>
      <c r="C898" s="9">
        <v>16125</v>
      </c>
    </row>
    <row r="899" spans="1:3" x14ac:dyDescent="0.2">
      <c r="A899" s="7" t="s">
        <v>913</v>
      </c>
      <c r="B899" s="8" t="s">
        <v>153</v>
      </c>
      <c r="C899" s="9">
        <v>354755</v>
      </c>
    </row>
    <row r="900" spans="1:3" x14ac:dyDescent="0.2">
      <c r="A900" s="7" t="s">
        <v>914</v>
      </c>
      <c r="B900" s="8" t="s">
        <v>153</v>
      </c>
      <c r="C900" s="9">
        <v>41458</v>
      </c>
    </row>
    <row r="901" spans="1:3" x14ac:dyDescent="0.2">
      <c r="A901" s="15" t="s">
        <v>915</v>
      </c>
      <c r="B901" s="16" t="s">
        <v>4</v>
      </c>
      <c r="C901" s="17">
        <v>600000</v>
      </c>
    </row>
    <row r="902" spans="1:3" x14ac:dyDescent="0.2">
      <c r="A902" s="15" t="s">
        <v>916</v>
      </c>
      <c r="B902" s="16" t="s">
        <v>6</v>
      </c>
      <c r="C902" s="17">
        <v>169400</v>
      </c>
    </row>
    <row r="903" spans="1:3" x14ac:dyDescent="0.2">
      <c r="A903" s="15" t="s">
        <v>917</v>
      </c>
      <c r="B903" s="16" t="s">
        <v>6</v>
      </c>
      <c r="C903" s="17">
        <v>265000</v>
      </c>
    </row>
    <row r="904" spans="1:3" x14ac:dyDescent="0.2">
      <c r="A904" s="15" t="s">
        <v>918</v>
      </c>
      <c r="B904" s="16" t="s">
        <v>6</v>
      </c>
      <c r="C904" s="17">
        <v>352000</v>
      </c>
    </row>
    <row r="905" spans="1:3" x14ac:dyDescent="0.2">
      <c r="A905" s="15" t="s">
        <v>919</v>
      </c>
      <c r="B905" s="16" t="s">
        <v>6</v>
      </c>
      <c r="C905" s="17">
        <v>169000</v>
      </c>
    </row>
    <row r="906" spans="1:3" x14ac:dyDescent="0.2">
      <c r="A906" s="15" t="s">
        <v>920</v>
      </c>
      <c r="B906" s="16" t="s">
        <v>20</v>
      </c>
      <c r="C906" s="17">
        <v>10057</v>
      </c>
    </row>
    <row r="907" spans="1:3" x14ac:dyDescent="0.2">
      <c r="A907" s="15" t="s">
        <v>921</v>
      </c>
      <c r="B907" s="16" t="s">
        <v>72</v>
      </c>
      <c r="C907" s="17">
        <v>538956.30000000005</v>
      </c>
    </row>
    <row r="908" spans="1:3" x14ac:dyDescent="0.2">
      <c r="A908" s="7" t="s">
        <v>922</v>
      </c>
      <c r="B908" s="8" t="s">
        <v>81</v>
      </c>
      <c r="C908" s="9">
        <v>4917</v>
      </c>
    </row>
    <row r="909" spans="1:3" x14ac:dyDescent="0.2">
      <c r="A909" s="7" t="s">
        <v>923</v>
      </c>
      <c r="B909" s="8" t="s">
        <v>81</v>
      </c>
      <c r="C909" s="9">
        <v>5023</v>
      </c>
    </row>
    <row r="910" spans="1:3" x14ac:dyDescent="0.2">
      <c r="A910" s="15" t="s">
        <v>924</v>
      </c>
      <c r="B910" s="16" t="s">
        <v>6</v>
      </c>
      <c r="C910" s="17">
        <v>162400</v>
      </c>
    </row>
    <row r="911" spans="1:3" x14ac:dyDescent="0.2">
      <c r="A911" s="15" t="s">
        <v>925</v>
      </c>
      <c r="B911" s="16" t="s">
        <v>81</v>
      </c>
      <c r="C911" s="17">
        <v>172221</v>
      </c>
    </row>
    <row r="912" spans="1:3" x14ac:dyDescent="0.2">
      <c r="A912" s="15" t="s">
        <v>926</v>
      </c>
      <c r="B912" s="16" t="s">
        <v>81</v>
      </c>
      <c r="C912" s="17">
        <v>165583</v>
      </c>
    </row>
    <row r="913" spans="1:157" s="10" customFormat="1" x14ac:dyDescent="0.2">
      <c r="A913" s="15" t="s">
        <v>927</v>
      </c>
      <c r="B913" s="16" t="s">
        <v>81</v>
      </c>
      <c r="C913" s="17">
        <v>233260</v>
      </c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</row>
    <row r="914" spans="1:157" x14ac:dyDescent="0.2">
      <c r="A914" s="15" t="s">
        <v>928</v>
      </c>
      <c r="B914" s="16" t="s">
        <v>81</v>
      </c>
      <c r="C914" s="17">
        <v>143450</v>
      </c>
    </row>
    <row r="915" spans="1:157" x14ac:dyDescent="0.2">
      <c r="A915" s="15" t="s">
        <v>929</v>
      </c>
      <c r="B915" s="16" t="s">
        <v>81</v>
      </c>
      <c r="C915" s="17">
        <v>931775</v>
      </c>
    </row>
    <row r="916" spans="1:157" x14ac:dyDescent="0.2">
      <c r="A916" s="7" t="s">
        <v>930</v>
      </c>
      <c r="B916" s="8" t="s">
        <v>6</v>
      </c>
      <c r="C916" s="9">
        <v>2927400</v>
      </c>
    </row>
    <row r="917" spans="1:157" x14ac:dyDescent="0.2">
      <c r="A917" s="7" t="s">
        <v>931</v>
      </c>
      <c r="B917" s="8" t="s">
        <v>6</v>
      </c>
      <c r="C917" s="9">
        <v>448630</v>
      </c>
    </row>
    <row r="918" spans="1:157" x14ac:dyDescent="0.2">
      <c r="A918" s="7" t="s">
        <v>932</v>
      </c>
      <c r="B918" s="8" t="s">
        <v>6</v>
      </c>
      <c r="C918" s="9">
        <v>639030</v>
      </c>
    </row>
    <row r="919" spans="1:157" x14ac:dyDescent="0.2">
      <c r="A919" s="7" t="s">
        <v>933</v>
      </c>
      <c r="B919" s="8" t="s">
        <v>6</v>
      </c>
      <c r="C919" s="9">
        <v>1172864</v>
      </c>
    </row>
    <row r="920" spans="1:157" x14ac:dyDescent="0.2">
      <c r="A920" s="15" t="s">
        <v>934</v>
      </c>
      <c r="B920" s="16" t="s">
        <v>6</v>
      </c>
      <c r="C920" s="17">
        <v>1704040</v>
      </c>
    </row>
    <row r="921" spans="1:157" x14ac:dyDescent="0.2">
      <c r="A921" s="15" t="s">
        <v>935</v>
      </c>
      <c r="B921" s="16" t="s">
        <v>6</v>
      </c>
      <c r="C921" s="17">
        <v>362848</v>
      </c>
    </row>
    <row r="922" spans="1:157" x14ac:dyDescent="0.2">
      <c r="A922" s="15" t="s">
        <v>936</v>
      </c>
      <c r="B922" s="16" t="s">
        <v>6</v>
      </c>
      <c r="C922" s="17">
        <v>469800</v>
      </c>
    </row>
    <row r="923" spans="1:157" x14ac:dyDescent="0.2">
      <c r="A923" s="15" t="s">
        <v>937</v>
      </c>
      <c r="B923" s="16" t="s">
        <v>72</v>
      </c>
      <c r="C923" s="17">
        <v>13640</v>
      </c>
    </row>
    <row r="924" spans="1:157" x14ac:dyDescent="0.2">
      <c r="A924" s="15" t="s">
        <v>938</v>
      </c>
      <c r="B924" s="16" t="s">
        <v>6</v>
      </c>
      <c r="C924" s="17">
        <v>1700</v>
      </c>
    </row>
    <row r="925" spans="1:157" x14ac:dyDescent="0.2">
      <c r="A925" s="15" t="s">
        <v>939</v>
      </c>
      <c r="B925" s="16" t="s">
        <v>6</v>
      </c>
      <c r="C925" s="17">
        <v>85000</v>
      </c>
    </row>
    <row r="926" spans="1:157" x14ac:dyDescent="0.2">
      <c r="A926" s="7" t="s">
        <v>940</v>
      </c>
      <c r="B926" s="8" t="s">
        <v>6</v>
      </c>
      <c r="C926" s="9">
        <v>257040</v>
      </c>
    </row>
    <row r="927" spans="1:157" x14ac:dyDescent="0.2">
      <c r="A927" s="7" t="s">
        <v>941</v>
      </c>
      <c r="B927" s="8" t="s">
        <v>6</v>
      </c>
      <c r="C927" s="9">
        <v>354025</v>
      </c>
    </row>
    <row r="928" spans="1:157" x14ac:dyDescent="0.2">
      <c r="A928" s="7" t="s">
        <v>942</v>
      </c>
      <c r="B928" s="8" t="s">
        <v>6</v>
      </c>
      <c r="C928" s="9">
        <v>36533</v>
      </c>
    </row>
    <row r="929" spans="1:157" x14ac:dyDescent="0.2">
      <c r="A929" s="15" t="s">
        <v>943</v>
      </c>
      <c r="B929" s="16" t="s">
        <v>6</v>
      </c>
      <c r="C929" s="17">
        <v>312900</v>
      </c>
    </row>
    <row r="930" spans="1:157" x14ac:dyDescent="0.2">
      <c r="A930" s="7" t="s">
        <v>944</v>
      </c>
      <c r="B930" s="8" t="s">
        <v>72</v>
      </c>
      <c r="C930" s="9">
        <v>42865</v>
      </c>
    </row>
    <row r="931" spans="1:157" x14ac:dyDescent="0.2">
      <c r="A931" s="7" t="s">
        <v>945</v>
      </c>
      <c r="B931" s="8" t="s">
        <v>72</v>
      </c>
      <c r="C931" s="9">
        <v>16119</v>
      </c>
    </row>
    <row r="932" spans="1:157" x14ac:dyDescent="0.2">
      <c r="A932" s="15" t="s">
        <v>946</v>
      </c>
      <c r="B932" s="16" t="s">
        <v>6</v>
      </c>
      <c r="C932" s="17">
        <v>37352</v>
      </c>
    </row>
    <row r="933" spans="1:157" x14ac:dyDescent="0.2">
      <c r="A933" s="15" t="s">
        <v>947</v>
      </c>
      <c r="B933" s="16" t="s">
        <v>948</v>
      </c>
      <c r="C933" s="17">
        <v>1792</v>
      </c>
    </row>
    <row r="934" spans="1:157" x14ac:dyDescent="0.2">
      <c r="A934" s="15" t="s">
        <v>949</v>
      </c>
      <c r="B934" s="16" t="s">
        <v>72</v>
      </c>
      <c r="C934" s="17">
        <v>345298.2</v>
      </c>
    </row>
    <row r="935" spans="1:157" s="10" customFormat="1" x14ac:dyDescent="0.2">
      <c r="A935" s="7" t="s">
        <v>950</v>
      </c>
      <c r="B935" s="8" t="s">
        <v>6</v>
      </c>
      <c r="C935" s="9">
        <v>808507</v>
      </c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1"/>
      <c r="EN935" s="1"/>
      <c r="EO935" s="1"/>
      <c r="EP935" s="1"/>
      <c r="EQ935" s="1"/>
      <c r="ER935" s="1"/>
      <c r="ES935" s="1"/>
      <c r="ET935" s="1"/>
      <c r="EU935" s="1"/>
      <c r="EV935" s="1"/>
      <c r="EW935" s="1"/>
      <c r="EX935" s="1"/>
      <c r="EY935" s="1"/>
      <c r="EZ935" s="1"/>
      <c r="FA935" s="1"/>
    </row>
    <row r="936" spans="1:157" x14ac:dyDescent="0.2">
      <c r="A936" s="7" t="s">
        <v>951</v>
      </c>
      <c r="B936" s="8" t="s">
        <v>6</v>
      </c>
      <c r="C936" s="9">
        <v>28256</v>
      </c>
    </row>
    <row r="937" spans="1:157" x14ac:dyDescent="0.2">
      <c r="A937" s="7" t="s">
        <v>952</v>
      </c>
      <c r="B937" s="8" t="s">
        <v>81</v>
      </c>
      <c r="C937" s="9">
        <v>490</v>
      </c>
    </row>
    <row r="938" spans="1:157" x14ac:dyDescent="0.2">
      <c r="A938" s="15" t="s">
        <v>953</v>
      </c>
      <c r="B938" s="16" t="s">
        <v>16</v>
      </c>
      <c r="C938" s="17">
        <v>350000</v>
      </c>
    </row>
    <row r="939" spans="1:157" x14ac:dyDescent="0.2">
      <c r="A939" s="15" t="s">
        <v>954</v>
      </c>
      <c r="B939" s="16" t="s">
        <v>6</v>
      </c>
      <c r="C939" s="17">
        <v>179503.67</v>
      </c>
    </row>
    <row r="940" spans="1:157" x14ac:dyDescent="0.2">
      <c r="A940" s="15" t="s">
        <v>955</v>
      </c>
      <c r="B940" s="16" t="s">
        <v>6</v>
      </c>
      <c r="C940" s="17">
        <v>2775</v>
      </c>
    </row>
    <row r="941" spans="1:157" x14ac:dyDescent="0.2">
      <c r="A941" s="15" t="s">
        <v>956</v>
      </c>
      <c r="B941" s="16" t="s">
        <v>6</v>
      </c>
      <c r="C941" s="17">
        <v>228000</v>
      </c>
    </row>
    <row r="942" spans="1:157" x14ac:dyDescent="0.2">
      <c r="A942" s="15" t="s">
        <v>957</v>
      </c>
      <c r="B942" s="16" t="s">
        <v>6</v>
      </c>
      <c r="C942" s="17">
        <v>892000</v>
      </c>
    </row>
    <row r="943" spans="1:157" s="10" customFormat="1" x14ac:dyDescent="0.2">
      <c r="A943" s="15" t="s">
        <v>958</v>
      </c>
      <c r="B943" s="16" t="s">
        <v>6</v>
      </c>
      <c r="C943" s="17">
        <v>140000</v>
      </c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1"/>
      <c r="EN943" s="1"/>
      <c r="EO943" s="1"/>
      <c r="EP943" s="1"/>
      <c r="EQ943" s="1"/>
      <c r="ER943" s="1"/>
      <c r="ES943" s="1"/>
      <c r="ET943" s="1"/>
      <c r="EU943" s="1"/>
      <c r="EV943" s="1"/>
      <c r="EW943" s="1"/>
      <c r="EX943" s="1"/>
      <c r="EY943" s="1"/>
      <c r="EZ943" s="1"/>
      <c r="FA943" s="1"/>
    </row>
    <row r="944" spans="1:157" x14ac:dyDescent="0.2">
      <c r="A944" s="15" t="s">
        <v>959</v>
      </c>
      <c r="B944" s="16" t="s">
        <v>6</v>
      </c>
      <c r="C944" s="17">
        <v>2298215</v>
      </c>
    </row>
    <row r="945" spans="1:3" x14ac:dyDescent="0.2">
      <c r="A945" s="15" t="s">
        <v>960</v>
      </c>
      <c r="B945" s="16" t="s">
        <v>6</v>
      </c>
      <c r="C945" s="17">
        <v>8500</v>
      </c>
    </row>
    <row r="946" spans="1:3" x14ac:dyDescent="0.2">
      <c r="A946" s="15" t="s">
        <v>961</v>
      </c>
      <c r="B946" s="16" t="s">
        <v>6</v>
      </c>
      <c r="C946" s="17">
        <v>16333.33</v>
      </c>
    </row>
    <row r="947" spans="1:3" x14ac:dyDescent="0.2">
      <c r="A947" s="15" t="s">
        <v>962</v>
      </c>
      <c r="B947" s="16" t="s">
        <v>6</v>
      </c>
      <c r="C947" s="17">
        <v>45000</v>
      </c>
    </row>
    <row r="948" spans="1:3" x14ac:dyDescent="0.2">
      <c r="A948" s="15" t="s">
        <v>963</v>
      </c>
      <c r="B948" s="16" t="s">
        <v>4</v>
      </c>
      <c r="C948" s="17">
        <v>8758</v>
      </c>
    </row>
    <row r="949" spans="1:3" x14ac:dyDescent="0.2">
      <c r="A949" s="15" t="s">
        <v>964</v>
      </c>
      <c r="B949" s="16" t="s">
        <v>16</v>
      </c>
      <c r="C949" s="17">
        <v>115000</v>
      </c>
    </row>
    <row r="950" spans="1:3" x14ac:dyDescent="0.2">
      <c r="A950" s="15" t="s">
        <v>965</v>
      </c>
      <c r="B950" s="16" t="s">
        <v>81</v>
      </c>
      <c r="C950" s="17">
        <v>63570</v>
      </c>
    </row>
    <row r="951" spans="1:3" x14ac:dyDescent="0.2">
      <c r="A951" s="15" t="s">
        <v>966</v>
      </c>
      <c r="B951" s="16" t="s">
        <v>81</v>
      </c>
      <c r="C951" s="17">
        <v>20410</v>
      </c>
    </row>
    <row r="952" spans="1:3" x14ac:dyDescent="0.2">
      <c r="A952" s="15" t="s">
        <v>967</v>
      </c>
      <c r="B952" s="16" t="s">
        <v>81</v>
      </c>
      <c r="C952" s="17">
        <v>34016</v>
      </c>
    </row>
    <row r="953" spans="1:3" x14ac:dyDescent="0.2">
      <c r="A953" s="15" t="s">
        <v>968</v>
      </c>
      <c r="B953" s="16" t="s">
        <v>81</v>
      </c>
      <c r="C953" s="17">
        <v>68032</v>
      </c>
    </row>
    <row r="954" spans="1:3" x14ac:dyDescent="0.2">
      <c r="A954" s="15" t="s">
        <v>969</v>
      </c>
      <c r="B954" s="16" t="s">
        <v>81</v>
      </c>
      <c r="C954" s="17">
        <v>62464</v>
      </c>
    </row>
    <row r="955" spans="1:3" x14ac:dyDescent="0.2">
      <c r="A955" s="15" t="s">
        <v>970</v>
      </c>
      <c r="B955" s="16" t="s">
        <v>81</v>
      </c>
      <c r="C955" s="17">
        <v>149640</v>
      </c>
    </row>
    <row r="956" spans="1:3" x14ac:dyDescent="0.2">
      <c r="A956" s="15" t="s">
        <v>971</v>
      </c>
      <c r="B956" s="16" t="s">
        <v>81</v>
      </c>
      <c r="C956" s="17">
        <v>175624</v>
      </c>
    </row>
    <row r="957" spans="1:3" x14ac:dyDescent="0.2">
      <c r="A957" s="15" t="s">
        <v>972</v>
      </c>
      <c r="B957" s="16" t="s">
        <v>72</v>
      </c>
      <c r="C957" s="17">
        <v>8000</v>
      </c>
    </row>
    <row r="958" spans="1:3" x14ac:dyDescent="0.2">
      <c r="A958" s="15" t="s">
        <v>973</v>
      </c>
      <c r="B958" s="16" t="s">
        <v>72</v>
      </c>
      <c r="C958" s="17">
        <v>10933</v>
      </c>
    </row>
    <row r="959" spans="1:3" x14ac:dyDescent="0.2">
      <c r="A959" s="7" t="s">
        <v>974</v>
      </c>
      <c r="B959" s="8" t="s">
        <v>72</v>
      </c>
      <c r="C959" s="9">
        <v>8890</v>
      </c>
    </row>
    <row r="960" spans="1:3" x14ac:dyDescent="0.2">
      <c r="A960" s="7" t="s">
        <v>975</v>
      </c>
      <c r="B960" s="8" t="s">
        <v>72</v>
      </c>
      <c r="C960" s="9">
        <v>11798</v>
      </c>
    </row>
    <row r="961" spans="1:157" x14ac:dyDescent="0.2">
      <c r="A961" s="7" t="s">
        <v>976</v>
      </c>
      <c r="B961" s="8" t="s">
        <v>72</v>
      </c>
      <c r="C961" s="9">
        <v>20015</v>
      </c>
    </row>
    <row r="962" spans="1:157" x14ac:dyDescent="0.2">
      <c r="A962" s="15" t="s">
        <v>977</v>
      </c>
      <c r="B962" s="16" t="s">
        <v>69</v>
      </c>
      <c r="C962" s="17">
        <v>63800</v>
      </c>
    </row>
    <row r="963" spans="1:157" x14ac:dyDescent="0.2">
      <c r="A963" s="7" t="s">
        <v>978</v>
      </c>
      <c r="B963" s="8" t="s">
        <v>72</v>
      </c>
      <c r="C963" s="9">
        <v>3250</v>
      </c>
    </row>
    <row r="964" spans="1:157" x14ac:dyDescent="0.2">
      <c r="A964" s="7" t="s">
        <v>979</v>
      </c>
      <c r="B964" s="8" t="s">
        <v>72</v>
      </c>
      <c r="C964" s="9">
        <v>4789</v>
      </c>
    </row>
    <row r="965" spans="1:157" x14ac:dyDescent="0.2">
      <c r="A965" s="7" t="s">
        <v>980</v>
      </c>
      <c r="B965" s="8" t="s">
        <v>72</v>
      </c>
      <c r="C965" s="9">
        <v>5603</v>
      </c>
    </row>
    <row r="966" spans="1:157" x14ac:dyDescent="0.2">
      <c r="A966" s="7" t="s">
        <v>981</v>
      </c>
      <c r="B966" s="8" t="s">
        <v>72</v>
      </c>
      <c r="C966" s="9">
        <v>8843</v>
      </c>
    </row>
    <row r="967" spans="1:157" x14ac:dyDescent="0.2">
      <c r="A967" s="7" t="s">
        <v>982</v>
      </c>
      <c r="B967" s="8" t="s">
        <v>72</v>
      </c>
      <c r="C967" s="9">
        <v>15047</v>
      </c>
    </row>
    <row r="968" spans="1:157" x14ac:dyDescent="0.2">
      <c r="A968" s="7" t="s">
        <v>983</v>
      </c>
      <c r="B968" s="8" t="s">
        <v>72</v>
      </c>
      <c r="C968" s="9">
        <v>3951</v>
      </c>
    </row>
    <row r="969" spans="1:157" x14ac:dyDescent="0.2">
      <c r="A969" s="7" t="s">
        <v>984</v>
      </c>
      <c r="B969" s="8" t="s">
        <v>72</v>
      </c>
      <c r="C969" s="9">
        <v>5312</v>
      </c>
    </row>
    <row r="970" spans="1:157" x14ac:dyDescent="0.2">
      <c r="A970" s="7" t="s">
        <v>985</v>
      </c>
      <c r="B970" s="8" t="s">
        <v>72</v>
      </c>
      <c r="C970" s="9">
        <v>6037</v>
      </c>
    </row>
    <row r="971" spans="1:157" x14ac:dyDescent="0.2">
      <c r="A971" s="7" t="s">
        <v>986</v>
      </c>
      <c r="B971" s="8" t="s">
        <v>20</v>
      </c>
      <c r="C971" s="9">
        <v>53727</v>
      </c>
    </row>
    <row r="972" spans="1:157" x14ac:dyDescent="0.2">
      <c r="A972" s="15" t="s">
        <v>987</v>
      </c>
      <c r="B972" s="16" t="s">
        <v>72</v>
      </c>
      <c r="C972" s="17">
        <v>15622.4</v>
      </c>
    </row>
    <row r="973" spans="1:157" s="10" customFormat="1" x14ac:dyDescent="0.2">
      <c r="A973" s="15" t="s">
        <v>988</v>
      </c>
      <c r="B973" s="16" t="s">
        <v>72</v>
      </c>
      <c r="C973" s="17">
        <v>131529</v>
      </c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  <c r="DX973" s="1"/>
      <c r="DY973" s="1"/>
      <c r="DZ973" s="1"/>
      <c r="EA973" s="1"/>
      <c r="EB973" s="1"/>
      <c r="EC973" s="1"/>
      <c r="ED973" s="1"/>
      <c r="EE973" s="1"/>
      <c r="EF973" s="1"/>
      <c r="EG973" s="1"/>
      <c r="EH973" s="1"/>
      <c r="EI973" s="1"/>
      <c r="EJ973" s="1"/>
      <c r="EK973" s="1"/>
      <c r="EL973" s="1"/>
      <c r="EM973" s="1"/>
      <c r="EN973" s="1"/>
      <c r="EO973" s="1"/>
      <c r="EP973" s="1"/>
      <c r="EQ973" s="1"/>
      <c r="ER973" s="1"/>
      <c r="ES973" s="1"/>
      <c r="ET973" s="1"/>
      <c r="EU973" s="1"/>
      <c r="EV973" s="1"/>
      <c r="EW973" s="1"/>
      <c r="EX973" s="1"/>
      <c r="EY973" s="1"/>
      <c r="EZ973" s="1"/>
      <c r="FA973" s="1"/>
    </row>
    <row r="974" spans="1:157" x14ac:dyDescent="0.2">
      <c r="A974" s="15" t="s">
        <v>989</v>
      </c>
      <c r="B974" s="16" t="s">
        <v>160</v>
      </c>
      <c r="C974" s="17">
        <v>20865</v>
      </c>
    </row>
    <row r="975" spans="1:157" x14ac:dyDescent="0.2">
      <c r="A975" s="15" t="s">
        <v>990</v>
      </c>
      <c r="B975" s="16" t="s">
        <v>81</v>
      </c>
      <c r="C975" s="17">
        <v>67419</v>
      </c>
    </row>
    <row r="976" spans="1:157" s="10" customFormat="1" x14ac:dyDescent="0.2">
      <c r="A976" s="15" t="s">
        <v>991</v>
      </c>
      <c r="B976" s="16" t="s">
        <v>160</v>
      </c>
      <c r="C976" s="17">
        <v>17342</v>
      </c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  <c r="DX976" s="1"/>
      <c r="DY976" s="1"/>
      <c r="DZ976" s="1"/>
      <c r="EA976" s="1"/>
      <c r="EB976" s="1"/>
      <c r="EC976" s="1"/>
      <c r="ED976" s="1"/>
      <c r="EE976" s="1"/>
      <c r="EF976" s="1"/>
      <c r="EG976" s="1"/>
      <c r="EH976" s="1"/>
      <c r="EI976" s="1"/>
      <c r="EJ976" s="1"/>
      <c r="EK976" s="1"/>
      <c r="EL976" s="1"/>
      <c r="EM976" s="1"/>
      <c r="EN976" s="1"/>
      <c r="EO976" s="1"/>
      <c r="EP976" s="1"/>
      <c r="EQ976" s="1"/>
      <c r="ER976" s="1"/>
      <c r="ES976" s="1"/>
      <c r="ET976" s="1"/>
      <c r="EU976" s="1"/>
      <c r="EV976" s="1"/>
      <c r="EW976" s="1"/>
      <c r="EX976" s="1"/>
      <c r="EY976" s="1"/>
      <c r="EZ976" s="1"/>
      <c r="FA976" s="1"/>
    </row>
    <row r="977" spans="1:157" x14ac:dyDescent="0.2">
      <c r="A977" s="7" t="s">
        <v>992</v>
      </c>
      <c r="B977" s="8" t="s">
        <v>160</v>
      </c>
      <c r="C977" s="9">
        <v>24324</v>
      </c>
    </row>
    <row r="978" spans="1:157" x14ac:dyDescent="0.2">
      <c r="A978" s="15" t="s">
        <v>993</v>
      </c>
      <c r="B978" s="16" t="s">
        <v>6</v>
      </c>
      <c r="C978" s="17">
        <v>5240</v>
      </c>
    </row>
    <row r="979" spans="1:157" x14ac:dyDescent="0.2">
      <c r="A979" s="15" t="s">
        <v>994</v>
      </c>
      <c r="B979" s="16" t="s">
        <v>6</v>
      </c>
      <c r="C979" s="17">
        <v>15000</v>
      </c>
    </row>
    <row r="980" spans="1:157" x14ac:dyDescent="0.2">
      <c r="A980" s="15" t="s">
        <v>995</v>
      </c>
      <c r="B980" s="16" t="s">
        <v>6</v>
      </c>
      <c r="C980" s="17">
        <v>4580</v>
      </c>
    </row>
    <row r="981" spans="1:157" x14ac:dyDescent="0.2">
      <c r="A981" s="15" t="s">
        <v>996</v>
      </c>
      <c r="B981" s="16" t="s">
        <v>6</v>
      </c>
      <c r="C981" s="17">
        <v>7250</v>
      </c>
    </row>
    <row r="982" spans="1:157" x14ac:dyDescent="0.2">
      <c r="A982" s="15" t="s">
        <v>997</v>
      </c>
      <c r="B982" s="16" t="s">
        <v>6</v>
      </c>
      <c r="C982" s="17">
        <v>76</v>
      </c>
    </row>
    <row r="983" spans="1:157" x14ac:dyDescent="0.2">
      <c r="A983" s="15" t="s">
        <v>998</v>
      </c>
      <c r="B983" s="16" t="s">
        <v>999</v>
      </c>
      <c r="C983" s="17">
        <v>4500</v>
      </c>
    </row>
    <row r="984" spans="1:157" x14ac:dyDescent="0.2">
      <c r="A984" s="15" t="s">
        <v>1000</v>
      </c>
      <c r="B984" s="16" t="s">
        <v>6</v>
      </c>
      <c r="C984" s="17">
        <v>88250</v>
      </c>
    </row>
    <row r="985" spans="1:157" x14ac:dyDescent="0.2">
      <c r="A985" s="15" t="s">
        <v>1001</v>
      </c>
      <c r="B985" s="16" t="s">
        <v>6</v>
      </c>
      <c r="C985" s="17">
        <v>40000</v>
      </c>
    </row>
    <row r="986" spans="1:157" x14ac:dyDescent="0.2">
      <c r="A986" s="15" t="s">
        <v>1002</v>
      </c>
      <c r="B986" s="16" t="s">
        <v>6</v>
      </c>
      <c r="C986" s="17">
        <v>40000</v>
      </c>
    </row>
    <row r="987" spans="1:157" x14ac:dyDescent="0.2">
      <c r="A987" s="15" t="s">
        <v>1003</v>
      </c>
      <c r="B987" s="16" t="s">
        <v>6</v>
      </c>
      <c r="C987" s="17">
        <v>125125</v>
      </c>
    </row>
    <row r="988" spans="1:157" x14ac:dyDescent="0.2">
      <c r="A988" s="15" t="s">
        <v>1004</v>
      </c>
      <c r="B988" s="16" t="s">
        <v>153</v>
      </c>
      <c r="C988" s="17">
        <v>535920</v>
      </c>
    </row>
    <row r="989" spans="1:157" x14ac:dyDescent="0.2">
      <c r="A989" s="15" t="s">
        <v>1005</v>
      </c>
      <c r="B989" s="16" t="s">
        <v>160</v>
      </c>
      <c r="C989" s="17">
        <v>21563</v>
      </c>
    </row>
    <row r="990" spans="1:157" s="10" customFormat="1" x14ac:dyDescent="0.2">
      <c r="A990" s="15" t="s">
        <v>1006</v>
      </c>
      <c r="B990" s="16" t="s">
        <v>160</v>
      </c>
      <c r="C990" s="17">
        <v>17342</v>
      </c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1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1"/>
      <c r="EX990" s="1"/>
      <c r="EY990" s="1"/>
      <c r="EZ990" s="1"/>
      <c r="FA990" s="1"/>
    </row>
    <row r="991" spans="1:157" s="10" customFormat="1" x14ac:dyDescent="0.2">
      <c r="A991" s="7" t="s">
        <v>1007</v>
      </c>
      <c r="B991" s="8" t="s">
        <v>6</v>
      </c>
      <c r="C991" s="9">
        <v>75255</v>
      </c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  <c r="DX991" s="1"/>
      <c r="DY991" s="1"/>
      <c r="DZ991" s="1"/>
      <c r="EA991" s="1"/>
      <c r="EB991" s="1"/>
      <c r="EC991" s="1"/>
      <c r="ED991" s="1"/>
      <c r="EE991" s="1"/>
      <c r="EF991" s="1"/>
      <c r="EG991" s="1"/>
      <c r="EH991" s="1"/>
      <c r="EI991" s="1"/>
      <c r="EJ991" s="1"/>
      <c r="EK991" s="1"/>
      <c r="EL991" s="1"/>
      <c r="EM991" s="1"/>
      <c r="EN991" s="1"/>
      <c r="EO991" s="1"/>
      <c r="EP991" s="1"/>
      <c r="EQ991" s="1"/>
      <c r="ER991" s="1"/>
      <c r="ES991" s="1"/>
      <c r="ET991" s="1"/>
      <c r="EU991" s="1"/>
      <c r="EV991" s="1"/>
      <c r="EW991" s="1"/>
      <c r="EX991" s="1"/>
      <c r="EY991" s="1"/>
      <c r="EZ991" s="1"/>
      <c r="FA991" s="1"/>
    </row>
    <row r="992" spans="1:157" s="10" customFormat="1" x14ac:dyDescent="0.2">
      <c r="A992" s="15" t="s">
        <v>1008</v>
      </c>
      <c r="B992" s="16" t="s">
        <v>6</v>
      </c>
      <c r="C992" s="17">
        <v>53567</v>
      </c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  <c r="DX992" s="1"/>
      <c r="DY992" s="1"/>
      <c r="DZ992" s="1"/>
      <c r="EA992" s="1"/>
      <c r="EB992" s="1"/>
      <c r="EC992" s="1"/>
      <c r="ED992" s="1"/>
      <c r="EE992" s="1"/>
      <c r="EF992" s="1"/>
      <c r="EG992" s="1"/>
      <c r="EH992" s="1"/>
      <c r="EI992" s="1"/>
      <c r="EJ992" s="1"/>
      <c r="EK992" s="1"/>
      <c r="EL992" s="1"/>
      <c r="EM992" s="1"/>
      <c r="EN992" s="1"/>
      <c r="EO992" s="1"/>
      <c r="EP992" s="1"/>
      <c r="EQ992" s="1"/>
      <c r="ER992" s="1"/>
      <c r="ES992" s="1"/>
      <c r="ET992" s="1"/>
      <c r="EU992" s="1"/>
      <c r="EV992" s="1"/>
      <c r="EW992" s="1"/>
      <c r="EX992" s="1"/>
      <c r="EY992" s="1"/>
      <c r="EZ992" s="1"/>
      <c r="FA992" s="1"/>
    </row>
    <row r="993" spans="1:157" s="10" customFormat="1" x14ac:dyDescent="0.2">
      <c r="A993" s="15" t="s">
        <v>1009</v>
      </c>
      <c r="B993" s="16" t="s">
        <v>6</v>
      </c>
      <c r="C993" s="17">
        <v>151567</v>
      </c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  <c r="DX993" s="1"/>
      <c r="DY993" s="1"/>
      <c r="DZ993" s="1"/>
      <c r="EA993" s="1"/>
      <c r="EB993" s="1"/>
      <c r="EC993" s="1"/>
      <c r="ED993" s="1"/>
      <c r="EE993" s="1"/>
      <c r="EF993" s="1"/>
      <c r="EG993" s="1"/>
      <c r="EH993" s="1"/>
      <c r="EI993" s="1"/>
      <c r="EJ993" s="1"/>
      <c r="EK993" s="1"/>
      <c r="EL993" s="1"/>
      <c r="EM993" s="1"/>
      <c r="EN993" s="1"/>
      <c r="EO993" s="1"/>
      <c r="EP993" s="1"/>
      <c r="EQ993" s="1"/>
      <c r="ER993" s="1"/>
      <c r="ES993" s="1"/>
      <c r="ET993" s="1"/>
      <c r="EU993" s="1"/>
      <c r="EV993" s="1"/>
      <c r="EW993" s="1"/>
      <c r="EX993" s="1"/>
      <c r="EY993" s="1"/>
      <c r="EZ993" s="1"/>
      <c r="FA993" s="1"/>
    </row>
    <row r="994" spans="1:157" x14ac:dyDescent="0.2">
      <c r="A994" s="15" t="s">
        <v>1010</v>
      </c>
      <c r="B994" s="16" t="s">
        <v>6</v>
      </c>
      <c r="C994" s="17">
        <v>17250</v>
      </c>
    </row>
    <row r="995" spans="1:157" x14ac:dyDescent="0.2">
      <c r="A995" s="15" t="s">
        <v>1011</v>
      </c>
      <c r="B995" s="16" t="s">
        <v>16</v>
      </c>
      <c r="C995" s="17">
        <v>44772</v>
      </c>
    </row>
    <row r="996" spans="1:157" x14ac:dyDescent="0.2">
      <c r="A996" s="7" t="s">
        <v>1012</v>
      </c>
      <c r="B996" s="8" t="s">
        <v>16</v>
      </c>
      <c r="C996" s="9">
        <v>322529</v>
      </c>
    </row>
    <row r="997" spans="1:157" x14ac:dyDescent="0.2">
      <c r="A997" s="7" t="s">
        <v>1013</v>
      </c>
      <c r="B997" s="8" t="s">
        <v>16</v>
      </c>
      <c r="C997" s="9">
        <v>4084</v>
      </c>
    </row>
    <row r="998" spans="1:157" x14ac:dyDescent="0.2">
      <c r="A998" s="15" t="s">
        <v>1014</v>
      </c>
      <c r="B998" s="16" t="s">
        <v>6</v>
      </c>
      <c r="C998" s="17">
        <v>5000</v>
      </c>
    </row>
    <row r="999" spans="1:157" x14ac:dyDescent="0.2">
      <c r="A999" s="15" t="s">
        <v>1015</v>
      </c>
      <c r="B999" s="16" t="s">
        <v>6</v>
      </c>
      <c r="C999" s="17">
        <v>210296</v>
      </c>
    </row>
    <row r="1000" spans="1:157" x14ac:dyDescent="0.2">
      <c r="A1000" s="15" t="s">
        <v>1016</v>
      </c>
      <c r="B1000" s="16" t="s">
        <v>6</v>
      </c>
      <c r="C1000" s="17">
        <v>87696</v>
      </c>
    </row>
    <row r="1001" spans="1:157" x14ac:dyDescent="0.2">
      <c r="A1001" s="15" t="s">
        <v>1017</v>
      </c>
      <c r="B1001" s="16" t="s">
        <v>6</v>
      </c>
      <c r="C1001" s="17">
        <v>205088</v>
      </c>
    </row>
    <row r="1002" spans="1:157" x14ac:dyDescent="0.2">
      <c r="A1002" s="15" t="s">
        <v>1018</v>
      </c>
      <c r="B1002" s="16" t="s">
        <v>6</v>
      </c>
      <c r="C1002" s="17">
        <v>29900</v>
      </c>
    </row>
    <row r="1003" spans="1:157" x14ac:dyDescent="0.2">
      <c r="A1003" s="15" t="s">
        <v>1019</v>
      </c>
      <c r="B1003" s="16" t="s">
        <v>6</v>
      </c>
      <c r="C1003" s="17">
        <v>12000</v>
      </c>
    </row>
    <row r="1004" spans="1:157" x14ac:dyDescent="0.2">
      <c r="A1004" s="15" t="s">
        <v>1020</v>
      </c>
      <c r="B1004" s="16" t="s">
        <v>6</v>
      </c>
      <c r="C1004" s="17">
        <v>2378</v>
      </c>
    </row>
    <row r="1005" spans="1:157" x14ac:dyDescent="0.2">
      <c r="A1005" s="15" t="s">
        <v>1021</v>
      </c>
      <c r="B1005" s="16" t="s">
        <v>6</v>
      </c>
      <c r="C1005" s="17">
        <v>17539</v>
      </c>
    </row>
    <row r="1006" spans="1:157" x14ac:dyDescent="0.2">
      <c r="A1006" s="15" t="s">
        <v>1022</v>
      </c>
      <c r="B1006" s="16" t="s">
        <v>6</v>
      </c>
      <c r="C1006" s="17">
        <v>6500</v>
      </c>
    </row>
    <row r="1007" spans="1:157" x14ac:dyDescent="0.2">
      <c r="A1007" s="15" t="s">
        <v>1023</v>
      </c>
      <c r="B1007" s="16" t="s">
        <v>6</v>
      </c>
      <c r="C1007" s="17">
        <v>3712</v>
      </c>
    </row>
    <row r="1008" spans="1:157" x14ac:dyDescent="0.2">
      <c r="A1008" s="15" t="s">
        <v>1024</v>
      </c>
      <c r="B1008" s="16" t="s">
        <v>6</v>
      </c>
      <c r="C1008" s="17">
        <v>14000</v>
      </c>
    </row>
    <row r="1009" spans="1:157" x14ac:dyDescent="0.2">
      <c r="A1009" s="15" t="s">
        <v>1025</v>
      </c>
      <c r="B1009" s="16" t="s">
        <v>6</v>
      </c>
      <c r="C1009" s="17">
        <v>28420</v>
      </c>
    </row>
    <row r="1010" spans="1:157" x14ac:dyDescent="0.2">
      <c r="A1010" s="15" t="s">
        <v>1026</v>
      </c>
      <c r="B1010" s="16" t="s">
        <v>81</v>
      </c>
      <c r="C1010" s="17">
        <v>45000</v>
      </c>
    </row>
    <row r="1011" spans="1:157" x14ac:dyDescent="0.2">
      <c r="A1011" s="7" t="s">
        <v>1027</v>
      </c>
      <c r="B1011" s="8" t="s">
        <v>81</v>
      </c>
      <c r="C1011" s="9">
        <v>12981</v>
      </c>
    </row>
    <row r="1012" spans="1:157" s="10" customFormat="1" x14ac:dyDescent="0.2">
      <c r="A1012" s="7" t="s">
        <v>1028</v>
      </c>
      <c r="B1012" s="8" t="s">
        <v>81</v>
      </c>
      <c r="C1012" s="9">
        <v>12981</v>
      </c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  <c r="AB1012" s="1"/>
      <c r="AC1012" s="1"/>
      <c r="AD1012" s="1"/>
      <c r="AE1012" s="1"/>
      <c r="AF1012" s="1"/>
      <c r="AG1012" s="1"/>
      <c r="AH1012" s="1"/>
      <c r="AI1012" s="1"/>
      <c r="AJ1012" s="1"/>
      <c r="AK1012" s="1"/>
      <c r="AL1012" s="1"/>
      <c r="AM1012" s="1"/>
      <c r="AN1012" s="1"/>
      <c r="AO1012" s="1"/>
      <c r="AP1012" s="1"/>
      <c r="AQ1012" s="1"/>
      <c r="AR1012" s="1"/>
      <c r="AS1012" s="1"/>
      <c r="AT1012" s="1"/>
      <c r="AU1012" s="1"/>
      <c r="AV1012" s="1"/>
      <c r="AW1012" s="1"/>
      <c r="AX1012" s="1"/>
      <c r="AY1012" s="1"/>
      <c r="AZ1012" s="1"/>
      <c r="BA1012" s="1"/>
      <c r="BB1012" s="1"/>
      <c r="BC1012" s="1"/>
      <c r="BD1012" s="1"/>
      <c r="BE1012" s="1"/>
      <c r="BF1012" s="1"/>
      <c r="BG1012" s="1"/>
      <c r="BH1012" s="1"/>
      <c r="BI1012" s="1"/>
      <c r="BJ1012" s="1"/>
      <c r="BK1012" s="1"/>
      <c r="BL1012" s="1"/>
      <c r="BM1012" s="1"/>
      <c r="BN1012" s="1"/>
      <c r="BO1012" s="1"/>
      <c r="BP1012" s="1"/>
      <c r="BQ1012" s="1"/>
      <c r="BR1012" s="1"/>
      <c r="BS1012" s="1"/>
      <c r="BT1012" s="1"/>
      <c r="BU1012" s="1"/>
      <c r="BV1012" s="1"/>
      <c r="BW1012" s="1"/>
      <c r="BX1012" s="1"/>
      <c r="BY1012" s="1"/>
      <c r="BZ1012" s="1"/>
      <c r="CA1012" s="1"/>
      <c r="CB1012" s="1"/>
      <c r="CC1012" s="1"/>
      <c r="CD1012" s="1"/>
      <c r="CE1012" s="1"/>
      <c r="CF1012" s="1"/>
      <c r="CG1012" s="1"/>
      <c r="CH1012" s="1"/>
      <c r="CI1012" s="1"/>
      <c r="CJ1012" s="1"/>
      <c r="CK1012" s="1"/>
      <c r="CL1012" s="1"/>
      <c r="CM1012" s="1"/>
      <c r="CN1012" s="1"/>
      <c r="CO1012" s="1"/>
      <c r="CP1012" s="1"/>
      <c r="CQ1012" s="1"/>
      <c r="CR1012" s="1"/>
      <c r="CS1012" s="1"/>
      <c r="CT1012" s="1"/>
      <c r="CU1012" s="1"/>
      <c r="CV1012" s="1"/>
      <c r="CW1012" s="1"/>
      <c r="CX1012" s="1"/>
      <c r="CY1012" s="1"/>
      <c r="CZ1012" s="1"/>
      <c r="DA1012" s="1"/>
      <c r="DB1012" s="1"/>
      <c r="DC1012" s="1"/>
      <c r="DD1012" s="1"/>
      <c r="DE1012" s="1"/>
      <c r="DF1012" s="1"/>
      <c r="DG1012" s="1"/>
      <c r="DH1012" s="1"/>
      <c r="DI1012" s="1"/>
      <c r="DJ1012" s="1"/>
      <c r="DK1012" s="1"/>
      <c r="DL1012" s="1"/>
      <c r="DM1012" s="1"/>
      <c r="DN1012" s="1"/>
      <c r="DO1012" s="1"/>
      <c r="DP1012" s="1"/>
      <c r="DQ1012" s="1"/>
      <c r="DR1012" s="1"/>
      <c r="DS1012" s="1"/>
      <c r="DT1012" s="1"/>
      <c r="DU1012" s="1"/>
      <c r="DV1012" s="1"/>
      <c r="DW1012" s="1"/>
      <c r="DX1012" s="1"/>
      <c r="DY1012" s="1"/>
      <c r="DZ1012" s="1"/>
      <c r="EA1012" s="1"/>
      <c r="EB1012" s="1"/>
      <c r="EC1012" s="1"/>
      <c r="ED1012" s="1"/>
      <c r="EE1012" s="1"/>
      <c r="EF1012" s="1"/>
      <c r="EG1012" s="1"/>
      <c r="EH1012" s="1"/>
      <c r="EI1012" s="1"/>
      <c r="EJ1012" s="1"/>
      <c r="EK1012" s="1"/>
      <c r="EL1012" s="1"/>
      <c r="EM1012" s="1"/>
      <c r="EN1012" s="1"/>
      <c r="EO1012" s="1"/>
      <c r="EP1012" s="1"/>
      <c r="EQ1012" s="1"/>
      <c r="ER1012" s="1"/>
      <c r="ES1012" s="1"/>
      <c r="ET1012" s="1"/>
      <c r="EU1012" s="1"/>
      <c r="EV1012" s="1"/>
      <c r="EW1012" s="1"/>
      <c r="EX1012" s="1"/>
      <c r="EY1012" s="1"/>
      <c r="EZ1012" s="1"/>
      <c r="FA1012" s="1"/>
    </row>
    <row r="1013" spans="1:157" x14ac:dyDescent="0.2">
      <c r="A1013" s="15" t="s">
        <v>1029</v>
      </c>
      <c r="B1013" s="16" t="s">
        <v>6</v>
      </c>
      <c r="C1013" s="17">
        <v>337801</v>
      </c>
    </row>
    <row r="1014" spans="1:157" x14ac:dyDescent="0.2">
      <c r="A1014" s="15" t="s">
        <v>1030</v>
      </c>
      <c r="B1014" s="16" t="s">
        <v>6</v>
      </c>
      <c r="C1014" s="17">
        <v>282767</v>
      </c>
    </row>
    <row r="1015" spans="1:157" x14ac:dyDescent="0.2">
      <c r="A1015" s="15" t="s">
        <v>1031</v>
      </c>
      <c r="B1015" s="16" t="s">
        <v>6</v>
      </c>
      <c r="C1015" s="17">
        <v>3132</v>
      </c>
    </row>
    <row r="1016" spans="1:157" x14ac:dyDescent="0.2">
      <c r="A1016" s="15" t="s">
        <v>1032</v>
      </c>
      <c r="B1016" s="16" t="s">
        <v>6</v>
      </c>
      <c r="C1016" s="17">
        <v>62640</v>
      </c>
    </row>
    <row r="1017" spans="1:157" x14ac:dyDescent="0.2">
      <c r="A1017" s="15" t="s">
        <v>1033</v>
      </c>
      <c r="B1017" s="16" t="s">
        <v>6</v>
      </c>
      <c r="C1017" s="17">
        <v>1122</v>
      </c>
    </row>
    <row r="1018" spans="1:157" x14ac:dyDescent="0.2">
      <c r="A1018" s="7" t="s">
        <v>1034</v>
      </c>
      <c r="B1018" s="8" t="s">
        <v>1035</v>
      </c>
      <c r="C1018" s="9">
        <v>31179.4</v>
      </c>
    </row>
    <row r="1019" spans="1:157" x14ac:dyDescent="0.2">
      <c r="A1019" s="7" t="s">
        <v>1034</v>
      </c>
      <c r="B1019" s="8" t="s">
        <v>1035</v>
      </c>
      <c r="C1019" s="9">
        <v>68941.2</v>
      </c>
    </row>
    <row r="1020" spans="1:157" x14ac:dyDescent="0.2">
      <c r="A1020" s="7" t="s">
        <v>1034</v>
      </c>
      <c r="B1020" s="8" t="s">
        <v>1035</v>
      </c>
      <c r="C1020" s="9">
        <v>33005.42</v>
      </c>
    </row>
    <row r="1021" spans="1:157" x14ac:dyDescent="0.2">
      <c r="A1021" s="7" t="s">
        <v>1034</v>
      </c>
      <c r="B1021" s="8" t="s">
        <v>1035</v>
      </c>
      <c r="C1021" s="9">
        <v>27754.799999999999</v>
      </c>
    </row>
    <row r="1022" spans="1:157" x14ac:dyDescent="0.2">
      <c r="A1022" s="7" t="s">
        <v>1034</v>
      </c>
      <c r="B1022" s="8" t="s">
        <v>1035</v>
      </c>
      <c r="C1022" s="9">
        <v>260674</v>
      </c>
    </row>
    <row r="1023" spans="1:157" x14ac:dyDescent="0.2">
      <c r="A1023" s="7" t="s">
        <v>1034</v>
      </c>
      <c r="B1023" s="8" t="s">
        <v>1035</v>
      </c>
      <c r="C1023" s="9">
        <v>476775.01</v>
      </c>
    </row>
    <row r="1024" spans="1:157" x14ac:dyDescent="0.2">
      <c r="A1024" s="7" t="s">
        <v>1034</v>
      </c>
      <c r="B1024" s="8" t="s">
        <v>1035</v>
      </c>
      <c r="C1024" s="9">
        <v>530549.01</v>
      </c>
    </row>
    <row r="1025" spans="1:3" x14ac:dyDescent="0.2">
      <c r="A1025" s="7" t="s">
        <v>1034</v>
      </c>
      <c r="B1025" s="8" t="s">
        <v>1035</v>
      </c>
      <c r="C1025" s="9">
        <v>423074</v>
      </c>
    </row>
    <row r="1026" spans="1:3" x14ac:dyDescent="0.2">
      <c r="A1026" s="12" t="s">
        <v>1036</v>
      </c>
      <c r="B1026" s="13" t="s">
        <v>1037</v>
      </c>
      <c r="C1026" s="14">
        <f>+$C$755*0.1</f>
        <v>1736.8000000000002</v>
      </c>
    </row>
    <row r="1027" spans="1:3" x14ac:dyDescent="0.2">
      <c r="A1027" s="12" t="s">
        <v>1036</v>
      </c>
      <c r="B1027" s="13" t="s">
        <v>1037</v>
      </c>
      <c r="C1027" s="14">
        <f>+C755*0.1</f>
        <v>1736.8000000000002</v>
      </c>
    </row>
    <row r="1028" spans="1:3" x14ac:dyDescent="0.2">
      <c r="A1028" s="7" t="s">
        <v>1038</v>
      </c>
      <c r="B1028" s="8" t="s">
        <v>16</v>
      </c>
      <c r="C1028" s="9">
        <v>12217</v>
      </c>
    </row>
    <row r="1029" spans="1:3" x14ac:dyDescent="0.2">
      <c r="A1029" s="7" t="s">
        <v>1036</v>
      </c>
      <c r="B1029" s="8" t="s">
        <v>16</v>
      </c>
      <c r="C1029" s="9">
        <v>1913</v>
      </c>
    </row>
    <row r="1030" spans="1:3" x14ac:dyDescent="0.2">
      <c r="A1030" s="7" t="s">
        <v>1039</v>
      </c>
      <c r="B1030" s="8" t="s">
        <v>16</v>
      </c>
      <c r="C1030" s="14">
        <f>+$C$755*0.1</f>
        <v>1736.8000000000002</v>
      </c>
    </row>
    <row r="1031" spans="1:3" x14ac:dyDescent="0.2">
      <c r="A1031" s="7" t="s">
        <v>1040</v>
      </c>
      <c r="B1031" s="8" t="s">
        <v>16</v>
      </c>
      <c r="C1031" s="9">
        <f t="shared" ref="C1031:C1036" si="0">+C759*0.1</f>
        <v>2450.1</v>
      </c>
    </row>
    <row r="1032" spans="1:3" x14ac:dyDescent="0.2">
      <c r="A1032" s="7" t="s">
        <v>1041</v>
      </c>
      <c r="B1032" s="8" t="s">
        <v>16</v>
      </c>
      <c r="C1032" s="9">
        <f t="shared" si="0"/>
        <v>2635.9</v>
      </c>
    </row>
    <row r="1033" spans="1:3" x14ac:dyDescent="0.2">
      <c r="A1033" s="7" t="s">
        <v>1042</v>
      </c>
      <c r="B1033" s="8" t="s">
        <v>16</v>
      </c>
      <c r="C1033" s="9">
        <f t="shared" si="0"/>
        <v>3163.4</v>
      </c>
    </row>
    <row r="1034" spans="1:3" x14ac:dyDescent="0.2">
      <c r="A1034" s="7" t="s">
        <v>1043</v>
      </c>
      <c r="B1034" s="8" t="s">
        <v>16</v>
      </c>
      <c r="C1034" s="9">
        <f t="shared" si="0"/>
        <v>3876.7000000000003</v>
      </c>
    </row>
    <row r="1035" spans="1:3" x14ac:dyDescent="0.2">
      <c r="A1035" s="7" t="s">
        <v>1044</v>
      </c>
      <c r="B1035" s="8" t="s">
        <v>16</v>
      </c>
      <c r="C1035" s="9">
        <f t="shared" si="0"/>
        <v>4590</v>
      </c>
    </row>
    <row r="1036" spans="1:3" x14ac:dyDescent="0.2">
      <c r="A1036" s="7" t="s">
        <v>1045</v>
      </c>
      <c r="B1036" s="8" t="s">
        <v>16</v>
      </c>
      <c r="C1036" s="9">
        <f t="shared" si="0"/>
        <v>7443.2000000000007</v>
      </c>
    </row>
    <row r="1037" spans="1:3" x14ac:dyDescent="0.2">
      <c r="A1037" s="7" t="s">
        <v>1046</v>
      </c>
      <c r="B1037" s="8" t="s">
        <v>16</v>
      </c>
      <c r="C1037" s="9">
        <v>1447</v>
      </c>
    </row>
    <row r="1038" spans="1:3" x14ac:dyDescent="0.2">
      <c r="A1038" s="7" t="s">
        <v>1047</v>
      </c>
      <c r="B1038" s="8" t="s">
        <v>16</v>
      </c>
      <c r="C1038" s="9">
        <v>2894</v>
      </c>
    </row>
    <row r="1039" spans="1:3" x14ac:dyDescent="0.2">
      <c r="A1039" s="7" t="s">
        <v>1048</v>
      </c>
      <c r="B1039" s="8" t="s">
        <v>16</v>
      </c>
      <c r="C1039" s="9">
        <f>+C765*0.1</f>
        <v>4548.4000000000005</v>
      </c>
    </row>
    <row r="1040" spans="1:3" x14ac:dyDescent="0.2">
      <c r="A1040" s="7" t="s">
        <v>1049</v>
      </c>
      <c r="B1040" s="8" t="s">
        <v>16</v>
      </c>
      <c r="C1040" s="9">
        <f>+C766*0.1</f>
        <v>6460.9000000000005</v>
      </c>
    </row>
    <row r="1041" spans="1:157" x14ac:dyDescent="0.2">
      <c r="A1041" s="7" t="s">
        <v>1050</v>
      </c>
      <c r="B1041" s="8" t="s">
        <v>16</v>
      </c>
      <c r="C1041" s="9">
        <f>+C157*0.1</f>
        <v>631.70000000000005</v>
      </c>
    </row>
    <row r="1042" spans="1:157" x14ac:dyDescent="0.2">
      <c r="A1042" s="7" t="s">
        <v>1051</v>
      </c>
      <c r="B1042" s="8" t="s">
        <v>16</v>
      </c>
      <c r="C1042" s="9">
        <f>+C158*0.1</f>
        <v>837.40000000000009</v>
      </c>
    </row>
    <row r="1043" spans="1:157" x14ac:dyDescent="0.2">
      <c r="A1043" s="7" t="s">
        <v>1052</v>
      </c>
      <c r="B1043" s="8" t="s">
        <v>16</v>
      </c>
      <c r="C1043" s="9">
        <f>+C767*0.1</f>
        <v>2047</v>
      </c>
    </row>
    <row r="1044" spans="1:157" x14ac:dyDescent="0.2">
      <c r="A1044" s="7" t="s">
        <v>1053</v>
      </c>
      <c r="B1044" s="8" t="s">
        <v>16</v>
      </c>
      <c r="C1044" s="9">
        <f>+C768*0.1</f>
        <v>2271.9</v>
      </c>
    </row>
    <row r="1045" spans="1:157" x14ac:dyDescent="0.2">
      <c r="A1045" s="7" t="s">
        <v>1054</v>
      </c>
      <c r="B1045" s="8" t="s">
        <v>16</v>
      </c>
      <c r="C1045" s="9">
        <f>+C769*0.1</f>
        <v>2661.2000000000003</v>
      </c>
    </row>
    <row r="1046" spans="1:157" x14ac:dyDescent="0.2">
      <c r="A1046" s="7" t="s">
        <v>1055</v>
      </c>
      <c r="B1046" s="8" t="s">
        <v>16</v>
      </c>
      <c r="C1046" s="9">
        <f>+C771*0.1</f>
        <v>11474</v>
      </c>
    </row>
    <row r="1047" spans="1:157" x14ac:dyDescent="0.2">
      <c r="A1047" s="7" t="s">
        <v>1056</v>
      </c>
      <c r="B1047" s="8" t="s">
        <v>16</v>
      </c>
      <c r="C1047" s="9">
        <f>+C772*0.1</f>
        <v>3499.3</v>
      </c>
    </row>
    <row r="1048" spans="1:157" x14ac:dyDescent="0.2">
      <c r="A1048" s="7" t="s">
        <v>1057</v>
      </c>
      <c r="B1048" s="8" t="s">
        <v>16</v>
      </c>
      <c r="C1048" s="9">
        <f>+C773*0.1</f>
        <v>4576.3</v>
      </c>
    </row>
    <row r="1049" spans="1:157" x14ac:dyDescent="0.2">
      <c r="A1049" s="7" t="s">
        <v>1058</v>
      </c>
      <c r="B1049" s="8" t="s">
        <v>16</v>
      </c>
      <c r="C1049" s="9">
        <f>+C774*0.1</f>
        <v>1795.8000000000002</v>
      </c>
    </row>
    <row r="1050" spans="1:157" x14ac:dyDescent="0.2">
      <c r="A1050" s="7" t="s">
        <v>1059</v>
      </c>
      <c r="B1050" s="8" t="s">
        <v>16</v>
      </c>
      <c r="C1050" s="9">
        <f>+C775*0.1</f>
        <v>3851.9</v>
      </c>
    </row>
    <row r="1051" spans="1:157" x14ac:dyDescent="0.2">
      <c r="A1051" s="7" t="s">
        <v>1060</v>
      </c>
      <c r="B1051" s="8" t="s">
        <v>16</v>
      </c>
      <c r="C1051" s="9">
        <f>+C755*0.05</f>
        <v>868.40000000000009</v>
      </c>
    </row>
    <row r="1052" spans="1:157" x14ac:dyDescent="0.2">
      <c r="A1052" s="7" t="s">
        <v>1061</v>
      </c>
      <c r="B1052" s="8" t="s">
        <v>16</v>
      </c>
      <c r="C1052" s="9">
        <f>+C759*0.05</f>
        <v>1225.05</v>
      </c>
    </row>
    <row r="1053" spans="1:157" x14ac:dyDescent="0.2">
      <c r="A1053" s="7" t="s">
        <v>1062</v>
      </c>
      <c r="B1053" s="8" t="s">
        <v>16</v>
      </c>
      <c r="C1053" s="9">
        <f>+C157*0.05</f>
        <v>315.85000000000002</v>
      </c>
    </row>
    <row r="1054" spans="1:157" x14ac:dyDescent="0.2">
      <c r="A1054" s="7" t="s">
        <v>1063</v>
      </c>
      <c r="B1054" s="8" t="s">
        <v>16</v>
      </c>
      <c r="C1054" s="9">
        <f>+C767*0.05</f>
        <v>1023.5</v>
      </c>
    </row>
    <row r="1055" spans="1:157" x14ac:dyDescent="0.2">
      <c r="A1055" s="7" t="s">
        <v>1064</v>
      </c>
      <c r="B1055" s="8" t="s">
        <v>16</v>
      </c>
      <c r="C1055" s="9">
        <f>+C769*0.01</f>
        <v>266.12</v>
      </c>
    </row>
    <row r="1056" spans="1:157" s="10" customFormat="1" x14ac:dyDescent="0.2">
      <c r="A1056" s="7" t="s">
        <v>1065</v>
      </c>
      <c r="B1056" s="8" t="s">
        <v>16</v>
      </c>
      <c r="C1056" s="9">
        <v>1820</v>
      </c>
      <c r="D1056" s="1"/>
      <c r="E1056" s="1"/>
      <c r="F1056" s="1"/>
      <c r="G1056" s="1"/>
      <c r="H1056" s="1"/>
      <c r="I1056" s="1"/>
      <c r="J1056" s="1"/>
      <c r="K1056" s="1"/>
      <c r="L1056" s="1"/>
      <c r="M1056" s="1"/>
      <c r="N1056" s="1"/>
      <c r="O1056" s="1"/>
      <c r="P1056" s="1"/>
      <c r="Q1056" s="1"/>
      <c r="R1056" s="1"/>
      <c r="S1056" s="1"/>
      <c r="T1056" s="1"/>
      <c r="U1056" s="1"/>
      <c r="V1056" s="1"/>
      <c r="W1056" s="1"/>
      <c r="X1056" s="1"/>
      <c r="Y1056" s="1"/>
      <c r="Z1056" s="1"/>
      <c r="AA1056" s="1"/>
      <c r="AB1056" s="1"/>
      <c r="AC1056" s="1"/>
      <c r="AD1056" s="1"/>
      <c r="AE1056" s="1"/>
      <c r="AF1056" s="1"/>
      <c r="AG1056" s="1"/>
      <c r="AH1056" s="1"/>
      <c r="AI1056" s="1"/>
      <c r="AJ1056" s="1"/>
      <c r="AK1056" s="1"/>
      <c r="AL1056" s="1"/>
      <c r="AM1056" s="1"/>
      <c r="AN1056" s="1"/>
      <c r="AO1056" s="1"/>
      <c r="AP1056" s="1"/>
      <c r="AQ1056" s="1"/>
      <c r="AR1056" s="1"/>
      <c r="AS1056" s="1"/>
      <c r="AT1056" s="1"/>
      <c r="AU1056" s="1"/>
      <c r="AV1056" s="1"/>
      <c r="AW1056" s="1"/>
      <c r="AX1056" s="1"/>
      <c r="AY1056" s="1"/>
      <c r="AZ1056" s="1"/>
      <c r="BA1056" s="1"/>
      <c r="BB1056" s="1"/>
      <c r="BC1056" s="1"/>
      <c r="BD1056" s="1"/>
      <c r="BE1056" s="1"/>
      <c r="BF1056" s="1"/>
      <c r="BG1056" s="1"/>
      <c r="BH1056" s="1"/>
      <c r="BI1056" s="1"/>
      <c r="BJ1056" s="1"/>
      <c r="BK1056" s="1"/>
      <c r="BL1056" s="1"/>
      <c r="BM1056" s="1"/>
      <c r="BN1056" s="1"/>
      <c r="BO1056" s="1"/>
      <c r="BP1056" s="1"/>
      <c r="BQ1056" s="1"/>
      <c r="BR1056" s="1"/>
      <c r="BS1056" s="1"/>
      <c r="BT1056" s="1"/>
      <c r="BU1056" s="1"/>
      <c r="BV1056" s="1"/>
      <c r="BW1056" s="1"/>
      <c r="BX1056" s="1"/>
      <c r="BY1056" s="1"/>
      <c r="BZ1056" s="1"/>
      <c r="CA1056" s="1"/>
      <c r="CB1056" s="1"/>
      <c r="CC1056" s="1"/>
      <c r="CD1056" s="1"/>
      <c r="CE1056" s="1"/>
      <c r="CF1056" s="1"/>
      <c r="CG1056" s="1"/>
      <c r="CH1056" s="1"/>
      <c r="CI1056" s="1"/>
      <c r="CJ1056" s="1"/>
      <c r="CK1056" s="1"/>
      <c r="CL1056" s="1"/>
      <c r="CM1056" s="1"/>
      <c r="CN1056" s="1"/>
      <c r="CO1056" s="1"/>
      <c r="CP1056" s="1"/>
      <c r="CQ1056" s="1"/>
      <c r="CR1056" s="1"/>
      <c r="CS1056" s="1"/>
      <c r="CT1056" s="1"/>
      <c r="CU1056" s="1"/>
      <c r="CV1056" s="1"/>
      <c r="CW1056" s="1"/>
      <c r="CX1056" s="1"/>
      <c r="CY1056" s="1"/>
      <c r="CZ1056" s="1"/>
      <c r="DA1056" s="1"/>
      <c r="DB1056" s="1"/>
      <c r="DC1056" s="1"/>
      <c r="DD1056" s="1"/>
      <c r="DE1056" s="1"/>
      <c r="DF1056" s="1"/>
      <c r="DG1056" s="1"/>
      <c r="DH1056" s="1"/>
      <c r="DI1056" s="1"/>
      <c r="DJ1056" s="1"/>
      <c r="DK1056" s="1"/>
      <c r="DL1056" s="1"/>
      <c r="DM1056" s="1"/>
      <c r="DN1056" s="1"/>
      <c r="DO1056" s="1"/>
      <c r="DP1056" s="1"/>
      <c r="DQ1056" s="1"/>
      <c r="DR1056" s="1"/>
      <c r="DS1056" s="1"/>
      <c r="DT1056" s="1"/>
      <c r="DU1056" s="1"/>
      <c r="DV1056" s="1"/>
      <c r="DW1056" s="1"/>
      <c r="DX1056" s="1"/>
      <c r="DY1056" s="1"/>
      <c r="DZ1056" s="1"/>
      <c r="EA1056" s="1"/>
      <c r="EB1056" s="1"/>
      <c r="EC1056" s="1"/>
      <c r="ED1056" s="1"/>
      <c r="EE1056" s="1"/>
      <c r="EF1056" s="1"/>
      <c r="EG1056" s="1"/>
      <c r="EH1056" s="1"/>
      <c r="EI1056" s="1"/>
      <c r="EJ1056" s="1"/>
      <c r="EK1056" s="1"/>
      <c r="EL1056" s="1"/>
      <c r="EM1056" s="1"/>
      <c r="EN1056" s="1"/>
      <c r="EO1056" s="1"/>
      <c r="EP1056" s="1"/>
      <c r="EQ1056" s="1"/>
      <c r="ER1056" s="1"/>
      <c r="ES1056" s="1"/>
      <c r="ET1056" s="1"/>
      <c r="EU1056" s="1"/>
      <c r="EV1056" s="1"/>
      <c r="EW1056" s="1"/>
      <c r="EX1056" s="1"/>
      <c r="EY1056" s="1"/>
      <c r="EZ1056" s="1"/>
      <c r="FA1056" s="1"/>
    </row>
    <row r="1057" spans="1:157" x14ac:dyDescent="0.2">
      <c r="A1057" s="7" t="s">
        <v>1066</v>
      </c>
      <c r="B1057" s="8" t="s">
        <v>1035</v>
      </c>
      <c r="C1057" s="9">
        <v>31179.4</v>
      </c>
    </row>
    <row r="1058" spans="1:157" x14ac:dyDescent="0.2">
      <c r="A1058" s="7" t="s">
        <v>1066</v>
      </c>
      <c r="B1058" s="8" t="s">
        <v>1035</v>
      </c>
      <c r="C1058" s="9">
        <v>68941.2</v>
      </c>
    </row>
    <row r="1059" spans="1:157" x14ac:dyDescent="0.2">
      <c r="A1059" s="7" t="s">
        <v>1066</v>
      </c>
      <c r="B1059" s="8" t="s">
        <v>1035</v>
      </c>
      <c r="C1059" s="9">
        <v>260674</v>
      </c>
    </row>
    <row r="1060" spans="1:157" x14ac:dyDescent="0.2">
      <c r="A1060" s="7" t="s">
        <v>1066</v>
      </c>
      <c r="B1060" s="8" t="s">
        <v>1035</v>
      </c>
      <c r="C1060" s="9">
        <v>476775.01</v>
      </c>
    </row>
    <row r="1061" spans="1:157" x14ac:dyDescent="0.2">
      <c r="A1061" s="7" t="s">
        <v>1066</v>
      </c>
      <c r="B1061" s="8" t="s">
        <v>1035</v>
      </c>
      <c r="C1061" s="9">
        <v>530549.01</v>
      </c>
    </row>
    <row r="1062" spans="1:157" x14ac:dyDescent="0.2">
      <c r="A1062" s="7" t="s">
        <v>1066</v>
      </c>
      <c r="B1062" s="8" t="s">
        <v>1035</v>
      </c>
      <c r="C1062" s="9">
        <v>423074</v>
      </c>
    </row>
    <row r="1063" spans="1:157" x14ac:dyDescent="0.2">
      <c r="A1063" s="15" t="s">
        <v>1067</v>
      </c>
      <c r="B1063" s="16" t="s">
        <v>6</v>
      </c>
      <c r="C1063" s="17">
        <v>1829506</v>
      </c>
    </row>
    <row r="1064" spans="1:157" x14ac:dyDescent="0.2">
      <c r="A1064" s="15" t="s">
        <v>1068</v>
      </c>
      <c r="B1064" s="16" t="s">
        <v>6</v>
      </c>
      <c r="C1064" s="17">
        <v>2398921</v>
      </c>
    </row>
    <row r="1065" spans="1:157" x14ac:dyDescent="0.2">
      <c r="A1065" s="15" t="s">
        <v>1069</v>
      </c>
      <c r="B1065" s="16" t="s">
        <v>6</v>
      </c>
      <c r="C1065" s="17">
        <v>3867500</v>
      </c>
    </row>
    <row r="1066" spans="1:157" x14ac:dyDescent="0.2">
      <c r="A1066" s="7" t="s">
        <v>1070</v>
      </c>
      <c r="B1066" s="8" t="s">
        <v>6</v>
      </c>
      <c r="C1066" s="9">
        <v>3425</v>
      </c>
    </row>
    <row r="1067" spans="1:157" x14ac:dyDescent="0.2">
      <c r="A1067" s="7" t="s">
        <v>1071</v>
      </c>
      <c r="B1067" s="8" t="s">
        <v>6</v>
      </c>
      <c r="C1067" s="9">
        <v>6190</v>
      </c>
    </row>
    <row r="1068" spans="1:157" x14ac:dyDescent="0.2">
      <c r="A1068" s="15" t="s">
        <v>1072</v>
      </c>
      <c r="B1068" s="16" t="s">
        <v>20</v>
      </c>
      <c r="C1068" s="17">
        <v>5522</v>
      </c>
    </row>
    <row r="1069" spans="1:157" s="10" customFormat="1" x14ac:dyDescent="0.2">
      <c r="A1069" s="15" t="s">
        <v>1073</v>
      </c>
      <c r="B1069" s="16" t="s">
        <v>160</v>
      </c>
      <c r="C1069" s="17">
        <v>10500</v>
      </c>
      <c r="D1069" s="1"/>
      <c r="E1069" s="1"/>
      <c r="F1069" s="1"/>
      <c r="G1069" s="1"/>
      <c r="H1069" s="1"/>
      <c r="I1069" s="1"/>
      <c r="J1069" s="1"/>
      <c r="K1069" s="1"/>
      <c r="L1069" s="1"/>
      <c r="M1069" s="1"/>
      <c r="N1069" s="1"/>
      <c r="O1069" s="1"/>
      <c r="P1069" s="1"/>
      <c r="Q1069" s="1"/>
      <c r="R1069" s="1"/>
      <c r="S1069" s="1"/>
      <c r="T1069" s="1"/>
      <c r="U1069" s="1"/>
      <c r="V1069" s="1"/>
      <c r="W1069" s="1"/>
      <c r="X1069" s="1"/>
      <c r="Y1069" s="1"/>
      <c r="Z1069" s="1"/>
      <c r="AA1069" s="1"/>
      <c r="AB1069" s="1"/>
      <c r="AC1069" s="1"/>
      <c r="AD1069" s="1"/>
      <c r="AE1069" s="1"/>
      <c r="AF1069" s="1"/>
      <c r="AG1069" s="1"/>
      <c r="AH1069" s="1"/>
      <c r="AI1069" s="1"/>
      <c r="AJ1069" s="1"/>
      <c r="AK1069" s="1"/>
      <c r="AL1069" s="1"/>
      <c r="AM1069" s="1"/>
      <c r="AN1069" s="1"/>
      <c r="AO1069" s="1"/>
      <c r="AP1069" s="1"/>
      <c r="AQ1069" s="1"/>
      <c r="AR1069" s="1"/>
      <c r="AS1069" s="1"/>
      <c r="AT1069" s="1"/>
      <c r="AU1069" s="1"/>
      <c r="AV1069" s="1"/>
      <c r="AW1069" s="1"/>
      <c r="AX1069" s="1"/>
      <c r="AY1069" s="1"/>
      <c r="AZ1069" s="1"/>
      <c r="BA1069" s="1"/>
      <c r="BB1069" s="1"/>
      <c r="BC1069" s="1"/>
      <c r="BD1069" s="1"/>
      <c r="BE1069" s="1"/>
      <c r="BF1069" s="1"/>
      <c r="BG1069" s="1"/>
      <c r="BH1069" s="1"/>
      <c r="BI1069" s="1"/>
      <c r="BJ1069" s="1"/>
      <c r="BK1069" s="1"/>
      <c r="BL1069" s="1"/>
      <c r="BM1069" s="1"/>
      <c r="BN1069" s="1"/>
      <c r="BO1069" s="1"/>
      <c r="BP1069" s="1"/>
      <c r="BQ1069" s="1"/>
      <c r="BR1069" s="1"/>
      <c r="BS1069" s="1"/>
      <c r="BT1069" s="1"/>
      <c r="BU1069" s="1"/>
      <c r="BV1069" s="1"/>
      <c r="BW1069" s="1"/>
      <c r="BX1069" s="1"/>
      <c r="BY1069" s="1"/>
      <c r="BZ1069" s="1"/>
      <c r="CA1069" s="1"/>
      <c r="CB1069" s="1"/>
      <c r="CC1069" s="1"/>
      <c r="CD1069" s="1"/>
      <c r="CE1069" s="1"/>
      <c r="CF1069" s="1"/>
      <c r="CG1069" s="1"/>
      <c r="CH1069" s="1"/>
      <c r="CI1069" s="1"/>
      <c r="CJ1069" s="1"/>
      <c r="CK1069" s="1"/>
      <c r="CL1069" s="1"/>
      <c r="CM1069" s="1"/>
      <c r="CN1069" s="1"/>
      <c r="CO1069" s="1"/>
      <c r="CP1069" s="1"/>
      <c r="CQ1069" s="1"/>
      <c r="CR1069" s="1"/>
      <c r="CS1069" s="1"/>
      <c r="CT1069" s="1"/>
      <c r="CU1069" s="1"/>
      <c r="CV1069" s="1"/>
      <c r="CW1069" s="1"/>
      <c r="CX1069" s="1"/>
      <c r="CY1069" s="1"/>
      <c r="CZ1069" s="1"/>
      <c r="DA1069" s="1"/>
      <c r="DB1069" s="1"/>
      <c r="DC1069" s="1"/>
      <c r="DD1069" s="1"/>
      <c r="DE1069" s="1"/>
      <c r="DF1069" s="1"/>
      <c r="DG1069" s="1"/>
      <c r="DH1069" s="1"/>
      <c r="DI1069" s="1"/>
      <c r="DJ1069" s="1"/>
      <c r="DK1069" s="1"/>
      <c r="DL1069" s="1"/>
      <c r="DM1069" s="1"/>
      <c r="DN1069" s="1"/>
      <c r="DO1069" s="1"/>
      <c r="DP1069" s="1"/>
      <c r="DQ1069" s="1"/>
      <c r="DR1069" s="1"/>
      <c r="DS1069" s="1"/>
      <c r="DT1069" s="1"/>
      <c r="DU1069" s="1"/>
      <c r="DV1069" s="1"/>
      <c r="DW1069" s="1"/>
      <c r="DX1069" s="1"/>
      <c r="DY1069" s="1"/>
      <c r="DZ1069" s="1"/>
      <c r="EA1069" s="1"/>
      <c r="EB1069" s="1"/>
      <c r="EC1069" s="1"/>
      <c r="ED1069" s="1"/>
      <c r="EE1069" s="1"/>
      <c r="EF1069" s="1"/>
      <c r="EG1069" s="1"/>
      <c r="EH1069" s="1"/>
      <c r="EI1069" s="1"/>
      <c r="EJ1069" s="1"/>
      <c r="EK1069" s="1"/>
      <c r="EL1069" s="1"/>
      <c r="EM1069" s="1"/>
      <c r="EN1069" s="1"/>
      <c r="EO1069" s="1"/>
      <c r="EP1069" s="1"/>
      <c r="EQ1069" s="1"/>
      <c r="ER1069" s="1"/>
      <c r="ES1069" s="1"/>
      <c r="ET1069" s="1"/>
      <c r="EU1069" s="1"/>
      <c r="EV1069" s="1"/>
      <c r="EW1069" s="1"/>
      <c r="EX1069" s="1"/>
      <c r="EY1069" s="1"/>
      <c r="EZ1069" s="1"/>
      <c r="FA1069" s="1"/>
    </row>
    <row r="1070" spans="1:157" s="10" customFormat="1" x14ac:dyDescent="0.2">
      <c r="A1070" s="15" t="s">
        <v>1074</v>
      </c>
      <c r="B1070" s="16" t="s">
        <v>6</v>
      </c>
      <c r="C1070" s="17">
        <v>106801</v>
      </c>
      <c r="D1070" s="1"/>
      <c r="E1070" s="1"/>
      <c r="F1070" s="1"/>
      <c r="G1070" s="1"/>
      <c r="H1070" s="1"/>
      <c r="I1070" s="1"/>
      <c r="J1070" s="1"/>
      <c r="K1070" s="1"/>
      <c r="L1070" s="1"/>
      <c r="M1070" s="1"/>
      <c r="N1070" s="1"/>
      <c r="O1070" s="1"/>
      <c r="P1070" s="1"/>
      <c r="Q1070" s="1"/>
      <c r="R1070" s="1"/>
      <c r="S1070" s="1"/>
      <c r="T1070" s="1"/>
      <c r="U1070" s="1"/>
      <c r="V1070" s="1"/>
      <c r="W1070" s="1"/>
      <c r="X1070" s="1"/>
      <c r="Y1070" s="1"/>
      <c r="Z1070" s="1"/>
      <c r="AA1070" s="1"/>
      <c r="AB1070" s="1"/>
      <c r="AC1070" s="1"/>
      <c r="AD1070" s="1"/>
      <c r="AE1070" s="1"/>
      <c r="AF1070" s="1"/>
      <c r="AG1070" s="1"/>
      <c r="AH1070" s="1"/>
      <c r="AI1070" s="1"/>
      <c r="AJ1070" s="1"/>
      <c r="AK1070" s="1"/>
      <c r="AL1070" s="1"/>
      <c r="AM1070" s="1"/>
      <c r="AN1070" s="1"/>
      <c r="AO1070" s="1"/>
      <c r="AP1070" s="1"/>
      <c r="AQ1070" s="1"/>
      <c r="AR1070" s="1"/>
      <c r="AS1070" s="1"/>
      <c r="AT1070" s="1"/>
      <c r="AU1070" s="1"/>
      <c r="AV1070" s="1"/>
      <c r="AW1070" s="1"/>
      <c r="AX1070" s="1"/>
      <c r="AY1070" s="1"/>
      <c r="AZ1070" s="1"/>
      <c r="BA1070" s="1"/>
      <c r="BB1070" s="1"/>
      <c r="BC1070" s="1"/>
      <c r="BD1070" s="1"/>
      <c r="BE1070" s="1"/>
      <c r="BF1070" s="1"/>
      <c r="BG1070" s="1"/>
      <c r="BH1070" s="1"/>
      <c r="BI1070" s="1"/>
      <c r="BJ1070" s="1"/>
      <c r="BK1070" s="1"/>
      <c r="BL1070" s="1"/>
      <c r="BM1070" s="1"/>
      <c r="BN1070" s="1"/>
      <c r="BO1070" s="1"/>
      <c r="BP1070" s="1"/>
      <c r="BQ1070" s="1"/>
      <c r="BR1070" s="1"/>
      <c r="BS1070" s="1"/>
      <c r="BT1070" s="1"/>
      <c r="BU1070" s="1"/>
      <c r="BV1070" s="1"/>
      <c r="BW1070" s="1"/>
      <c r="BX1070" s="1"/>
      <c r="BY1070" s="1"/>
      <c r="BZ1070" s="1"/>
      <c r="CA1070" s="1"/>
      <c r="CB1070" s="1"/>
      <c r="CC1070" s="1"/>
      <c r="CD1070" s="1"/>
      <c r="CE1070" s="1"/>
      <c r="CF1070" s="1"/>
      <c r="CG1070" s="1"/>
      <c r="CH1070" s="1"/>
      <c r="CI1070" s="1"/>
      <c r="CJ1070" s="1"/>
      <c r="CK1070" s="1"/>
      <c r="CL1070" s="1"/>
      <c r="CM1070" s="1"/>
      <c r="CN1070" s="1"/>
      <c r="CO1070" s="1"/>
      <c r="CP1070" s="1"/>
      <c r="CQ1070" s="1"/>
      <c r="CR1070" s="1"/>
      <c r="CS1070" s="1"/>
      <c r="CT1070" s="1"/>
      <c r="CU1070" s="1"/>
      <c r="CV1070" s="1"/>
      <c r="CW1070" s="1"/>
      <c r="CX1070" s="1"/>
      <c r="CY1070" s="1"/>
      <c r="CZ1070" s="1"/>
      <c r="DA1070" s="1"/>
      <c r="DB1070" s="1"/>
      <c r="DC1070" s="1"/>
      <c r="DD1070" s="1"/>
      <c r="DE1070" s="1"/>
      <c r="DF1070" s="1"/>
      <c r="DG1070" s="1"/>
      <c r="DH1070" s="1"/>
      <c r="DI1070" s="1"/>
      <c r="DJ1070" s="1"/>
      <c r="DK1070" s="1"/>
      <c r="DL1070" s="1"/>
      <c r="DM1070" s="1"/>
      <c r="DN1070" s="1"/>
      <c r="DO1070" s="1"/>
      <c r="DP1070" s="1"/>
      <c r="DQ1070" s="1"/>
      <c r="DR1070" s="1"/>
      <c r="DS1070" s="1"/>
      <c r="DT1070" s="1"/>
      <c r="DU1070" s="1"/>
      <c r="DV1070" s="1"/>
      <c r="DW1070" s="1"/>
      <c r="DX1070" s="1"/>
      <c r="DY1070" s="1"/>
      <c r="DZ1070" s="1"/>
      <c r="EA1070" s="1"/>
      <c r="EB1070" s="1"/>
      <c r="EC1070" s="1"/>
      <c r="ED1070" s="1"/>
      <c r="EE1070" s="1"/>
      <c r="EF1070" s="1"/>
      <c r="EG1070" s="1"/>
      <c r="EH1070" s="1"/>
      <c r="EI1070" s="1"/>
      <c r="EJ1070" s="1"/>
      <c r="EK1070" s="1"/>
      <c r="EL1070" s="1"/>
      <c r="EM1070" s="1"/>
      <c r="EN1070" s="1"/>
      <c r="EO1070" s="1"/>
      <c r="EP1070" s="1"/>
      <c r="EQ1070" s="1"/>
      <c r="ER1070" s="1"/>
      <c r="ES1070" s="1"/>
      <c r="ET1070" s="1"/>
      <c r="EU1070" s="1"/>
      <c r="EV1070" s="1"/>
      <c r="EW1070" s="1"/>
      <c r="EX1070" s="1"/>
      <c r="EY1070" s="1"/>
      <c r="EZ1070" s="1"/>
      <c r="FA1070" s="1"/>
    </row>
    <row r="1071" spans="1:157" x14ac:dyDescent="0.2">
      <c r="A1071" s="15" t="s">
        <v>1075</v>
      </c>
      <c r="B1071" s="16" t="s">
        <v>6</v>
      </c>
      <c r="C1071" s="17">
        <v>154642</v>
      </c>
    </row>
    <row r="1072" spans="1:157" x14ac:dyDescent="0.2">
      <c r="A1072" s="15" t="s">
        <v>1076</v>
      </c>
      <c r="B1072" s="16" t="s">
        <v>6</v>
      </c>
      <c r="C1072" s="17">
        <v>148466</v>
      </c>
    </row>
    <row r="1073" spans="1:157" x14ac:dyDescent="0.2">
      <c r="A1073" s="15" t="s">
        <v>1077</v>
      </c>
      <c r="B1073" s="16" t="s">
        <v>6</v>
      </c>
      <c r="C1073" s="17">
        <v>198622</v>
      </c>
    </row>
    <row r="1074" spans="1:157" x14ac:dyDescent="0.2">
      <c r="A1074" s="15" t="s">
        <v>1078</v>
      </c>
      <c r="B1074" s="16" t="s">
        <v>6</v>
      </c>
      <c r="C1074" s="17">
        <v>52125</v>
      </c>
    </row>
    <row r="1075" spans="1:157" s="10" customFormat="1" x14ac:dyDescent="0.2">
      <c r="A1075" s="15" t="s">
        <v>1079</v>
      </c>
      <c r="B1075" s="16" t="s">
        <v>6</v>
      </c>
      <c r="C1075" s="17">
        <v>62779</v>
      </c>
      <c r="D1075" s="1"/>
      <c r="E1075" s="1"/>
      <c r="F1075" s="1"/>
      <c r="G1075" s="1"/>
      <c r="H1075" s="1"/>
      <c r="I1075" s="1"/>
      <c r="J1075" s="1"/>
      <c r="K1075" s="1"/>
      <c r="L1075" s="1"/>
      <c r="M1075" s="1"/>
      <c r="N1075" s="1"/>
      <c r="O1075" s="1"/>
      <c r="P1075" s="1"/>
      <c r="Q1075" s="1"/>
      <c r="R1075" s="1"/>
      <c r="S1075" s="1"/>
      <c r="T1075" s="1"/>
      <c r="U1075" s="1"/>
      <c r="V1075" s="1"/>
      <c r="W1075" s="1"/>
      <c r="X1075" s="1"/>
      <c r="Y1075" s="1"/>
      <c r="Z1075" s="1"/>
      <c r="AA1075" s="1"/>
      <c r="AB1075" s="1"/>
      <c r="AC1075" s="1"/>
      <c r="AD1075" s="1"/>
      <c r="AE1075" s="1"/>
      <c r="AF1075" s="1"/>
      <c r="AG1075" s="1"/>
      <c r="AH1075" s="1"/>
      <c r="AI1075" s="1"/>
      <c r="AJ1075" s="1"/>
      <c r="AK1075" s="1"/>
      <c r="AL1075" s="1"/>
      <c r="AM1075" s="1"/>
      <c r="AN1075" s="1"/>
      <c r="AO1075" s="1"/>
      <c r="AP1075" s="1"/>
      <c r="AQ1075" s="1"/>
      <c r="AR1075" s="1"/>
      <c r="AS1075" s="1"/>
      <c r="AT1075" s="1"/>
      <c r="AU1075" s="1"/>
      <c r="AV1075" s="1"/>
      <c r="AW1075" s="1"/>
      <c r="AX1075" s="1"/>
      <c r="AY1075" s="1"/>
      <c r="AZ1075" s="1"/>
      <c r="BA1075" s="1"/>
      <c r="BB1075" s="1"/>
      <c r="BC1075" s="1"/>
      <c r="BD1075" s="1"/>
      <c r="BE1075" s="1"/>
      <c r="BF1075" s="1"/>
      <c r="BG1075" s="1"/>
      <c r="BH1075" s="1"/>
      <c r="BI1075" s="1"/>
      <c r="BJ1075" s="1"/>
      <c r="BK1075" s="1"/>
      <c r="BL1075" s="1"/>
      <c r="BM1075" s="1"/>
      <c r="BN1075" s="1"/>
      <c r="BO1075" s="1"/>
      <c r="BP1075" s="1"/>
      <c r="BQ1075" s="1"/>
      <c r="BR1075" s="1"/>
      <c r="BS1075" s="1"/>
      <c r="BT1075" s="1"/>
      <c r="BU1075" s="1"/>
      <c r="BV1075" s="1"/>
      <c r="BW1075" s="1"/>
      <c r="BX1075" s="1"/>
      <c r="BY1075" s="1"/>
      <c r="BZ1075" s="1"/>
      <c r="CA1075" s="1"/>
      <c r="CB1075" s="1"/>
      <c r="CC1075" s="1"/>
      <c r="CD1075" s="1"/>
      <c r="CE1075" s="1"/>
      <c r="CF1075" s="1"/>
      <c r="CG1075" s="1"/>
      <c r="CH1075" s="1"/>
      <c r="CI1075" s="1"/>
      <c r="CJ1075" s="1"/>
      <c r="CK1075" s="1"/>
      <c r="CL1075" s="1"/>
      <c r="CM1075" s="1"/>
      <c r="CN1075" s="1"/>
      <c r="CO1075" s="1"/>
      <c r="CP1075" s="1"/>
      <c r="CQ1075" s="1"/>
      <c r="CR1075" s="1"/>
      <c r="CS1075" s="1"/>
      <c r="CT1075" s="1"/>
      <c r="CU1075" s="1"/>
      <c r="CV1075" s="1"/>
      <c r="CW1075" s="1"/>
      <c r="CX1075" s="1"/>
      <c r="CY1075" s="1"/>
      <c r="CZ1075" s="1"/>
      <c r="DA1075" s="1"/>
      <c r="DB1075" s="1"/>
      <c r="DC1075" s="1"/>
      <c r="DD1075" s="1"/>
      <c r="DE1075" s="1"/>
      <c r="DF1075" s="1"/>
      <c r="DG1075" s="1"/>
      <c r="DH1075" s="1"/>
      <c r="DI1075" s="1"/>
      <c r="DJ1075" s="1"/>
      <c r="DK1075" s="1"/>
      <c r="DL1075" s="1"/>
      <c r="DM1075" s="1"/>
      <c r="DN1075" s="1"/>
      <c r="DO1075" s="1"/>
      <c r="DP1075" s="1"/>
      <c r="DQ1075" s="1"/>
      <c r="DR1075" s="1"/>
      <c r="DS1075" s="1"/>
      <c r="DT1075" s="1"/>
      <c r="DU1075" s="1"/>
      <c r="DV1075" s="1"/>
      <c r="DW1075" s="1"/>
      <c r="DX1075" s="1"/>
      <c r="DY1075" s="1"/>
      <c r="DZ1075" s="1"/>
      <c r="EA1075" s="1"/>
      <c r="EB1075" s="1"/>
      <c r="EC1075" s="1"/>
      <c r="ED1075" s="1"/>
      <c r="EE1075" s="1"/>
      <c r="EF1075" s="1"/>
      <c r="EG1075" s="1"/>
      <c r="EH1075" s="1"/>
      <c r="EI1075" s="1"/>
      <c r="EJ1075" s="1"/>
      <c r="EK1075" s="1"/>
      <c r="EL1075" s="1"/>
      <c r="EM1075" s="1"/>
      <c r="EN1075" s="1"/>
      <c r="EO1075" s="1"/>
      <c r="EP1075" s="1"/>
      <c r="EQ1075" s="1"/>
      <c r="ER1075" s="1"/>
      <c r="ES1075" s="1"/>
      <c r="ET1075" s="1"/>
      <c r="EU1075" s="1"/>
      <c r="EV1075" s="1"/>
      <c r="EW1075" s="1"/>
      <c r="EX1075" s="1"/>
      <c r="EY1075" s="1"/>
      <c r="EZ1075" s="1"/>
      <c r="FA1075" s="1"/>
    </row>
    <row r="1076" spans="1:157" x14ac:dyDescent="0.2">
      <c r="A1076" s="15" t="s">
        <v>1080</v>
      </c>
      <c r="B1076" s="16" t="s">
        <v>6</v>
      </c>
      <c r="C1076" s="17">
        <v>74560</v>
      </c>
    </row>
    <row r="1077" spans="1:157" s="10" customFormat="1" x14ac:dyDescent="0.2">
      <c r="A1077" s="15" t="s">
        <v>1081</v>
      </c>
      <c r="B1077" s="16" t="s">
        <v>20</v>
      </c>
      <c r="C1077" s="17">
        <v>15200</v>
      </c>
      <c r="D1077" s="1"/>
      <c r="E1077" s="1"/>
      <c r="F1077" s="1"/>
      <c r="G1077" s="1"/>
      <c r="H1077" s="1"/>
      <c r="I1077" s="1"/>
      <c r="J1077" s="1"/>
      <c r="K1077" s="1"/>
      <c r="L1077" s="1"/>
      <c r="M1077" s="1"/>
      <c r="N1077" s="1"/>
      <c r="O1077" s="1"/>
      <c r="P1077" s="1"/>
      <c r="Q1077" s="1"/>
      <c r="R1077" s="1"/>
      <c r="S1077" s="1"/>
      <c r="T1077" s="1"/>
      <c r="U1077" s="1"/>
      <c r="V1077" s="1"/>
      <c r="W1077" s="1"/>
      <c r="X1077" s="1"/>
      <c r="Y1077" s="1"/>
      <c r="Z1077" s="1"/>
      <c r="AA1077" s="1"/>
      <c r="AB1077" s="1"/>
      <c r="AC1077" s="1"/>
      <c r="AD1077" s="1"/>
      <c r="AE1077" s="1"/>
      <c r="AF1077" s="1"/>
      <c r="AG1077" s="1"/>
      <c r="AH1077" s="1"/>
      <c r="AI1077" s="1"/>
      <c r="AJ1077" s="1"/>
      <c r="AK1077" s="1"/>
      <c r="AL1077" s="1"/>
      <c r="AM1077" s="1"/>
      <c r="AN1077" s="1"/>
      <c r="AO1077" s="1"/>
      <c r="AP1077" s="1"/>
      <c r="AQ1077" s="1"/>
      <c r="AR1077" s="1"/>
      <c r="AS1077" s="1"/>
      <c r="AT1077" s="1"/>
      <c r="AU1077" s="1"/>
      <c r="AV1077" s="1"/>
      <c r="AW1077" s="1"/>
      <c r="AX1077" s="1"/>
      <c r="AY1077" s="1"/>
      <c r="AZ1077" s="1"/>
      <c r="BA1077" s="1"/>
      <c r="BB1077" s="1"/>
      <c r="BC1077" s="1"/>
      <c r="BD1077" s="1"/>
      <c r="BE1077" s="1"/>
      <c r="BF1077" s="1"/>
      <c r="BG1077" s="1"/>
      <c r="BH1077" s="1"/>
      <c r="BI1077" s="1"/>
      <c r="BJ1077" s="1"/>
      <c r="BK1077" s="1"/>
      <c r="BL1077" s="1"/>
      <c r="BM1077" s="1"/>
      <c r="BN1077" s="1"/>
      <c r="BO1077" s="1"/>
      <c r="BP1077" s="1"/>
      <c r="BQ1077" s="1"/>
      <c r="BR1077" s="1"/>
      <c r="BS1077" s="1"/>
      <c r="BT1077" s="1"/>
      <c r="BU1077" s="1"/>
      <c r="BV1077" s="1"/>
      <c r="BW1077" s="1"/>
      <c r="BX1077" s="1"/>
      <c r="BY1077" s="1"/>
      <c r="BZ1077" s="1"/>
      <c r="CA1077" s="1"/>
      <c r="CB1077" s="1"/>
      <c r="CC1077" s="1"/>
      <c r="CD1077" s="1"/>
      <c r="CE1077" s="1"/>
      <c r="CF1077" s="1"/>
      <c r="CG1077" s="1"/>
      <c r="CH1077" s="1"/>
      <c r="CI1077" s="1"/>
      <c r="CJ1077" s="1"/>
      <c r="CK1077" s="1"/>
      <c r="CL1077" s="1"/>
      <c r="CM1077" s="1"/>
      <c r="CN1077" s="1"/>
      <c r="CO1077" s="1"/>
      <c r="CP1077" s="1"/>
      <c r="CQ1077" s="1"/>
      <c r="CR1077" s="1"/>
      <c r="CS1077" s="1"/>
      <c r="CT1077" s="1"/>
      <c r="CU1077" s="1"/>
      <c r="CV1077" s="1"/>
      <c r="CW1077" s="1"/>
      <c r="CX1077" s="1"/>
      <c r="CY1077" s="1"/>
      <c r="CZ1077" s="1"/>
      <c r="DA1077" s="1"/>
      <c r="DB1077" s="1"/>
      <c r="DC1077" s="1"/>
      <c r="DD1077" s="1"/>
      <c r="DE1077" s="1"/>
      <c r="DF1077" s="1"/>
      <c r="DG1077" s="1"/>
      <c r="DH1077" s="1"/>
      <c r="DI1077" s="1"/>
      <c r="DJ1077" s="1"/>
      <c r="DK1077" s="1"/>
      <c r="DL1077" s="1"/>
      <c r="DM1077" s="1"/>
      <c r="DN1077" s="1"/>
      <c r="DO1077" s="1"/>
      <c r="DP1077" s="1"/>
      <c r="DQ1077" s="1"/>
      <c r="DR1077" s="1"/>
      <c r="DS1077" s="1"/>
      <c r="DT1077" s="1"/>
      <c r="DU1077" s="1"/>
      <c r="DV1077" s="1"/>
      <c r="DW1077" s="1"/>
      <c r="DX1077" s="1"/>
      <c r="DY1077" s="1"/>
      <c r="DZ1077" s="1"/>
      <c r="EA1077" s="1"/>
      <c r="EB1077" s="1"/>
      <c r="EC1077" s="1"/>
      <c r="ED1077" s="1"/>
      <c r="EE1077" s="1"/>
      <c r="EF1077" s="1"/>
      <c r="EG1077" s="1"/>
      <c r="EH1077" s="1"/>
      <c r="EI1077" s="1"/>
      <c r="EJ1077" s="1"/>
      <c r="EK1077" s="1"/>
      <c r="EL1077" s="1"/>
      <c r="EM1077" s="1"/>
      <c r="EN1077" s="1"/>
      <c r="EO1077" s="1"/>
      <c r="EP1077" s="1"/>
      <c r="EQ1077" s="1"/>
      <c r="ER1077" s="1"/>
      <c r="ES1077" s="1"/>
      <c r="ET1077" s="1"/>
      <c r="EU1077" s="1"/>
      <c r="EV1077" s="1"/>
      <c r="EW1077" s="1"/>
      <c r="EX1077" s="1"/>
      <c r="EY1077" s="1"/>
      <c r="EZ1077" s="1"/>
      <c r="FA1077" s="1"/>
    </row>
    <row r="1078" spans="1:157" x14ac:dyDescent="0.2">
      <c r="A1078" s="15" t="s">
        <v>1082</v>
      </c>
      <c r="B1078" s="16" t="s">
        <v>6</v>
      </c>
      <c r="C1078" s="17">
        <v>24604</v>
      </c>
    </row>
    <row r="1079" spans="1:157" s="10" customFormat="1" x14ac:dyDescent="0.2">
      <c r="A1079" s="15" t="s">
        <v>1083</v>
      </c>
      <c r="B1079" s="16" t="s">
        <v>20</v>
      </c>
      <c r="C1079" s="17">
        <v>13630</v>
      </c>
      <c r="D1079" s="1"/>
      <c r="E1079" s="1"/>
      <c r="F1079" s="1"/>
      <c r="G1079" s="1"/>
      <c r="H1079" s="1"/>
      <c r="I1079" s="1"/>
      <c r="J1079" s="1"/>
      <c r="K1079" s="1"/>
      <c r="L1079" s="1"/>
      <c r="M1079" s="1"/>
      <c r="N1079" s="1"/>
      <c r="O1079" s="1"/>
      <c r="P1079" s="1"/>
      <c r="Q1079" s="1"/>
      <c r="R1079" s="1"/>
      <c r="S1079" s="1"/>
      <c r="T1079" s="1"/>
      <c r="U1079" s="1"/>
      <c r="V1079" s="1"/>
      <c r="W1079" s="1"/>
      <c r="X1079" s="1"/>
      <c r="Y1079" s="1"/>
      <c r="Z1079" s="1"/>
      <c r="AA1079" s="1"/>
      <c r="AB1079" s="1"/>
      <c r="AC1079" s="1"/>
      <c r="AD1079" s="1"/>
      <c r="AE1079" s="1"/>
      <c r="AF1079" s="1"/>
      <c r="AG1079" s="1"/>
      <c r="AH1079" s="1"/>
      <c r="AI1079" s="1"/>
      <c r="AJ1079" s="1"/>
      <c r="AK1079" s="1"/>
      <c r="AL1079" s="1"/>
      <c r="AM1079" s="1"/>
      <c r="AN1079" s="1"/>
      <c r="AO1079" s="1"/>
      <c r="AP1079" s="1"/>
      <c r="AQ1079" s="1"/>
      <c r="AR1079" s="1"/>
      <c r="AS1079" s="1"/>
      <c r="AT1079" s="1"/>
      <c r="AU1079" s="1"/>
      <c r="AV1079" s="1"/>
      <c r="AW1079" s="1"/>
      <c r="AX1079" s="1"/>
      <c r="AY1079" s="1"/>
      <c r="AZ1079" s="1"/>
      <c r="BA1079" s="1"/>
      <c r="BB1079" s="1"/>
      <c r="BC1079" s="1"/>
      <c r="BD1079" s="1"/>
      <c r="BE1079" s="1"/>
      <c r="BF1079" s="1"/>
      <c r="BG1079" s="1"/>
      <c r="BH1079" s="1"/>
      <c r="BI1079" s="1"/>
      <c r="BJ1079" s="1"/>
      <c r="BK1079" s="1"/>
      <c r="BL1079" s="1"/>
      <c r="BM1079" s="1"/>
      <c r="BN1079" s="1"/>
      <c r="BO1079" s="1"/>
      <c r="BP1079" s="1"/>
      <c r="BQ1079" s="1"/>
      <c r="BR1079" s="1"/>
      <c r="BS1079" s="1"/>
      <c r="BT1079" s="1"/>
      <c r="BU1079" s="1"/>
      <c r="BV1079" s="1"/>
      <c r="BW1079" s="1"/>
      <c r="BX1079" s="1"/>
      <c r="BY1079" s="1"/>
      <c r="BZ1079" s="1"/>
      <c r="CA1079" s="1"/>
      <c r="CB1079" s="1"/>
      <c r="CC1079" s="1"/>
      <c r="CD1079" s="1"/>
      <c r="CE1079" s="1"/>
      <c r="CF1079" s="1"/>
      <c r="CG1079" s="1"/>
      <c r="CH1079" s="1"/>
      <c r="CI1079" s="1"/>
      <c r="CJ1079" s="1"/>
      <c r="CK1079" s="1"/>
      <c r="CL1079" s="1"/>
      <c r="CM1079" s="1"/>
      <c r="CN1079" s="1"/>
      <c r="CO1079" s="1"/>
      <c r="CP1079" s="1"/>
      <c r="CQ1079" s="1"/>
      <c r="CR1079" s="1"/>
      <c r="CS1079" s="1"/>
      <c r="CT1079" s="1"/>
      <c r="CU1079" s="1"/>
      <c r="CV1079" s="1"/>
      <c r="CW1079" s="1"/>
      <c r="CX1079" s="1"/>
      <c r="CY1079" s="1"/>
      <c r="CZ1079" s="1"/>
      <c r="DA1079" s="1"/>
      <c r="DB1079" s="1"/>
      <c r="DC1079" s="1"/>
      <c r="DD1079" s="1"/>
      <c r="DE1079" s="1"/>
      <c r="DF1079" s="1"/>
      <c r="DG1079" s="1"/>
      <c r="DH1079" s="1"/>
      <c r="DI1079" s="1"/>
      <c r="DJ1079" s="1"/>
      <c r="DK1079" s="1"/>
      <c r="DL1079" s="1"/>
      <c r="DM1079" s="1"/>
      <c r="DN1079" s="1"/>
      <c r="DO1079" s="1"/>
      <c r="DP1079" s="1"/>
      <c r="DQ1079" s="1"/>
      <c r="DR1079" s="1"/>
      <c r="DS1079" s="1"/>
      <c r="DT1079" s="1"/>
      <c r="DU1079" s="1"/>
      <c r="DV1079" s="1"/>
      <c r="DW1079" s="1"/>
      <c r="DX1079" s="1"/>
      <c r="DY1079" s="1"/>
      <c r="DZ1079" s="1"/>
      <c r="EA1079" s="1"/>
      <c r="EB1079" s="1"/>
      <c r="EC1079" s="1"/>
      <c r="ED1079" s="1"/>
      <c r="EE1079" s="1"/>
      <c r="EF1079" s="1"/>
      <c r="EG1079" s="1"/>
      <c r="EH1079" s="1"/>
      <c r="EI1079" s="1"/>
      <c r="EJ1079" s="1"/>
      <c r="EK1079" s="1"/>
      <c r="EL1079" s="1"/>
      <c r="EM1079" s="1"/>
      <c r="EN1079" s="1"/>
      <c r="EO1079" s="1"/>
      <c r="EP1079" s="1"/>
      <c r="EQ1079" s="1"/>
      <c r="ER1079" s="1"/>
      <c r="ES1079" s="1"/>
      <c r="ET1079" s="1"/>
      <c r="EU1079" s="1"/>
      <c r="EV1079" s="1"/>
      <c r="EW1079" s="1"/>
      <c r="EX1079" s="1"/>
      <c r="EY1079" s="1"/>
      <c r="EZ1079" s="1"/>
      <c r="FA1079" s="1"/>
    </row>
    <row r="1080" spans="1:157" x14ac:dyDescent="0.2">
      <c r="A1080" s="7" t="s">
        <v>1084</v>
      </c>
      <c r="B1080" s="8" t="s">
        <v>72</v>
      </c>
      <c r="C1080" s="9">
        <v>3492</v>
      </c>
    </row>
    <row r="1081" spans="1:157" x14ac:dyDescent="0.2">
      <c r="A1081" s="15" t="s">
        <v>1085</v>
      </c>
      <c r="B1081" s="16" t="s">
        <v>72</v>
      </c>
      <c r="C1081" s="17">
        <v>18794</v>
      </c>
    </row>
    <row r="1082" spans="1:157" x14ac:dyDescent="0.2">
      <c r="A1082" s="15" t="s">
        <v>1086</v>
      </c>
      <c r="B1082" s="16" t="s">
        <v>72</v>
      </c>
      <c r="C1082" s="17">
        <v>21686</v>
      </c>
    </row>
    <row r="1083" spans="1:157" x14ac:dyDescent="0.2">
      <c r="A1083" s="15" t="s">
        <v>1087</v>
      </c>
      <c r="B1083" s="16" t="s">
        <v>802</v>
      </c>
      <c r="C1083" s="17">
        <v>350000</v>
      </c>
    </row>
    <row r="1084" spans="1:157" x14ac:dyDescent="0.2">
      <c r="A1084" s="15" t="s">
        <v>1088</v>
      </c>
      <c r="B1084" s="16" t="s">
        <v>69</v>
      </c>
      <c r="C1084" s="17">
        <v>40000</v>
      </c>
    </row>
    <row r="1085" spans="1:157" x14ac:dyDescent="0.2">
      <c r="A1085" s="15" t="s">
        <v>1089</v>
      </c>
      <c r="B1085" s="16" t="s">
        <v>72</v>
      </c>
      <c r="C1085" s="17">
        <v>20063</v>
      </c>
    </row>
    <row r="1086" spans="1:157" x14ac:dyDescent="0.2">
      <c r="A1086" s="7" t="s">
        <v>1090</v>
      </c>
      <c r="B1086" s="8" t="s">
        <v>72</v>
      </c>
      <c r="C1086" s="9">
        <v>14488</v>
      </c>
    </row>
    <row r="1087" spans="1:157" x14ac:dyDescent="0.2">
      <c r="A1087" s="7" t="s">
        <v>1091</v>
      </c>
      <c r="B1087" s="8" t="s">
        <v>6</v>
      </c>
      <c r="C1087" s="9">
        <v>36653</v>
      </c>
    </row>
    <row r="1088" spans="1:157" x14ac:dyDescent="0.2">
      <c r="A1088" s="15" t="s">
        <v>1092</v>
      </c>
      <c r="B1088" s="16" t="s">
        <v>1093</v>
      </c>
      <c r="C1088" s="17">
        <v>4760825.9000000004</v>
      </c>
    </row>
    <row r="1089" spans="1:157" x14ac:dyDescent="0.2">
      <c r="A1089" s="15" t="s">
        <v>1094</v>
      </c>
      <c r="B1089" s="16" t="s">
        <v>1093</v>
      </c>
      <c r="C1089" s="17">
        <v>4342973.9000000004</v>
      </c>
    </row>
    <row r="1090" spans="1:157" x14ac:dyDescent="0.2">
      <c r="A1090" s="15" t="s">
        <v>1095</v>
      </c>
      <c r="B1090" s="16" t="s">
        <v>72</v>
      </c>
      <c r="C1090" s="17">
        <v>23260.5</v>
      </c>
    </row>
    <row r="1091" spans="1:157" x14ac:dyDescent="0.2">
      <c r="A1091" s="15" t="s">
        <v>1096</v>
      </c>
      <c r="B1091" s="16" t="s">
        <v>72</v>
      </c>
      <c r="C1091" s="17">
        <v>3500</v>
      </c>
    </row>
    <row r="1092" spans="1:157" x14ac:dyDescent="0.2">
      <c r="A1092" s="15" t="s">
        <v>1097</v>
      </c>
      <c r="B1092" s="16" t="s">
        <v>6</v>
      </c>
      <c r="C1092" s="17">
        <v>5500</v>
      </c>
    </row>
    <row r="1093" spans="1:157" x14ac:dyDescent="0.2">
      <c r="A1093" s="15" t="s">
        <v>1098</v>
      </c>
      <c r="B1093" s="16" t="s">
        <v>6</v>
      </c>
      <c r="C1093" s="17">
        <v>5100</v>
      </c>
    </row>
    <row r="1094" spans="1:157" x14ac:dyDescent="0.2">
      <c r="A1094" s="15" t="s">
        <v>1099</v>
      </c>
      <c r="B1094" s="16" t="s">
        <v>6</v>
      </c>
      <c r="C1094" s="17">
        <v>14500</v>
      </c>
    </row>
    <row r="1095" spans="1:157" x14ac:dyDescent="0.2">
      <c r="A1095" s="15" t="s">
        <v>1100</v>
      </c>
      <c r="B1095" s="16" t="s">
        <v>6</v>
      </c>
      <c r="C1095" s="17">
        <v>5500</v>
      </c>
    </row>
    <row r="1096" spans="1:157" x14ac:dyDescent="0.2">
      <c r="A1096" s="15" t="s">
        <v>1101</v>
      </c>
      <c r="B1096" s="16" t="s">
        <v>6</v>
      </c>
      <c r="C1096" s="17">
        <v>14500</v>
      </c>
    </row>
    <row r="1097" spans="1:157" x14ac:dyDescent="0.2">
      <c r="A1097" s="15" t="s">
        <v>1102</v>
      </c>
      <c r="B1097" s="16" t="s">
        <v>4</v>
      </c>
      <c r="C1097" s="17">
        <v>38105</v>
      </c>
    </row>
    <row r="1098" spans="1:157" x14ac:dyDescent="0.2">
      <c r="A1098" s="15" t="s">
        <v>1103</v>
      </c>
      <c r="B1098" s="16" t="s">
        <v>6</v>
      </c>
      <c r="C1098" s="17">
        <v>104000</v>
      </c>
    </row>
    <row r="1099" spans="1:157" s="10" customFormat="1" x14ac:dyDescent="0.2">
      <c r="A1099" s="15" t="s">
        <v>1104</v>
      </c>
      <c r="B1099" s="16" t="s">
        <v>6</v>
      </c>
      <c r="C1099" s="17">
        <v>1740</v>
      </c>
      <c r="D1099" s="1"/>
      <c r="E1099" s="1"/>
      <c r="F1099" s="1"/>
      <c r="G1099" s="1"/>
      <c r="H1099" s="1"/>
      <c r="I1099" s="1"/>
      <c r="J1099" s="1"/>
      <c r="K1099" s="1"/>
      <c r="L1099" s="1"/>
      <c r="M1099" s="1"/>
      <c r="N1099" s="1"/>
      <c r="O1099" s="1"/>
      <c r="P1099" s="1"/>
      <c r="Q1099" s="1"/>
      <c r="R1099" s="1"/>
      <c r="S1099" s="1"/>
      <c r="T1099" s="1"/>
      <c r="U1099" s="1"/>
      <c r="V1099" s="1"/>
      <c r="W1099" s="1"/>
      <c r="X1099" s="1"/>
      <c r="Y1099" s="1"/>
      <c r="Z1099" s="1"/>
      <c r="AA1099" s="1"/>
      <c r="AB1099" s="1"/>
      <c r="AC1099" s="1"/>
      <c r="AD1099" s="1"/>
      <c r="AE1099" s="1"/>
      <c r="AF1099" s="1"/>
      <c r="AG1099" s="1"/>
      <c r="AH1099" s="1"/>
      <c r="AI1099" s="1"/>
      <c r="AJ1099" s="1"/>
      <c r="AK1099" s="1"/>
      <c r="AL1099" s="1"/>
      <c r="AM1099" s="1"/>
      <c r="AN1099" s="1"/>
      <c r="AO1099" s="1"/>
      <c r="AP1099" s="1"/>
      <c r="AQ1099" s="1"/>
      <c r="AR1099" s="1"/>
      <c r="AS1099" s="1"/>
      <c r="AT1099" s="1"/>
      <c r="AU1099" s="1"/>
      <c r="AV1099" s="1"/>
      <c r="AW1099" s="1"/>
      <c r="AX1099" s="1"/>
      <c r="AY1099" s="1"/>
      <c r="AZ1099" s="1"/>
      <c r="BA1099" s="1"/>
      <c r="BB1099" s="1"/>
      <c r="BC1099" s="1"/>
      <c r="BD1099" s="1"/>
      <c r="BE1099" s="1"/>
      <c r="BF1099" s="1"/>
      <c r="BG1099" s="1"/>
      <c r="BH1099" s="1"/>
      <c r="BI1099" s="1"/>
      <c r="BJ1099" s="1"/>
      <c r="BK1099" s="1"/>
      <c r="BL1099" s="1"/>
      <c r="BM1099" s="1"/>
      <c r="BN1099" s="1"/>
      <c r="BO1099" s="1"/>
      <c r="BP1099" s="1"/>
      <c r="BQ1099" s="1"/>
      <c r="BR1099" s="1"/>
      <c r="BS1099" s="1"/>
      <c r="BT1099" s="1"/>
      <c r="BU1099" s="1"/>
      <c r="BV1099" s="1"/>
      <c r="BW1099" s="1"/>
      <c r="BX1099" s="1"/>
      <c r="BY1099" s="1"/>
      <c r="BZ1099" s="1"/>
      <c r="CA1099" s="1"/>
      <c r="CB1099" s="1"/>
      <c r="CC1099" s="1"/>
      <c r="CD1099" s="1"/>
      <c r="CE1099" s="1"/>
      <c r="CF1099" s="1"/>
      <c r="CG1099" s="1"/>
      <c r="CH1099" s="1"/>
      <c r="CI1099" s="1"/>
      <c r="CJ1099" s="1"/>
      <c r="CK1099" s="1"/>
      <c r="CL1099" s="1"/>
      <c r="CM1099" s="1"/>
      <c r="CN1099" s="1"/>
      <c r="CO1099" s="1"/>
      <c r="CP1099" s="1"/>
      <c r="CQ1099" s="1"/>
      <c r="CR1099" s="1"/>
      <c r="CS1099" s="1"/>
      <c r="CT1099" s="1"/>
      <c r="CU1099" s="1"/>
      <c r="CV1099" s="1"/>
      <c r="CW1099" s="1"/>
      <c r="CX1099" s="1"/>
      <c r="CY1099" s="1"/>
      <c r="CZ1099" s="1"/>
      <c r="DA1099" s="1"/>
      <c r="DB1099" s="1"/>
      <c r="DC1099" s="1"/>
      <c r="DD1099" s="1"/>
      <c r="DE1099" s="1"/>
      <c r="DF1099" s="1"/>
      <c r="DG1099" s="1"/>
      <c r="DH1099" s="1"/>
      <c r="DI1099" s="1"/>
      <c r="DJ1099" s="1"/>
      <c r="DK1099" s="1"/>
      <c r="DL1099" s="1"/>
      <c r="DM1099" s="1"/>
      <c r="DN1099" s="1"/>
      <c r="DO1099" s="1"/>
      <c r="DP1099" s="1"/>
      <c r="DQ1099" s="1"/>
      <c r="DR1099" s="1"/>
      <c r="DS1099" s="1"/>
      <c r="DT1099" s="1"/>
      <c r="DU1099" s="1"/>
      <c r="DV1099" s="1"/>
      <c r="DW1099" s="1"/>
      <c r="DX1099" s="1"/>
      <c r="DY1099" s="1"/>
      <c r="DZ1099" s="1"/>
      <c r="EA1099" s="1"/>
      <c r="EB1099" s="1"/>
      <c r="EC1099" s="1"/>
      <c r="ED1099" s="1"/>
      <c r="EE1099" s="1"/>
      <c r="EF1099" s="1"/>
      <c r="EG1099" s="1"/>
      <c r="EH1099" s="1"/>
      <c r="EI1099" s="1"/>
      <c r="EJ1099" s="1"/>
      <c r="EK1099" s="1"/>
      <c r="EL1099" s="1"/>
      <c r="EM1099" s="1"/>
      <c r="EN1099" s="1"/>
      <c r="EO1099" s="1"/>
      <c r="EP1099" s="1"/>
      <c r="EQ1099" s="1"/>
      <c r="ER1099" s="1"/>
      <c r="ES1099" s="1"/>
      <c r="ET1099" s="1"/>
      <c r="EU1099" s="1"/>
      <c r="EV1099" s="1"/>
      <c r="EW1099" s="1"/>
      <c r="EX1099" s="1"/>
      <c r="EY1099" s="1"/>
      <c r="EZ1099" s="1"/>
      <c r="FA1099" s="1"/>
    </row>
    <row r="1100" spans="1:157" x14ac:dyDescent="0.2">
      <c r="A1100" s="15" t="s">
        <v>1105</v>
      </c>
      <c r="B1100" s="16" t="s">
        <v>6</v>
      </c>
      <c r="C1100" s="17">
        <v>12000</v>
      </c>
    </row>
    <row r="1101" spans="1:157" x14ac:dyDescent="0.2">
      <c r="A1101" s="15" t="s">
        <v>1106</v>
      </c>
      <c r="B1101" s="16" t="s">
        <v>81</v>
      </c>
      <c r="C1101" s="17">
        <v>16000</v>
      </c>
    </row>
    <row r="1102" spans="1:157" x14ac:dyDescent="0.2">
      <c r="A1102" s="15" t="s">
        <v>1107</v>
      </c>
      <c r="B1102" s="16" t="s">
        <v>6</v>
      </c>
      <c r="C1102" s="17">
        <v>31623</v>
      </c>
    </row>
    <row r="1103" spans="1:157" x14ac:dyDescent="0.2">
      <c r="A1103" s="15" t="s">
        <v>1108</v>
      </c>
      <c r="B1103" s="16" t="s">
        <v>6</v>
      </c>
      <c r="C1103" s="17">
        <v>55000</v>
      </c>
    </row>
    <row r="1104" spans="1:157" x14ac:dyDescent="0.2">
      <c r="A1104" s="15" t="s">
        <v>1109</v>
      </c>
      <c r="B1104" s="16" t="s">
        <v>6</v>
      </c>
      <c r="C1104" s="17">
        <v>15000</v>
      </c>
    </row>
    <row r="1105" spans="1:157" x14ac:dyDescent="0.2">
      <c r="A1105" s="15" t="s">
        <v>1110</v>
      </c>
      <c r="B1105" s="16" t="s">
        <v>6</v>
      </c>
      <c r="C1105" s="17">
        <v>12500</v>
      </c>
    </row>
    <row r="1106" spans="1:157" x14ac:dyDescent="0.2">
      <c r="A1106" s="15" t="s">
        <v>1111</v>
      </c>
      <c r="B1106" s="16" t="s">
        <v>6</v>
      </c>
      <c r="C1106" s="17">
        <v>27000</v>
      </c>
    </row>
    <row r="1107" spans="1:157" x14ac:dyDescent="0.2">
      <c r="A1107" s="15" t="s">
        <v>1112</v>
      </c>
      <c r="B1107" s="16" t="s">
        <v>81</v>
      </c>
      <c r="C1107" s="17">
        <v>14133</v>
      </c>
    </row>
    <row r="1108" spans="1:157" s="10" customFormat="1" x14ac:dyDescent="0.2">
      <c r="A1108" s="15" t="s">
        <v>1113</v>
      </c>
      <c r="B1108" s="16" t="s">
        <v>6</v>
      </c>
      <c r="C1108" s="17">
        <v>2800000</v>
      </c>
      <c r="D1108" s="1"/>
      <c r="E1108" s="1"/>
      <c r="F1108" s="1"/>
      <c r="G1108" s="1"/>
      <c r="H1108" s="1"/>
      <c r="I1108" s="1"/>
      <c r="J1108" s="1"/>
      <c r="K1108" s="1"/>
      <c r="L1108" s="1"/>
      <c r="M1108" s="1"/>
      <c r="N1108" s="1"/>
      <c r="O1108" s="1"/>
      <c r="P1108" s="1"/>
      <c r="Q1108" s="1"/>
      <c r="R1108" s="1"/>
      <c r="S1108" s="1"/>
      <c r="T1108" s="1"/>
      <c r="U1108" s="1"/>
      <c r="V1108" s="1"/>
      <c r="W1108" s="1"/>
      <c r="X1108" s="1"/>
      <c r="Y1108" s="1"/>
      <c r="Z1108" s="1"/>
      <c r="AA1108" s="1"/>
      <c r="AB1108" s="1"/>
      <c r="AC1108" s="1"/>
      <c r="AD1108" s="1"/>
      <c r="AE1108" s="1"/>
      <c r="AF1108" s="1"/>
      <c r="AG1108" s="1"/>
      <c r="AH1108" s="1"/>
      <c r="AI1108" s="1"/>
      <c r="AJ1108" s="1"/>
      <c r="AK1108" s="1"/>
      <c r="AL1108" s="1"/>
      <c r="AM1108" s="1"/>
      <c r="AN1108" s="1"/>
      <c r="AO1108" s="1"/>
      <c r="AP1108" s="1"/>
      <c r="AQ1108" s="1"/>
      <c r="AR1108" s="1"/>
      <c r="AS1108" s="1"/>
      <c r="AT1108" s="1"/>
      <c r="AU1108" s="1"/>
      <c r="AV1108" s="1"/>
      <c r="AW1108" s="1"/>
      <c r="AX1108" s="1"/>
      <c r="AY1108" s="1"/>
      <c r="AZ1108" s="1"/>
      <c r="BA1108" s="1"/>
      <c r="BB1108" s="1"/>
      <c r="BC1108" s="1"/>
      <c r="BD1108" s="1"/>
      <c r="BE1108" s="1"/>
      <c r="BF1108" s="1"/>
      <c r="BG1108" s="1"/>
      <c r="BH1108" s="1"/>
      <c r="BI1108" s="1"/>
      <c r="BJ1108" s="1"/>
      <c r="BK1108" s="1"/>
      <c r="BL1108" s="1"/>
      <c r="BM1108" s="1"/>
      <c r="BN1108" s="1"/>
      <c r="BO1108" s="1"/>
      <c r="BP1108" s="1"/>
      <c r="BQ1108" s="1"/>
      <c r="BR1108" s="1"/>
      <c r="BS1108" s="1"/>
      <c r="BT1108" s="1"/>
      <c r="BU1108" s="1"/>
      <c r="BV1108" s="1"/>
      <c r="BW1108" s="1"/>
      <c r="BX1108" s="1"/>
      <c r="BY1108" s="1"/>
      <c r="BZ1108" s="1"/>
      <c r="CA1108" s="1"/>
      <c r="CB1108" s="1"/>
      <c r="CC1108" s="1"/>
      <c r="CD1108" s="1"/>
      <c r="CE1108" s="1"/>
      <c r="CF1108" s="1"/>
      <c r="CG1108" s="1"/>
      <c r="CH1108" s="1"/>
      <c r="CI1108" s="1"/>
      <c r="CJ1108" s="1"/>
      <c r="CK1108" s="1"/>
      <c r="CL1108" s="1"/>
      <c r="CM1108" s="1"/>
      <c r="CN1108" s="1"/>
      <c r="CO1108" s="1"/>
      <c r="CP1108" s="1"/>
      <c r="CQ1108" s="1"/>
      <c r="CR1108" s="1"/>
      <c r="CS1108" s="1"/>
      <c r="CT1108" s="1"/>
      <c r="CU1108" s="1"/>
      <c r="CV1108" s="1"/>
      <c r="CW1108" s="1"/>
      <c r="CX1108" s="1"/>
      <c r="CY1108" s="1"/>
      <c r="CZ1108" s="1"/>
      <c r="DA1108" s="1"/>
      <c r="DB1108" s="1"/>
      <c r="DC1108" s="1"/>
      <c r="DD1108" s="1"/>
      <c r="DE1108" s="1"/>
      <c r="DF1108" s="1"/>
      <c r="DG1108" s="1"/>
      <c r="DH1108" s="1"/>
      <c r="DI1108" s="1"/>
      <c r="DJ1108" s="1"/>
      <c r="DK1108" s="1"/>
      <c r="DL1108" s="1"/>
      <c r="DM1108" s="1"/>
      <c r="DN1108" s="1"/>
      <c r="DO1108" s="1"/>
      <c r="DP1108" s="1"/>
      <c r="DQ1108" s="1"/>
      <c r="DR1108" s="1"/>
      <c r="DS1108" s="1"/>
      <c r="DT1108" s="1"/>
      <c r="DU1108" s="1"/>
      <c r="DV1108" s="1"/>
      <c r="DW1108" s="1"/>
      <c r="DX1108" s="1"/>
      <c r="DY1108" s="1"/>
      <c r="DZ1108" s="1"/>
      <c r="EA1108" s="1"/>
      <c r="EB1108" s="1"/>
      <c r="EC1108" s="1"/>
      <c r="ED1108" s="1"/>
      <c r="EE1108" s="1"/>
      <c r="EF1108" s="1"/>
      <c r="EG1108" s="1"/>
      <c r="EH1108" s="1"/>
      <c r="EI1108" s="1"/>
      <c r="EJ1108" s="1"/>
      <c r="EK1108" s="1"/>
      <c r="EL1108" s="1"/>
      <c r="EM1108" s="1"/>
      <c r="EN1108" s="1"/>
      <c r="EO1108" s="1"/>
      <c r="EP1108" s="1"/>
      <c r="EQ1108" s="1"/>
      <c r="ER1108" s="1"/>
      <c r="ES1108" s="1"/>
      <c r="ET1108" s="1"/>
      <c r="EU1108" s="1"/>
      <c r="EV1108" s="1"/>
      <c r="EW1108" s="1"/>
      <c r="EX1108" s="1"/>
      <c r="EY1108" s="1"/>
      <c r="EZ1108" s="1"/>
      <c r="FA1108" s="1"/>
    </row>
    <row r="1109" spans="1:157" x14ac:dyDescent="0.2">
      <c r="A1109" s="7" t="s">
        <v>1114</v>
      </c>
      <c r="B1109" s="8" t="s">
        <v>6</v>
      </c>
      <c r="C1109" s="9">
        <v>116630</v>
      </c>
    </row>
    <row r="1110" spans="1:157" x14ac:dyDescent="0.2">
      <c r="A1110" s="7" t="s">
        <v>1115</v>
      </c>
      <c r="B1110" s="8" t="s">
        <v>6</v>
      </c>
      <c r="C1110" s="9">
        <v>131847</v>
      </c>
    </row>
    <row r="1111" spans="1:157" x14ac:dyDescent="0.2">
      <c r="A1111" s="15" t="s">
        <v>1116</v>
      </c>
      <c r="B1111" s="16" t="s">
        <v>6</v>
      </c>
      <c r="C1111" s="17">
        <v>207487</v>
      </c>
    </row>
    <row r="1112" spans="1:157" x14ac:dyDescent="0.2">
      <c r="A1112" s="7" t="s">
        <v>1117</v>
      </c>
      <c r="B1112" s="8" t="s">
        <v>6</v>
      </c>
      <c r="C1112" s="9">
        <v>116630</v>
      </c>
    </row>
    <row r="1113" spans="1:157" x14ac:dyDescent="0.2">
      <c r="A1113" s="7" t="s">
        <v>1118</v>
      </c>
      <c r="B1113" s="8" t="s">
        <v>4</v>
      </c>
      <c r="C1113" s="9">
        <v>62167.5</v>
      </c>
    </row>
    <row r="1114" spans="1:157" x14ac:dyDescent="0.2">
      <c r="A1114" s="15" t="s">
        <v>1119</v>
      </c>
      <c r="B1114" s="16" t="s">
        <v>4</v>
      </c>
      <c r="C1114" s="17">
        <v>48900</v>
      </c>
    </row>
    <row r="1115" spans="1:157" x14ac:dyDescent="0.2">
      <c r="A1115" s="15" t="s">
        <v>1120</v>
      </c>
      <c r="B1115" s="16" t="s">
        <v>6</v>
      </c>
      <c r="C1115" s="17">
        <v>206</v>
      </c>
    </row>
    <row r="1116" spans="1:157" x14ac:dyDescent="0.2">
      <c r="A1116" s="15" t="s">
        <v>1121</v>
      </c>
      <c r="B1116" s="16" t="s">
        <v>6</v>
      </c>
      <c r="C1116" s="17">
        <v>750</v>
      </c>
    </row>
    <row r="1117" spans="1:157" x14ac:dyDescent="0.2">
      <c r="A1117" s="7" t="s">
        <v>1122</v>
      </c>
      <c r="B1117" s="8" t="s">
        <v>6</v>
      </c>
      <c r="C1117" s="9">
        <v>943</v>
      </c>
    </row>
    <row r="1118" spans="1:157" x14ac:dyDescent="0.2">
      <c r="A1118" s="7" t="s">
        <v>1123</v>
      </c>
      <c r="B1118" s="8" t="s">
        <v>6</v>
      </c>
      <c r="C1118" s="9">
        <v>835</v>
      </c>
    </row>
    <row r="1119" spans="1:157" x14ac:dyDescent="0.2">
      <c r="A1119" s="7" t="s">
        <v>1124</v>
      </c>
      <c r="B1119" s="8" t="s">
        <v>6</v>
      </c>
      <c r="C1119" s="9">
        <v>490</v>
      </c>
    </row>
    <row r="1120" spans="1:157" x14ac:dyDescent="0.2">
      <c r="A1120" s="7" t="s">
        <v>1125</v>
      </c>
      <c r="B1120" s="8" t="s">
        <v>6</v>
      </c>
      <c r="C1120" s="9">
        <v>490</v>
      </c>
    </row>
    <row r="1121" spans="1:3" x14ac:dyDescent="0.2">
      <c r="A1121" s="15" t="s">
        <v>1126</v>
      </c>
      <c r="B1121" s="16" t="s">
        <v>6</v>
      </c>
      <c r="C1121" s="17">
        <v>20000</v>
      </c>
    </row>
    <row r="1122" spans="1:3" x14ac:dyDescent="0.2">
      <c r="A1122" s="15" t="s">
        <v>1127</v>
      </c>
      <c r="B1122" s="16" t="s">
        <v>72</v>
      </c>
      <c r="C1122" s="17">
        <v>121557</v>
      </c>
    </row>
    <row r="1123" spans="1:3" x14ac:dyDescent="0.2">
      <c r="A1123" s="15" t="s">
        <v>1128</v>
      </c>
      <c r="B1123" s="16" t="s">
        <v>72</v>
      </c>
      <c r="C1123" s="17">
        <v>72893</v>
      </c>
    </row>
    <row r="1124" spans="1:3" x14ac:dyDescent="0.2">
      <c r="A1124" s="7" t="s">
        <v>1129</v>
      </c>
      <c r="B1124" s="8" t="s">
        <v>6</v>
      </c>
      <c r="C1124" s="9">
        <v>11172</v>
      </c>
    </row>
    <row r="1125" spans="1:3" x14ac:dyDescent="0.2">
      <c r="A1125" s="15" t="s">
        <v>1130</v>
      </c>
      <c r="B1125" s="16" t="s">
        <v>6</v>
      </c>
      <c r="C1125" s="17">
        <v>95726</v>
      </c>
    </row>
    <row r="1126" spans="1:3" x14ac:dyDescent="0.2">
      <c r="A1126" s="7" t="s">
        <v>1131</v>
      </c>
      <c r="B1126" s="8" t="s">
        <v>6</v>
      </c>
      <c r="C1126" s="9">
        <v>97775</v>
      </c>
    </row>
    <row r="1127" spans="1:3" x14ac:dyDescent="0.2">
      <c r="A1127" s="7" t="s">
        <v>1132</v>
      </c>
      <c r="B1127" s="8" t="s">
        <v>6</v>
      </c>
      <c r="C1127" s="9">
        <v>73979</v>
      </c>
    </row>
    <row r="1128" spans="1:3" x14ac:dyDescent="0.2">
      <c r="A1128" s="15" t="s">
        <v>1133</v>
      </c>
      <c r="B1128" s="16" t="s">
        <v>81</v>
      </c>
      <c r="C1128" s="17">
        <v>29232</v>
      </c>
    </row>
    <row r="1129" spans="1:3" x14ac:dyDescent="0.2">
      <c r="A1129" s="15" t="s">
        <v>1134</v>
      </c>
      <c r="B1129" s="16" t="s">
        <v>6</v>
      </c>
      <c r="C1129" s="17">
        <v>35000</v>
      </c>
    </row>
    <row r="1130" spans="1:3" x14ac:dyDescent="0.2">
      <c r="A1130" s="15" t="s">
        <v>1135</v>
      </c>
      <c r="B1130" s="16" t="s">
        <v>6</v>
      </c>
      <c r="C1130" s="17">
        <v>51108</v>
      </c>
    </row>
    <row r="1131" spans="1:3" x14ac:dyDescent="0.2">
      <c r="A1131" s="15" t="s">
        <v>1136</v>
      </c>
      <c r="B1131" s="16" t="s">
        <v>72</v>
      </c>
      <c r="C1131" s="17">
        <v>15015</v>
      </c>
    </row>
    <row r="1132" spans="1:3" x14ac:dyDescent="0.2">
      <c r="A1132" s="15" t="s">
        <v>1137</v>
      </c>
      <c r="B1132" s="16" t="s">
        <v>72</v>
      </c>
      <c r="C1132" s="17">
        <v>191146</v>
      </c>
    </row>
    <row r="1133" spans="1:3" x14ac:dyDescent="0.2">
      <c r="A1133" s="7" t="s">
        <v>1138</v>
      </c>
      <c r="B1133" s="8" t="s">
        <v>6</v>
      </c>
      <c r="C1133" s="9">
        <v>10922</v>
      </c>
    </row>
    <row r="1134" spans="1:3" x14ac:dyDescent="0.2">
      <c r="A1134" s="15" t="s">
        <v>1139</v>
      </c>
      <c r="B1134" s="16" t="s">
        <v>72</v>
      </c>
      <c r="C1134" s="17">
        <v>341583</v>
      </c>
    </row>
    <row r="1135" spans="1:3" x14ac:dyDescent="0.2">
      <c r="A1135" s="15" t="s">
        <v>1140</v>
      </c>
      <c r="B1135" s="16" t="s">
        <v>6</v>
      </c>
      <c r="C1135" s="17">
        <v>90425</v>
      </c>
    </row>
    <row r="1136" spans="1:3" x14ac:dyDescent="0.2">
      <c r="A1136" s="15" t="s">
        <v>1141</v>
      </c>
      <c r="B1136" s="16" t="s">
        <v>6</v>
      </c>
      <c r="C1136" s="17">
        <v>68213</v>
      </c>
    </row>
    <row r="1137" spans="1:3" x14ac:dyDescent="0.2">
      <c r="A1137" s="15" t="s">
        <v>1142</v>
      </c>
      <c r="B1137" s="16" t="s">
        <v>6</v>
      </c>
      <c r="C1137" s="17">
        <v>39956</v>
      </c>
    </row>
    <row r="1138" spans="1:3" x14ac:dyDescent="0.2">
      <c r="A1138" s="15" t="s">
        <v>1143</v>
      </c>
      <c r="B1138" s="16" t="s">
        <v>72</v>
      </c>
      <c r="C1138" s="17">
        <v>818418</v>
      </c>
    </row>
    <row r="1139" spans="1:3" x14ac:dyDescent="0.2">
      <c r="A1139" s="15" t="s">
        <v>1144</v>
      </c>
      <c r="B1139" s="16" t="s">
        <v>72</v>
      </c>
      <c r="C1139" s="17">
        <v>681119</v>
      </c>
    </row>
    <row r="1140" spans="1:3" x14ac:dyDescent="0.2">
      <c r="A1140" s="7" t="s">
        <v>1145</v>
      </c>
      <c r="B1140" s="8" t="s">
        <v>72</v>
      </c>
      <c r="C1140" s="9">
        <v>583109</v>
      </c>
    </row>
    <row r="1141" spans="1:3" x14ac:dyDescent="0.2">
      <c r="A1141" s="7" t="s">
        <v>1146</v>
      </c>
      <c r="B1141" s="8" t="s">
        <v>72</v>
      </c>
      <c r="C1141" s="9">
        <v>268875</v>
      </c>
    </row>
    <row r="1142" spans="1:3" x14ac:dyDescent="0.2">
      <c r="A1142" s="15" t="s">
        <v>1147</v>
      </c>
      <c r="B1142" s="16" t="s">
        <v>72</v>
      </c>
      <c r="C1142" s="17">
        <v>111389</v>
      </c>
    </row>
    <row r="1143" spans="1:3" x14ac:dyDescent="0.2">
      <c r="A1143" s="15" t="s">
        <v>1148</v>
      </c>
      <c r="B1143" s="16" t="s">
        <v>72</v>
      </c>
      <c r="C1143" s="17">
        <v>60619</v>
      </c>
    </row>
    <row r="1144" spans="1:3" x14ac:dyDescent="0.2">
      <c r="A1144" s="7" t="s">
        <v>1149</v>
      </c>
      <c r="B1144" s="8" t="s">
        <v>72</v>
      </c>
      <c r="C1144" s="9">
        <v>106979</v>
      </c>
    </row>
    <row r="1145" spans="1:3" x14ac:dyDescent="0.2">
      <c r="A1145" s="15" t="s">
        <v>1150</v>
      </c>
      <c r="B1145" s="16" t="s">
        <v>72</v>
      </c>
      <c r="C1145" s="17">
        <v>409534</v>
      </c>
    </row>
    <row r="1146" spans="1:3" x14ac:dyDescent="0.2">
      <c r="A1146" s="7" t="s">
        <v>1151</v>
      </c>
      <c r="B1146" s="8" t="s">
        <v>72</v>
      </c>
      <c r="C1146" s="9">
        <v>208159</v>
      </c>
    </row>
    <row r="1147" spans="1:3" x14ac:dyDescent="0.2">
      <c r="A1147" s="7" t="s">
        <v>1152</v>
      </c>
      <c r="B1147" s="8" t="s">
        <v>72</v>
      </c>
      <c r="C1147" s="9">
        <v>187383</v>
      </c>
    </row>
    <row r="1148" spans="1:3" x14ac:dyDescent="0.2">
      <c r="A1148" s="7" t="s">
        <v>1153</v>
      </c>
      <c r="B1148" s="8" t="s">
        <v>72</v>
      </c>
      <c r="C1148" s="9">
        <v>300615</v>
      </c>
    </row>
    <row r="1149" spans="1:3" x14ac:dyDescent="0.2">
      <c r="A1149" s="15" t="s">
        <v>1154</v>
      </c>
      <c r="B1149" s="16" t="s">
        <v>72</v>
      </c>
      <c r="C1149" s="17">
        <v>394120.32</v>
      </c>
    </row>
    <row r="1150" spans="1:3" x14ac:dyDescent="0.2">
      <c r="A1150" s="15" t="s">
        <v>1155</v>
      </c>
      <c r="B1150" s="16" t="s">
        <v>72</v>
      </c>
      <c r="C1150" s="17">
        <v>461566.4</v>
      </c>
    </row>
    <row r="1151" spans="1:3" x14ac:dyDescent="0.2">
      <c r="A1151" s="15" t="s">
        <v>1156</v>
      </c>
      <c r="B1151" s="16" t="s">
        <v>6</v>
      </c>
      <c r="C1151" s="17">
        <v>3300</v>
      </c>
    </row>
    <row r="1152" spans="1:3" x14ac:dyDescent="0.2">
      <c r="A1152" s="15" t="s">
        <v>1157</v>
      </c>
      <c r="B1152" s="16" t="s">
        <v>72</v>
      </c>
      <c r="C1152" s="17">
        <v>59181</v>
      </c>
    </row>
    <row r="1153" spans="1:157" x14ac:dyDescent="0.2">
      <c r="A1153" s="15" t="s">
        <v>1158</v>
      </c>
      <c r="B1153" s="16" t="s">
        <v>6</v>
      </c>
      <c r="C1153" s="17">
        <v>520445</v>
      </c>
    </row>
    <row r="1154" spans="1:157" x14ac:dyDescent="0.2">
      <c r="A1154" s="15" t="s">
        <v>1159</v>
      </c>
      <c r="B1154" s="16" t="s">
        <v>72</v>
      </c>
      <c r="C1154" s="17">
        <v>49932.27</v>
      </c>
    </row>
    <row r="1155" spans="1:157" x14ac:dyDescent="0.2">
      <c r="A1155" s="15" t="s">
        <v>1160</v>
      </c>
      <c r="B1155" s="16" t="s">
        <v>72</v>
      </c>
      <c r="C1155" s="17">
        <v>15500</v>
      </c>
    </row>
    <row r="1156" spans="1:157" x14ac:dyDescent="0.2">
      <c r="A1156" s="7" t="s">
        <v>1161</v>
      </c>
      <c r="B1156" s="8" t="s">
        <v>6</v>
      </c>
      <c r="C1156" s="9">
        <v>38704</v>
      </c>
    </row>
    <row r="1157" spans="1:157" x14ac:dyDescent="0.2">
      <c r="A1157" s="7" t="s">
        <v>1162</v>
      </c>
      <c r="B1157" s="8" t="s">
        <v>6</v>
      </c>
      <c r="C1157" s="9">
        <v>19350</v>
      </c>
    </row>
    <row r="1158" spans="1:157" x14ac:dyDescent="0.2">
      <c r="A1158" s="15" t="s">
        <v>1163</v>
      </c>
      <c r="B1158" s="16" t="s">
        <v>6</v>
      </c>
      <c r="C1158" s="17">
        <v>72000</v>
      </c>
    </row>
    <row r="1159" spans="1:157" x14ac:dyDescent="0.2">
      <c r="A1159" s="15" t="s">
        <v>1164</v>
      </c>
      <c r="B1159" s="16" t="s">
        <v>6</v>
      </c>
      <c r="C1159" s="17">
        <v>67000</v>
      </c>
    </row>
    <row r="1160" spans="1:157" x14ac:dyDescent="0.2">
      <c r="A1160" s="15" t="s">
        <v>1165</v>
      </c>
      <c r="B1160" s="16" t="s">
        <v>6</v>
      </c>
      <c r="C1160" s="17">
        <v>789000</v>
      </c>
    </row>
    <row r="1161" spans="1:157" x14ac:dyDescent="0.2">
      <c r="A1161" s="15" t="s">
        <v>1166</v>
      </c>
      <c r="B1161" s="16" t="s">
        <v>6</v>
      </c>
      <c r="C1161" s="17">
        <v>125000</v>
      </c>
    </row>
    <row r="1162" spans="1:157" x14ac:dyDescent="0.2">
      <c r="A1162" s="15" t="s">
        <v>1167</v>
      </c>
      <c r="B1162" s="16" t="s">
        <v>6</v>
      </c>
      <c r="C1162" s="17">
        <v>32000</v>
      </c>
    </row>
    <row r="1163" spans="1:157" x14ac:dyDescent="0.2">
      <c r="A1163" s="15" t="s">
        <v>1168</v>
      </c>
      <c r="B1163" s="16" t="s">
        <v>6</v>
      </c>
      <c r="C1163" s="17">
        <v>113000</v>
      </c>
    </row>
    <row r="1164" spans="1:157" x14ac:dyDescent="0.2">
      <c r="A1164" s="15" t="s">
        <v>1169</v>
      </c>
      <c r="B1164" s="16" t="s">
        <v>6</v>
      </c>
      <c r="C1164" s="17">
        <v>155505</v>
      </c>
    </row>
    <row r="1165" spans="1:157" s="10" customFormat="1" x14ac:dyDescent="0.2">
      <c r="A1165" s="7" t="s">
        <v>1170</v>
      </c>
      <c r="B1165" s="8" t="s">
        <v>6</v>
      </c>
      <c r="C1165" s="9">
        <v>112922.5</v>
      </c>
      <c r="D1165" s="1"/>
      <c r="E1165" s="1"/>
      <c r="F1165" s="1"/>
      <c r="G1165" s="1"/>
      <c r="H1165" s="1"/>
      <c r="I1165" s="1"/>
      <c r="J1165" s="1"/>
      <c r="K1165" s="1"/>
      <c r="L1165" s="1"/>
      <c r="M1165" s="1"/>
      <c r="N1165" s="1"/>
      <c r="O1165" s="1"/>
      <c r="P1165" s="1"/>
      <c r="Q1165" s="1"/>
      <c r="R1165" s="1"/>
      <c r="S1165" s="1"/>
      <c r="T1165" s="1"/>
      <c r="U1165" s="1"/>
      <c r="V1165" s="1"/>
      <c r="W1165" s="1"/>
      <c r="X1165" s="1"/>
      <c r="Y1165" s="1"/>
      <c r="Z1165" s="1"/>
      <c r="AA1165" s="1"/>
      <c r="AB1165" s="1"/>
      <c r="AC1165" s="1"/>
      <c r="AD1165" s="1"/>
      <c r="AE1165" s="1"/>
      <c r="AF1165" s="1"/>
      <c r="AG1165" s="1"/>
      <c r="AH1165" s="1"/>
      <c r="AI1165" s="1"/>
      <c r="AJ1165" s="1"/>
      <c r="AK1165" s="1"/>
      <c r="AL1165" s="1"/>
      <c r="AM1165" s="1"/>
      <c r="AN1165" s="1"/>
      <c r="AO1165" s="1"/>
      <c r="AP1165" s="1"/>
      <c r="AQ1165" s="1"/>
      <c r="AR1165" s="1"/>
      <c r="AS1165" s="1"/>
      <c r="AT1165" s="1"/>
      <c r="AU1165" s="1"/>
      <c r="AV1165" s="1"/>
      <c r="AW1165" s="1"/>
      <c r="AX1165" s="1"/>
      <c r="AY1165" s="1"/>
      <c r="AZ1165" s="1"/>
      <c r="BA1165" s="1"/>
      <c r="BB1165" s="1"/>
      <c r="BC1165" s="1"/>
      <c r="BD1165" s="1"/>
      <c r="BE1165" s="1"/>
      <c r="BF1165" s="1"/>
      <c r="BG1165" s="1"/>
      <c r="BH1165" s="1"/>
      <c r="BI1165" s="1"/>
      <c r="BJ1165" s="1"/>
      <c r="BK1165" s="1"/>
      <c r="BL1165" s="1"/>
      <c r="BM1165" s="1"/>
      <c r="BN1165" s="1"/>
      <c r="BO1165" s="1"/>
      <c r="BP1165" s="1"/>
      <c r="BQ1165" s="1"/>
      <c r="BR1165" s="1"/>
      <c r="BS1165" s="1"/>
      <c r="BT1165" s="1"/>
      <c r="BU1165" s="1"/>
      <c r="BV1165" s="1"/>
      <c r="BW1165" s="1"/>
      <c r="BX1165" s="1"/>
      <c r="BY1165" s="1"/>
      <c r="BZ1165" s="1"/>
      <c r="CA1165" s="1"/>
      <c r="CB1165" s="1"/>
      <c r="CC1165" s="1"/>
      <c r="CD1165" s="1"/>
      <c r="CE1165" s="1"/>
      <c r="CF1165" s="1"/>
      <c r="CG1165" s="1"/>
      <c r="CH1165" s="1"/>
      <c r="CI1165" s="1"/>
      <c r="CJ1165" s="1"/>
      <c r="CK1165" s="1"/>
      <c r="CL1165" s="1"/>
      <c r="CM1165" s="1"/>
      <c r="CN1165" s="1"/>
      <c r="CO1165" s="1"/>
      <c r="CP1165" s="1"/>
      <c r="CQ1165" s="1"/>
      <c r="CR1165" s="1"/>
      <c r="CS1165" s="1"/>
      <c r="CT1165" s="1"/>
      <c r="CU1165" s="1"/>
      <c r="CV1165" s="1"/>
      <c r="CW1165" s="1"/>
      <c r="CX1165" s="1"/>
      <c r="CY1165" s="1"/>
      <c r="CZ1165" s="1"/>
      <c r="DA1165" s="1"/>
      <c r="DB1165" s="1"/>
      <c r="DC1165" s="1"/>
      <c r="DD1165" s="1"/>
      <c r="DE1165" s="1"/>
      <c r="DF1165" s="1"/>
      <c r="DG1165" s="1"/>
      <c r="DH1165" s="1"/>
      <c r="DI1165" s="1"/>
      <c r="DJ1165" s="1"/>
      <c r="DK1165" s="1"/>
      <c r="DL1165" s="1"/>
      <c r="DM1165" s="1"/>
      <c r="DN1165" s="1"/>
      <c r="DO1165" s="1"/>
      <c r="DP1165" s="1"/>
      <c r="DQ1165" s="1"/>
      <c r="DR1165" s="1"/>
      <c r="DS1165" s="1"/>
      <c r="DT1165" s="1"/>
      <c r="DU1165" s="1"/>
      <c r="DV1165" s="1"/>
      <c r="DW1165" s="1"/>
      <c r="DX1165" s="1"/>
      <c r="DY1165" s="1"/>
      <c r="DZ1165" s="1"/>
      <c r="EA1165" s="1"/>
      <c r="EB1165" s="1"/>
      <c r="EC1165" s="1"/>
      <c r="ED1165" s="1"/>
      <c r="EE1165" s="1"/>
      <c r="EF1165" s="1"/>
      <c r="EG1165" s="1"/>
      <c r="EH1165" s="1"/>
      <c r="EI1165" s="1"/>
      <c r="EJ1165" s="1"/>
      <c r="EK1165" s="1"/>
      <c r="EL1165" s="1"/>
      <c r="EM1165" s="1"/>
      <c r="EN1165" s="1"/>
      <c r="EO1165" s="1"/>
      <c r="EP1165" s="1"/>
      <c r="EQ1165" s="1"/>
      <c r="ER1165" s="1"/>
      <c r="ES1165" s="1"/>
      <c r="ET1165" s="1"/>
      <c r="EU1165" s="1"/>
      <c r="EV1165" s="1"/>
      <c r="EW1165" s="1"/>
      <c r="EX1165" s="1"/>
      <c r="EY1165" s="1"/>
      <c r="EZ1165" s="1"/>
      <c r="FA1165" s="1"/>
    </row>
    <row r="1166" spans="1:157" x14ac:dyDescent="0.2">
      <c r="A1166" s="7" t="s">
        <v>1171</v>
      </c>
      <c r="B1166" s="8" t="s">
        <v>6</v>
      </c>
      <c r="C1166" s="9">
        <v>40566.67</v>
      </c>
    </row>
    <row r="1167" spans="1:157" x14ac:dyDescent="0.2">
      <c r="A1167" s="15" t="s">
        <v>1172</v>
      </c>
      <c r="B1167" s="16" t="s">
        <v>6</v>
      </c>
      <c r="C1167" s="17">
        <v>141433</v>
      </c>
    </row>
    <row r="1168" spans="1:157" x14ac:dyDescent="0.2">
      <c r="A1168" s="7" t="s">
        <v>1173</v>
      </c>
      <c r="B1168" s="8" t="s">
        <v>6</v>
      </c>
      <c r="C1168" s="9">
        <v>212597</v>
      </c>
    </row>
    <row r="1169" spans="1:157" x14ac:dyDescent="0.2">
      <c r="A1169" s="15" t="s">
        <v>1174</v>
      </c>
      <c r="B1169" s="16" t="s">
        <v>6</v>
      </c>
      <c r="C1169" s="17">
        <v>114502</v>
      </c>
    </row>
    <row r="1170" spans="1:157" s="10" customFormat="1" x14ac:dyDescent="0.2">
      <c r="A1170" s="7" t="s">
        <v>1175</v>
      </c>
      <c r="B1170" s="8" t="s">
        <v>6</v>
      </c>
      <c r="C1170" s="9">
        <v>129400</v>
      </c>
      <c r="D1170" s="1"/>
      <c r="E1170" s="1"/>
      <c r="F1170" s="1"/>
      <c r="G1170" s="1"/>
      <c r="H1170" s="1"/>
      <c r="I1170" s="1"/>
      <c r="J1170" s="1"/>
      <c r="K1170" s="1"/>
      <c r="L1170" s="1"/>
      <c r="M1170" s="1"/>
      <c r="N1170" s="1"/>
      <c r="O1170" s="1"/>
      <c r="P1170" s="1"/>
      <c r="Q1170" s="1"/>
      <c r="R1170" s="1"/>
      <c r="S1170" s="1"/>
      <c r="T1170" s="1"/>
      <c r="U1170" s="1"/>
      <c r="V1170" s="1"/>
      <c r="W1170" s="1"/>
      <c r="X1170" s="1"/>
      <c r="Y1170" s="1"/>
      <c r="Z1170" s="1"/>
      <c r="AA1170" s="1"/>
      <c r="AB1170" s="1"/>
      <c r="AC1170" s="1"/>
      <c r="AD1170" s="1"/>
      <c r="AE1170" s="1"/>
      <c r="AF1170" s="1"/>
      <c r="AG1170" s="1"/>
      <c r="AH1170" s="1"/>
      <c r="AI1170" s="1"/>
      <c r="AJ1170" s="1"/>
      <c r="AK1170" s="1"/>
      <c r="AL1170" s="1"/>
      <c r="AM1170" s="1"/>
      <c r="AN1170" s="1"/>
      <c r="AO1170" s="1"/>
      <c r="AP1170" s="1"/>
      <c r="AQ1170" s="1"/>
      <c r="AR1170" s="1"/>
      <c r="AS1170" s="1"/>
      <c r="AT1170" s="1"/>
      <c r="AU1170" s="1"/>
      <c r="AV1170" s="1"/>
      <c r="AW1170" s="1"/>
      <c r="AX1170" s="1"/>
      <c r="AY1170" s="1"/>
      <c r="AZ1170" s="1"/>
      <c r="BA1170" s="1"/>
      <c r="BB1170" s="1"/>
      <c r="BC1170" s="1"/>
      <c r="BD1170" s="1"/>
      <c r="BE1170" s="1"/>
      <c r="BF1170" s="1"/>
      <c r="BG1170" s="1"/>
      <c r="BH1170" s="1"/>
      <c r="BI1170" s="1"/>
      <c r="BJ1170" s="1"/>
      <c r="BK1170" s="1"/>
      <c r="BL1170" s="1"/>
      <c r="BM1170" s="1"/>
      <c r="BN1170" s="1"/>
      <c r="BO1170" s="1"/>
      <c r="BP1170" s="1"/>
      <c r="BQ1170" s="1"/>
      <c r="BR1170" s="1"/>
      <c r="BS1170" s="1"/>
      <c r="BT1170" s="1"/>
      <c r="BU1170" s="1"/>
      <c r="BV1170" s="1"/>
      <c r="BW1170" s="1"/>
      <c r="BX1170" s="1"/>
      <c r="BY1170" s="1"/>
      <c r="BZ1170" s="1"/>
      <c r="CA1170" s="1"/>
      <c r="CB1170" s="1"/>
      <c r="CC1170" s="1"/>
      <c r="CD1170" s="1"/>
      <c r="CE1170" s="1"/>
      <c r="CF1170" s="1"/>
      <c r="CG1170" s="1"/>
      <c r="CH1170" s="1"/>
      <c r="CI1170" s="1"/>
      <c r="CJ1170" s="1"/>
      <c r="CK1170" s="1"/>
      <c r="CL1170" s="1"/>
      <c r="CM1170" s="1"/>
      <c r="CN1170" s="1"/>
      <c r="CO1170" s="1"/>
      <c r="CP1170" s="1"/>
      <c r="CQ1170" s="1"/>
      <c r="CR1170" s="1"/>
      <c r="CS1170" s="1"/>
      <c r="CT1170" s="1"/>
      <c r="CU1170" s="1"/>
      <c r="CV1170" s="1"/>
      <c r="CW1170" s="1"/>
      <c r="CX1170" s="1"/>
      <c r="CY1170" s="1"/>
      <c r="CZ1170" s="1"/>
      <c r="DA1170" s="1"/>
      <c r="DB1170" s="1"/>
      <c r="DC1170" s="1"/>
      <c r="DD1170" s="1"/>
      <c r="DE1170" s="1"/>
      <c r="DF1170" s="1"/>
      <c r="DG1170" s="1"/>
      <c r="DH1170" s="1"/>
      <c r="DI1170" s="1"/>
      <c r="DJ1170" s="1"/>
      <c r="DK1170" s="1"/>
      <c r="DL1170" s="1"/>
      <c r="DM1170" s="1"/>
      <c r="DN1170" s="1"/>
      <c r="DO1170" s="1"/>
      <c r="DP1170" s="1"/>
      <c r="DQ1170" s="1"/>
      <c r="DR1170" s="1"/>
      <c r="DS1170" s="1"/>
      <c r="DT1170" s="1"/>
      <c r="DU1170" s="1"/>
      <c r="DV1170" s="1"/>
      <c r="DW1170" s="1"/>
      <c r="DX1170" s="1"/>
      <c r="DY1170" s="1"/>
      <c r="DZ1170" s="1"/>
      <c r="EA1170" s="1"/>
      <c r="EB1170" s="1"/>
      <c r="EC1170" s="1"/>
      <c r="ED1170" s="1"/>
      <c r="EE1170" s="1"/>
      <c r="EF1170" s="1"/>
      <c r="EG1170" s="1"/>
      <c r="EH1170" s="1"/>
      <c r="EI1170" s="1"/>
      <c r="EJ1170" s="1"/>
      <c r="EK1170" s="1"/>
      <c r="EL1170" s="1"/>
      <c r="EM1170" s="1"/>
      <c r="EN1170" s="1"/>
      <c r="EO1170" s="1"/>
      <c r="EP1170" s="1"/>
      <c r="EQ1170" s="1"/>
      <c r="ER1170" s="1"/>
      <c r="ES1170" s="1"/>
      <c r="ET1170" s="1"/>
      <c r="EU1170" s="1"/>
      <c r="EV1170" s="1"/>
      <c r="EW1170" s="1"/>
      <c r="EX1170" s="1"/>
      <c r="EY1170" s="1"/>
      <c r="EZ1170" s="1"/>
      <c r="FA1170" s="1"/>
    </row>
    <row r="1171" spans="1:157" s="10" customFormat="1" x14ac:dyDescent="0.2">
      <c r="A1171" s="16" t="s">
        <v>1176</v>
      </c>
      <c r="B1171" s="16" t="s">
        <v>6</v>
      </c>
      <c r="C1171" s="183">
        <v>190000</v>
      </c>
      <c r="D1171" s="1"/>
      <c r="E1171" s="1"/>
      <c r="F1171" s="1"/>
      <c r="G1171" s="1"/>
      <c r="H1171" s="1"/>
      <c r="I1171" s="1"/>
      <c r="J1171" s="1"/>
      <c r="K1171" s="1"/>
      <c r="L1171" s="1"/>
      <c r="M1171" s="1"/>
      <c r="N1171" s="1"/>
      <c r="O1171" s="1"/>
      <c r="P1171" s="1"/>
      <c r="Q1171" s="1"/>
      <c r="R1171" s="1"/>
      <c r="S1171" s="1"/>
      <c r="T1171" s="1"/>
      <c r="U1171" s="1"/>
      <c r="V1171" s="1"/>
      <c r="W1171" s="1"/>
      <c r="X1171" s="1"/>
      <c r="Y1171" s="1"/>
      <c r="Z1171" s="1"/>
      <c r="AA1171" s="1"/>
      <c r="AB1171" s="1"/>
      <c r="AC1171" s="1"/>
      <c r="AD1171" s="1"/>
      <c r="AE1171" s="1"/>
      <c r="AF1171" s="1"/>
      <c r="AG1171" s="1"/>
      <c r="AH1171" s="1"/>
      <c r="AI1171" s="1"/>
      <c r="AJ1171" s="1"/>
      <c r="AK1171" s="1"/>
      <c r="AL1171" s="1"/>
      <c r="AM1171" s="1"/>
      <c r="AN1171" s="1"/>
      <c r="AO1171" s="1"/>
      <c r="AP1171" s="1"/>
      <c r="AQ1171" s="1"/>
      <c r="AR1171" s="1"/>
      <c r="AS1171" s="1"/>
      <c r="AT1171" s="1"/>
      <c r="AU1171" s="1"/>
      <c r="AV1171" s="1"/>
      <c r="AW1171" s="1"/>
      <c r="AX1171" s="1"/>
      <c r="AY1171" s="1"/>
      <c r="AZ1171" s="1"/>
      <c r="BA1171" s="1"/>
      <c r="BB1171" s="1"/>
      <c r="BC1171" s="1"/>
      <c r="BD1171" s="1"/>
      <c r="BE1171" s="1"/>
      <c r="BF1171" s="1"/>
      <c r="BG1171" s="1"/>
      <c r="BH1171" s="1"/>
      <c r="BI1171" s="1"/>
      <c r="BJ1171" s="1"/>
      <c r="BK1171" s="1"/>
      <c r="BL1171" s="1"/>
      <c r="BM1171" s="1"/>
      <c r="BN1171" s="1"/>
      <c r="BO1171" s="1"/>
      <c r="BP1171" s="1"/>
      <c r="BQ1171" s="1"/>
      <c r="BR1171" s="1"/>
      <c r="BS1171" s="1"/>
      <c r="BT1171" s="1"/>
      <c r="BU1171" s="1"/>
      <c r="BV1171" s="1"/>
      <c r="BW1171" s="1"/>
      <c r="BX1171" s="1"/>
      <c r="BY1171" s="1"/>
      <c r="BZ1171" s="1"/>
      <c r="CA1171" s="1"/>
      <c r="CB1171" s="1"/>
      <c r="CC1171" s="1"/>
      <c r="CD1171" s="1"/>
      <c r="CE1171" s="1"/>
      <c r="CF1171" s="1"/>
      <c r="CG1171" s="1"/>
      <c r="CH1171" s="1"/>
      <c r="CI1171" s="1"/>
      <c r="CJ1171" s="1"/>
      <c r="CK1171" s="1"/>
      <c r="CL1171" s="1"/>
      <c r="CM1171" s="1"/>
      <c r="CN1171" s="1"/>
      <c r="CO1171" s="1"/>
      <c r="CP1171" s="1"/>
      <c r="CQ1171" s="1"/>
      <c r="CR1171" s="1"/>
      <c r="CS1171" s="1"/>
      <c r="CT1171" s="1"/>
      <c r="CU1171" s="1"/>
      <c r="CV1171" s="1"/>
      <c r="CW1171" s="1"/>
      <c r="CX1171" s="1"/>
      <c r="CY1171" s="1"/>
      <c r="CZ1171" s="1"/>
      <c r="DA1171" s="1"/>
      <c r="DB1171" s="1"/>
      <c r="DC1171" s="1"/>
      <c r="DD1171" s="1"/>
      <c r="DE1171" s="1"/>
      <c r="DF1171" s="1"/>
      <c r="DG1171" s="1"/>
      <c r="DH1171" s="1"/>
      <c r="DI1171" s="1"/>
      <c r="DJ1171" s="1"/>
      <c r="DK1171" s="1"/>
      <c r="DL1171" s="1"/>
      <c r="DM1171" s="1"/>
      <c r="DN1171" s="1"/>
      <c r="DO1171" s="1"/>
      <c r="DP1171" s="1"/>
      <c r="DQ1171" s="1"/>
      <c r="DR1171" s="1"/>
      <c r="DS1171" s="1"/>
      <c r="DT1171" s="1"/>
      <c r="DU1171" s="1"/>
      <c r="DV1171" s="1"/>
      <c r="DW1171" s="1"/>
      <c r="DX1171" s="1"/>
      <c r="DY1171" s="1"/>
      <c r="DZ1171" s="1"/>
      <c r="EA1171" s="1"/>
      <c r="EB1171" s="1"/>
      <c r="EC1171" s="1"/>
      <c r="ED1171" s="1"/>
      <c r="EE1171" s="1"/>
      <c r="EF1171" s="1"/>
      <c r="EG1171" s="1"/>
      <c r="EH1171" s="1"/>
      <c r="EI1171" s="1"/>
      <c r="EJ1171" s="1"/>
      <c r="EK1171" s="1"/>
      <c r="EL1171" s="1"/>
      <c r="EM1171" s="1"/>
      <c r="EN1171" s="1"/>
      <c r="EO1171" s="1"/>
      <c r="EP1171" s="1"/>
      <c r="EQ1171" s="1"/>
      <c r="ER1171" s="1"/>
      <c r="ES1171" s="1"/>
      <c r="ET1171" s="1"/>
      <c r="EU1171" s="1"/>
      <c r="EV1171" s="1"/>
      <c r="EW1171" s="1"/>
      <c r="EX1171" s="1"/>
      <c r="EY1171" s="1"/>
      <c r="EZ1171" s="1"/>
      <c r="FA1171" s="1"/>
    </row>
    <row r="1172" spans="1:157" x14ac:dyDescent="0.2">
      <c r="A1172" s="15" t="s">
        <v>1177</v>
      </c>
      <c r="B1172" s="16" t="s">
        <v>6</v>
      </c>
      <c r="C1172" s="17">
        <v>233053</v>
      </c>
    </row>
    <row r="1173" spans="1:157" x14ac:dyDescent="0.2">
      <c r="A1173" s="15" t="s">
        <v>1178</v>
      </c>
      <c r="B1173" s="16" t="s">
        <v>6</v>
      </c>
      <c r="C1173" s="17">
        <v>165900</v>
      </c>
    </row>
    <row r="1174" spans="1:157" s="10" customFormat="1" x14ac:dyDescent="0.2">
      <c r="A1174" s="15" t="s">
        <v>1179</v>
      </c>
      <c r="B1174" s="16" t="s">
        <v>6</v>
      </c>
      <c r="C1174" s="17">
        <v>68263</v>
      </c>
      <c r="D1174" s="1"/>
      <c r="E1174" s="1"/>
      <c r="F1174" s="1"/>
      <c r="G1174" s="1"/>
      <c r="H1174" s="1"/>
      <c r="I1174" s="1"/>
      <c r="J1174" s="1"/>
      <c r="K1174" s="1"/>
      <c r="L1174" s="1"/>
      <c r="M1174" s="1"/>
      <c r="N1174" s="1"/>
      <c r="O1174" s="1"/>
      <c r="P1174" s="1"/>
      <c r="Q1174" s="1"/>
      <c r="R1174" s="1"/>
      <c r="S1174" s="1"/>
      <c r="T1174" s="1"/>
      <c r="U1174" s="1"/>
      <c r="V1174" s="1"/>
      <c r="W1174" s="1"/>
      <c r="X1174" s="1"/>
      <c r="Y1174" s="1"/>
      <c r="Z1174" s="1"/>
      <c r="AA1174" s="1"/>
      <c r="AB1174" s="1"/>
      <c r="AC1174" s="1"/>
      <c r="AD1174" s="1"/>
      <c r="AE1174" s="1"/>
      <c r="AF1174" s="1"/>
      <c r="AG1174" s="1"/>
      <c r="AH1174" s="1"/>
      <c r="AI1174" s="1"/>
      <c r="AJ1174" s="1"/>
      <c r="AK1174" s="1"/>
      <c r="AL1174" s="1"/>
      <c r="AM1174" s="1"/>
      <c r="AN1174" s="1"/>
      <c r="AO1174" s="1"/>
      <c r="AP1174" s="1"/>
      <c r="AQ1174" s="1"/>
      <c r="AR1174" s="1"/>
      <c r="AS1174" s="1"/>
      <c r="AT1174" s="1"/>
      <c r="AU1174" s="1"/>
      <c r="AV1174" s="1"/>
      <c r="AW1174" s="1"/>
      <c r="AX1174" s="1"/>
      <c r="AY1174" s="1"/>
      <c r="AZ1174" s="1"/>
      <c r="BA1174" s="1"/>
      <c r="BB1174" s="1"/>
      <c r="BC1174" s="1"/>
      <c r="BD1174" s="1"/>
      <c r="BE1174" s="1"/>
      <c r="BF1174" s="1"/>
      <c r="BG1174" s="1"/>
      <c r="BH1174" s="1"/>
      <c r="BI1174" s="1"/>
      <c r="BJ1174" s="1"/>
      <c r="BK1174" s="1"/>
      <c r="BL1174" s="1"/>
      <c r="BM1174" s="1"/>
      <c r="BN1174" s="1"/>
      <c r="BO1174" s="1"/>
      <c r="BP1174" s="1"/>
      <c r="BQ1174" s="1"/>
      <c r="BR1174" s="1"/>
      <c r="BS1174" s="1"/>
      <c r="BT1174" s="1"/>
      <c r="BU1174" s="1"/>
      <c r="BV1174" s="1"/>
      <c r="BW1174" s="1"/>
      <c r="BX1174" s="1"/>
      <c r="BY1174" s="1"/>
      <c r="BZ1174" s="1"/>
      <c r="CA1174" s="1"/>
      <c r="CB1174" s="1"/>
      <c r="CC1174" s="1"/>
      <c r="CD1174" s="1"/>
      <c r="CE1174" s="1"/>
      <c r="CF1174" s="1"/>
      <c r="CG1174" s="1"/>
      <c r="CH1174" s="1"/>
      <c r="CI1174" s="1"/>
      <c r="CJ1174" s="1"/>
      <c r="CK1174" s="1"/>
      <c r="CL1174" s="1"/>
      <c r="CM1174" s="1"/>
      <c r="CN1174" s="1"/>
      <c r="CO1174" s="1"/>
      <c r="CP1174" s="1"/>
      <c r="CQ1174" s="1"/>
      <c r="CR1174" s="1"/>
      <c r="CS1174" s="1"/>
      <c r="CT1174" s="1"/>
      <c r="CU1174" s="1"/>
      <c r="CV1174" s="1"/>
      <c r="CW1174" s="1"/>
      <c r="CX1174" s="1"/>
      <c r="CY1174" s="1"/>
      <c r="CZ1174" s="1"/>
      <c r="DA1174" s="1"/>
      <c r="DB1174" s="1"/>
      <c r="DC1174" s="1"/>
      <c r="DD1174" s="1"/>
      <c r="DE1174" s="1"/>
      <c r="DF1174" s="1"/>
      <c r="DG1174" s="1"/>
      <c r="DH1174" s="1"/>
      <c r="DI1174" s="1"/>
      <c r="DJ1174" s="1"/>
      <c r="DK1174" s="1"/>
      <c r="DL1174" s="1"/>
      <c r="DM1174" s="1"/>
      <c r="DN1174" s="1"/>
      <c r="DO1174" s="1"/>
      <c r="DP1174" s="1"/>
      <c r="DQ1174" s="1"/>
      <c r="DR1174" s="1"/>
      <c r="DS1174" s="1"/>
      <c r="DT1174" s="1"/>
      <c r="DU1174" s="1"/>
      <c r="DV1174" s="1"/>
      <c r="DW1174" s="1"/>
      <c r="DX1174" s="1"/>
      <c r="DY1174" s="1"/>
      <c r="DZ1174" s="1"/>
      <c r="EA1174" s="1"/>
      <c r="EB1174" s="1"/>
      <c r="EC1174" s="1"/>
      <c r="ED1174" s="1"/>
      <c r="EE1174" s="1"/>
      <c r="EF1174" s="1"/>
      <c r="EG1174" s="1"/>
      <c r="EH1174" s="1"/>
      <c r="EI1174" s="1"/>
      <c r="EJ1174" s="1"/>
      <c r="EK1174" s="1"/>
      <c r="EL1174" s="1"/>
      <c r="EM1174" s="1"/>
      <c r="EN1174" s="1"/>
      <c r="EO1174" s="1"/>
      <c r="EP1174" s="1"/>
      <c r="EQ1174" s="1"/>
      <c r="ER1174" s="1"/>
      <c r="ES1174" s="1"/>
      <c r="ET1174" s="1"/>
      <c r="EU1174" s="1"/>
      <c r="EV1174" s="1"/>
      <c r="EW1174" s="1"/>
      <c r="EX1174" s="1"/>
      <c r="EY1174" s="1"/>
      <c r="EZ1174" s="1"/>
      <c r="FA1174" s="1"/>
    </row>
    <row r="1175" spans="1:157" x14ac:dyDescent="0.2">
      <c r="A1175" s="7" t="s">
        <v>1180</v>
      </c>
      <c r="B1175" s="8" t="s">
        <v>153</v>
      </c>
      <c r="C1175" s="9">
        <v>393282</v>
      </c>
    </row>
    <row r="1176" spans="1:157" x14ac:dyDescent="0.2">
      <c r="A1176" s="7" t="s">
        <v>1181</v>
      </c>
      <c r="B1176" s="8" t="s">
        <v>6</v>
      </c>
      <c r="C1176" s="9">
        <v>26250</v>
      </c>
    </row>
    <row r="1177" spans="1:157" x14ac:dyDescent="0.2">
      <c r="A1177" s="7" t="s">
        <v>1182</v>
      </c>
      <c r="B1177" s="8" t="s">
        <v>6</v>
      </c>
      <c r="C1177" s="9">
        <v>950</v>
      </c>
    </row>
    <row r="1178" spans="1:157" x14ac:dyDescent="0.2">
      <c r="A1178" s="15" t="s">
        <v>1183</v>
      </c>
      <c r="B1178" s="16" t="s">
        <v>6</v>
      </c>
      <c r="C1178" s="17">
        <v>21000</v>
      </c>
    </row>
    <row r="1179" spans="1:157" s="10" customFormat="1" x14ac:dyDescent="0.2">
      <c r="A1179" s="7" t="s">
        <v>1184</v>
      </c>
      <c r="B1179" s="8" t="s">
        <v>6</v>
      </c>
      <c r="C1179" s="9">
        <v>40255</v>
      </c>
      <c r="D1179" s="1"/>
      <c r="E1179" s="1"/>
      <c r="F1179" s="1"/>
      <c r="G1179" s="1"/>
      <c r="H1179" s="1"/>
      <c r="I1179" s="1"/>
      <c r="J1179" s="1"/>
      <c r="K1179" s="1"/>
      <c r="L1179" s="1"/>
      <c r="M1179" s="1"/>
      <c r="N1179" s="1"/>
      <c r="O1179" s="1"/>
      <c r="P1179" s="1"/>
      <c r="Q1179" s="1"/>
      <c r="R1179" s="1"/>
      <c r="S1179" s="1"/>
      <c r="T1179" s="1"/>
      <c r="U1179" s="1"/>
      <c r="V1179" s="1"/>
      <c r="W1179" s="1"/>
      <c r="X1179" s="1"/>
      <c r="Y1179" s="1"/>
      <c r="Z1179" s="1"/>
      <c r="AA1179" s="1"/>
      <c r="AB1179" s="1"/>
      <c r="AC1179" s="1"/>
      <c r="AD1179" s="1"/>
      <c r="AE1179" s="1"/>
      <c r="AF1179" s="1"/>
      <c r="AG1179" s="1"/>
      <c r="AH1179" s="1"/>
      <c r="AI1179" s="1"/>
      <c r="AJ1179" s="1"/>
      <c r="AK1179" s="1"/>
      <c r="AL1179" s="1"/>
      <c r="AM1179" s="1"/>
      <c r="AN1179" s="1"/>
      <c r="AO1179" s="1"/>
      <c r="AP1179" s="1"/>
      <c r="AQ1179" s="1"/>
      <c r="AR1179" s="1"/>
      <c r="AS1179" s="1"/>
      <c r="AT1179" s="1"/>
      <c r="AU1179" s="1"/>
      <c r="AV1179" s="1"/>
      <c r="AW1179" s="1"/>
      <c r="AX1179" s="1"/>
      <c r="AY1179" s="1"/>
      <c r="AZ1179" s="1"/>
      <c r="BA1179" s="1"/>
      <c r="BB1179" s="1"/>
      <c r="BC1179" s="1"/>
      <c r="BD1179" s="1"/>
      <c r="BE1179" s="1"/>
      <c r="BF1179" s="1"/>
      <c r="BG1179" s="1"/>
      <c r="BH1179" s="1"/>
      <c r="BI1179" s="1"/>
      <c r="BJ1179" s="1"/>
      <c r="BK1179" s="1"/>
      <c r="BL1179" s="1"/>
      <c r="BM1179" s="1"/>
      <c r="BN1179" s="1"/>
      <c r="BO1179" s="1"/>
      <c r="BP1179" s="1"/>
      <c r="BQ1179" s="1"/>
      <c r="BR1179" s="1"/>
      <c r="BS1179" s="1"/>
      <c r="BT1179" s="1"/>
      <c r="BU1179" s="1"/>
      <c r="BV1179" s="1"/>
      <c r="BW1179" s="1"/>
      <c r="BX1179" s="1"/>
      <c r="BY1179" s="1"/>
      <c r="BZ1179" s="1"/>
      <c r="CA1179" s="1"/>
      <c r="CB1179" s="1"/>
      <c r="CC1179" s="1"/>
      <c r="CD1179" s="1"/>
      <c r="CE1179" s="1"/>
      <c r="CF1179" s="1"/>
      <c r="CG1179" s="1"/>
      <c r="CH1179" s="1"/>
      <c r="CI1179" s="1"/>
      <c r="CJ1179" s="1"/>
      <c r="CK1179" s="1"/>
      <c r="CL1179" s="1"/>
      <c r="CM1179" s="1"/>
      <c r="CN1179" s="1"/>
      <c r="CO1179" s="1"/>
      <c r="CP1179" s="1"/>
      <c r="CQ1179" s="1"/>
      <c r="CR1179" s="1"/>
      <c r="CS1179" s="1"/>
      <c r="CT1179" s="1"/>
      <c r="CU1179" s="1"/>
      <c r="CV1179" s="1"/>
      <c r="CW1179" s="1"/>
      <c r="CX1179" s="1"/>
      <c r="CY1179" s="1"/>
      <c r="CZ1179" s="1"/>
      <c r="DA1179" s="1"/>
      <c r="DB1179" s="1"/>
      <c r="DC1179" s="1"/>
      <c r="DD1179" s="1"/>
      <c r="DE1179" s="1"/>
      <c r="DF1179" s="1"/>
      <c r="DG1179" s="1"/>
      <c r="DH1179" s="1"/>
      <c r="DI1179" s="1"/>
      <c r="DJ1179" s="1"/>
      <c r="DK1179" s="1"/>
      <c r="DL1179" s="1"/>
      <c r="DM1179" s="1"/>
      <c r="DN1179" s="1"/>
      <c r="DO1179" s="1"/>
      <c r="DP1179" s="1"/>
      <c r="DQ1179" s="1"/>
      <c r="DR1179" s="1"/>
      <c r="DS1179" s="1"/>
      <c r="DT1179" s="1"/>
      <c r="DU1179" s="1"/>
      <c r="DV1179" s="1"/>
      <c r="DW1179" s="1"/>
      <c r="DX1179" s="1"/>
      <c r="DY1179" s="1"/>
      <c r="DZ1179" s="1"/>
      <c r="EA1179" s="1"/>
      <c r="EB1179" s="1"/>
      <c r="EC1179" s="1"/>
      <c r="ED1179" s="1"/>
      <c r="EE1179" s="1"/>
      <c r="EF1179" s="1"/>
      <c r="EG1179" s="1"/>
      <c r="EH1179" s="1"/>
      <c r="EI1179" s="1"/>
      <c r="EJ1179" s="1"/>
      <c r="EK1179" s="1"/>
      <c r="EL1179" s="1"/>
      <c r="EM1179" s="1"/>
      <c r="EN1179" s="1"/>
      <c r="EO1179" s="1"/>
      <c r="EP1179" s="1"/>
      <c r="EQ1179" s="1"/>
      <c r="ER1179" s="1"/>
      <c r="ES1179" s="1"/>
      <c r="ET1179" s="1"/>
      <c r="EU1179" s="1"/>
      <c r="EV1179" s="1"/>
      <c r="EW1179" s="1"/>
      <c r="EX1179" s="1"/>
      <c r="EY1179" s="1"/>
      <c r="EZ1179" s="1"/>
      <c r="FA1179" s="1"/>
    </row>
    <row r="1180" spans="1:157" x14ac:dyDescent="0.2">
      <c r="A1180" s="15" t="s">
        <v>1185</v>
      </c>
      <c r="B1180" s="16" t="s">
        <v>81</v>
      </c>
      <c r="C1180" s="17">
        <v>3000</v>
      </c>
    </row>
    <row r="1181" spans="1:157" x14ac:dyDescent="0.2">
      <c r="A1181" s="15" t="s">
        <v>1186</v>
      </c>
      <c r="B1181" s="16" t="s">
        <v>81</v>
      </c>
      <c r="C1181" s="17">
        <v>8580</v>
      </c>
    </row>
    <row r="1182" spans="1:157" x14ac:dyDescent="0.2">
      <c r="A1182" s="15" t="s">
        <v>1187</v>
      </c>
      <c r="B1182" s="16" t="s">
        <v>72</v>
      </c>
      <c r="C1182" s="17">
        <v>55000</v>
      </c>
    </row>
    <row r="1183" spans="1:157" x14ac:dyDescent="0.2">
      <c r="A1183" s="15" t="s">
        <v>1188</v>
      </c>
      <c r="B1183" s="16" t="s">
        <v>81</v>
      </c>
      <c r="C1183" s="17">
        <v>1900</v>
      </c>
    </row>
    <row r="1184" spans="1:157" x14ac:dyDescent="0.2">
      <c r="A1184" s="15" t="s">
        <v>1189</v>
      </c>
      <c r="B1184" s="16" t="s">
        <v>81</v>
      </c>
      <c r="C1184" s="17">
        <v>3500</v>
      </c>
    </row>
    <row r="1185" spans="1:157" x14ac:dyDescent="0.2">
      <c r="A1185" s="15" t="s">
        <v>1190</v>
      </c>
      <c r="B1185" s="16" t="s">
        <v>6</v>
      </c>
      <c r="C1185" s="17">
        <v>5000</v>
      </c>
    </row>
    <row r="1186" spans="1:157" x14ac:dyDescent="0.2">
      <c r="A1186" s="15" t="s">
        <v>1191</v>
      </c>
      <c r="B1186" s="16" t="s">
        <v>6</v>
      </c>
      <c r="C1186" s="17">
        <v>28900</v>
      </c>
    </row>
    <row r="1187" spans="1:157" s="10" customFormat="1" x14ac:dyDescent="0.2">
      <c r="A1187" s="15" t="s">
        <v>1192</v>
      </c>
      <c r="B1187" s="16" t="s">
        <v>6</v>
      </c>
      <c r="C1187" s="17">
        <v>9900</v>
      </c>
      <c r="D1187" s="1"/>
      <c r="E1187" s="1"/>
      <c r="F1187" s="1"/>
      <c r="G1187" s="1"/>
      <c r="H1187" s="1"/>
      <c r="I1187" s="1"/>
      <c r="J1187" s="1"/>
      <c r="K1187" s="1"/>
      <c r="L1187" s="1"/>
      <c r="M1187" s="1"/>
      <c r="N1187" s="1"/>
      <c r="O1187" s="1"/>
      <c r="P1187" s="1"/>
      <c r="Q1187" s="1"/>
      <c r="R1187" s="1"/>
      <c r="S1187" s="1"/>
      <c r="T1187" s="1"/>
      <c r="U1187" s="1"/>
      <c r="V1187" s="1"/>
      <c r="W1187" s="1"/>
      <c r="X1187" s="1"/>
      <c r="Y1187" s="1"/>
      <c r="Z1187" s="1"/>
      <c r="AA1187" s="1"/>
      <c r="AB1187" s="1"/>
      <c r="AC1187" s="1"/>
      <c r="AD1187" s="1"/>
      <c r="AE1187" s="1"/>
      <c r="AF1187" s="1"/>
      <c r="AG1187" s="1"/>
      <c r="AH1187" s="1"/>
      <c r="AI1187" s="1"/>
      <c r="AJ1187" s="1"/>
      <c r="AK1187" s="1"/>
      <c r="AL1187" s="1"/>
      <c r="AM1187" s="1"/>
      <c r="AN1187" s="1"/>
      <c r="AO1187" s="1"/>
      <c r="AP1187" s="1"/>
      <c r="AQ1187" s="1"/>
      <c r="AR1187" s="1"/>
      <c r="AS1187" s="1"/>
      <c r="AT1187" s="1"/>
      <c r="AU1187" s="1"/>
      <c r="AV1187" s="1"/>
      <c r="AW1187" s="1"/>
      <c r="AX1187" s="1"/>
      <c r="AY1187" s="1"/>
      <c r="AZ1187" s="1"/>
      <c r="BA1187" s="1"/>
      <c r="BB1187" s="1"/>
      <c r="BC1187" s="1"/>
      <c r="BD1187" s="1"/>
      <c r="BE1187" s="1"/>
      <c r="BF1187" s="1"/>
      <c r="BG1187" s="1"/>
      <c r="BH1187" s="1"/>
      <c r="BI1187" s="1"/>
      <c r="BJ1187" s="1"/>
      <c r="BK1187" s="1"/>
      <c r="BL1187" s="1"/>
      <c r="BM1187" s="1"/>
      <c r="BN1187" s="1"/>
      <c r="BO1187" s="1"/>
      <c r="BP1187" s="1"/>
      <c r="BQ1187" s="1"/>
      <c r="BR1187" s="1"/>
      <c r="BS1187" s="1"/>
      <c r="BT1187" s="1"/>
      <c r="BU1187" s="1"/>
      <c r="BV1187" s="1"/>
      <c r="BW1187" s="1"/>
      <c r="BX1187" s="1"/>
      <c r="BY1187" s="1"/>
      <c r="BZ1187" s="1"/>
      <c r="CA1187" s="1"/>
      <c r="CB1187" s="1"/>
      <c r="CC1187" s="1"/>
      <c r="CD1187" s="1"/>
      <c r="CE1187" s="1"/>
      <c r="CF1187" s="1"/>
      <c r="CG1187" s="1"/>
      <c r="CH1187" s="1"/>
      <c r="CI1187" s="1"/>
      <c r="CJ1187" s="1"/>
      <c r="CK1187" s="1"/>
      <c r="CL1187" s="1"/>
      <c r="CM1187" s="1"/>
      <c r="CN1187" s="1"/>
      <c r="CO1187" s="1"/>
      <c r="CP1187" s="1"/>
      <c r="CQ1187" s="1"/>
      <c r="CR1187" s="1"/>
      <c r="CS1187" s="1"/>
      <c r="CT1187" s="1"/>
      <c r="CU1187" s="1"/>
      <c r="CV1187" s="1"/>
      <c r="CW1187" s="1"/>
      <c r="CX1187" s="1"/>
      <c r="CY1187" s="1"/>
      <c r="CZ1187" s="1"/>
      <c r="DA1187" s="1"/>
      <c r="DB1187" s="1"/>
      <c r="DC1187" s="1"/>
      <c r="DD1187" s="1"/>
      <c r="DE1187" s="1"/>
      <c r="DF1187" s="1"/>
      <c r="DG1187" s="1"/>
      <c r="DH1187" s="1"/>
      <c r="DI1187" s="1"/>
      <c r="DJ1187" s="1"/>
      <c r="DK1187" s="1"/>
      <c r="DL1187" s="1"/>
      <c r="DM1187" s="1"/>
      <c r="DN1187" s="1"/>
      <c r="DO1187" s="1"/>
      <c r="DP1187" s="1"/>
      <c r="DQ1187" s="1"/>
      <c r="DR1187" s="1"/>
      <c r="DS1187" s="1"/>
      <c r="DT1187" s="1"/>
      <c r="DU1187" s="1"/>
      <c r="DV1187" s="1"/>
      <c r="DW1187" s="1"/>
      <c r="DX1187" s="1"/>
      <c r="DY1187" s="1"/>
      <c r="DZ1187" s="1"/>
      <c r="EA1187" s="1"/>
      <c r="EB1187" s="1"/>
      <c r="EC1187" s="1"/>
      <c r="ED1187" s="1"/>
      <c r="EE1187" s="1"/>
      <c r="EF1187" s="1"/>
      <c r="EG1187" s="1"/>
      <c r="EH1187" s="1"/>
      <c r="EI1187" s="1"/>
      <c r="EJ1187" s="1"/>
      <c r="EK1187" s="1"/>
      <c r="EL1187" s="1"/>
      <c r="EM1187" s="1"/>
      <c r="EN1187" s="1"/>
      <c r="EO1187" s="1"/>
      <c r="EP1187" s="1"/>
      <c r="EQ1187" s="1"/>
      <c r="ER1187" s="1"/>
      <c r="ES1187" s="1"/>
      <c r="ET1187" s="1"/>
      <c r="EU1187" s="1"/>
      <c r="EV1187" s="1"/>
      <c r="EW1187" s="1"/>
      <c r="EX1187" s="1"/>
      <c r="EY1187" s="1"/>
      <c r="EZ1187" s="1"/>
      <c r="FA1187" s="1"/>
    </row>
    <row r="1188" spans="1:157" s="10" customFormat="1" x14ac:dyDescent="0.2">
      <c r="A1188" s="15" t="s">
        <v>1193</v>
      </c>
      <c r="B1188" s="16" t="s">
        <v>6</v>
      </c>
      <c r="C1188" s="17">
        <v>18500</v>
      </c>
      <c r="D1188" s="1"/>
      <c r="E1188" s="1"/>
      <c r="F1188" s="1"/>
      <c r="G1188" s="1"/>
      <c r="H1188" s="1"/>
      <c r="I1188" s="1"/>
      <c r="J1188" s="1"/>
      <c r="K1188" s="1"/>
      <c r="L1188" s="1"/>
      <c r="M1188" s="1"/>
      <c r="N1188" s="1"/>
      <c r="O1188" s="1"/>
      <c r="P1188" s="1"/>
      <c r="Q1188" s="1"/>
      <c r="R1188" s="1"/>
      <c r="S1188" s="1"/>
      <c r="T1188" s="1"/>
      <c r="U1188" s="1"/>
      <c r="V1188" s="1"/>
      <c r="W1188" s="1"/>
      <c r="X1188" s="1"/>
      <c r="Y1188" s="1"/>
      <c r="Z1188" s="1"/>
      <c r="AA1188" s="1"/>
      <c r="AB1188" s="1"/>
      <c r="AC1188" s="1"/>
      <c r="AD1188" s="1"/>
      <c r="AE1188" s="1"/>
      <c r="AF1188" s="1"/>
      <c r="AG1188" s="1"/>
      <c r="AH1188" s="1"/>
      <c r="AI1188" s="1"/>
      <c r="AJ1188" s="1"/>
      <c r="AK1188" s="1"/>
      <c r="AL1188" s="1"/>
      <c r="AM1188" s="1"/>
      <c r="AN1188" s="1"/>
      <c r="AO1188" s="1"/>
      <c r="AP1188" s="1"/>
      <c r="AQ1188" s="1"/>
      <c r="AR1188" s="1"/>
      <c r="AS1188" s="1"/>
      <c r="AT1188" s="1"/>
      <c r="AU1188" s="1"/>
      <c r="AV1188" s="1"/>
      <c r="AW1188" s="1"/>
      <c r="AX1188" s="1"/>
      <c r="AY1188" s="1"/>
      <c r="AZ1188" s="1"/>
      <c r="BA1188" s="1"/>
      <c r="BB1188" s="1"/>
      <c r="BC1188" s="1"/>
      <c r="BD1188" s="1"/>
      <c r="BE1188" s="1"/>
      <c r="BF1188" s="1"/>
      <c r="BG1188" s="1"/>
      <c r="BH1188" s="1"/>
      <c r="BI1188" s="1"/>
      <c r="BJ1188" s="1"/>
      <c r="BK1188" s="1"/>
      <c r="BL1188" s="1"/>
      <c r="BM1188" s="1"/>
      <c r="BN1188" s="1"/>
      <c r="BO1188" s="1"/>
      <c r="BP1188" s="1"/>
      <c r="BQ1188" s="1"/>
      <c r="BR1188" s="1"/>
      <c r="BS1188" s="1"/>
      <c r="BT1188" s="1"/>
      <c r="BU1188" s="1"/>
      <c r="BV1188" s="1"/>
      <c r="BW1188" s="1"/>
      <c r="BX1188" s="1"/>
      <c r="BY1188" s="1"/>
      <c r="BZ1188" s="1"/>
      <c r="CA1188" s="1"/>
      <c r="CB1188" s="1"/>
      <c r="CC1188" s="1"/>
      <c r="CD1188" s="1"/>
      <c r="CE1188" s="1"/>
      <c r="CF1188" s="1"/>
      <c r="CG1188" s="1"/>
      <c r="CH1188" s="1"/>
      <c r="CI1188" s="1"/>
      <c r="CJ1188" s="1"/>
      <c r="CK1188" s="1"/>
      <c r="CL1188" s="1"/>
      <c r="CM1188" s="1"/>
      <c r="CN1188" s="1"/>
      <c r="CO1188" s="1"/>
      <c r="CP1188" s="1"/>
      <c r="CQ1188" s="1"/>
      <c r="CR1188" s="1"/>
      <c r="CS1188" s="1"/>
      <c r="CT1188" s="1"/>
      <c r="CU1188" s="1"/>
      <c r="CV1188" s="1"/>
      <c r="CW1188" s="1"/>
      <c r="CX1188" s="1"/>
      <c r="CY1188" s="1"/>
      <c r="CZ1188" s="1"/>
      <c r="DA1188" s="1"/>
      <c r="DB1188" s="1"/>
      <c r="DC1188" s="1"/>
      <c r="DD1188" s="1"/>
      <c r="DE1188" s="1"/>
      <c r="DF1188" s="1"/>
      <c r="DG1188" s="1"/>
      <c r="DH1188" s="1"/>
      <c r="DI1188" s="1"/>
      <c r="DJ1188" s="1"/>
      <c r="DK1188" s="1"/>
      <c r="DL1188" s="1"/>
      <c r="DM1188" s="1"/>
      <c r="DN1188" s="1"/>
      <c r="DO1188" s="1"/>
      <c r="DP1188" s="1"/>
      <c r="DQ1188" s="1"/>
      <c r="DR1188" s="1"/>
      <c r="DS1188" s="1"/>
      <c r="DT1188" s="1"/>
      <c r="DU1188" s="1"/>
      <c r="DV1188" s="1"/>
      <c r="DW1188" s="1"/>
      <c r="DX1188" s="1"/>
      <c r="DY1188" s="1"/>
      <c r="DZ1188" s="1"/>
      <c r="EA1188" s="1"/>
      <c r="EB1188" s="1"/>
      <c r="EC1188" s="1"/>
      <c r="ED1188" s="1"/>
      <c r="EE1188" s="1"/>
      <c r="EF1188" s="1"/>
      <c r="EG1188" s="1"/>
      <c r="EH1188" s="1"/>
      <c r="EI1188" s="1"/>
      <c r="EJ1188" s="1"/>
      <c r="EK1188" s="1"/>
      <c r="EL1188" s="1"/>
      <c r="EM1188" s="1"/>
      <c r="EN1188" s="1"/>
      <c r="EO1188" s="1"/>
      <c r="EP1188" s="1"/>
      <c r="EQ1188" s="1"/>
      <c r="ER1188" s="1"/>
      <c r="ES1188" s="1"/>
      <c r="ET1188" s="1"/>
      <c r="EU1188" s="1"/>
      <c r="EV1188" s="1"/>
      <c r="EW1188" s="1"/>
      <c r="EX1188" s="1"/>
      <c r="EY1188" s="1"/>
      <c r="EZ1188" s="1"/>
      <c r="FA1188" s="1"/>
    </row>
    <row r="1189" spans="1:157" x14ac:dyDescent="0.2">
      <c r="A1189" s="15" t="s">
        <v>1194</v>
      </c>
      <c r="B1189" s="16" t="s">
        <v>6</v>
      </c>
      <c r="C1189" s="17">
        <v>17900</v>
      </c>
    </row>
    <row r="1190" spans="1:157" x14ac:dyDescent="0.2">
      <c r="A1190" s="15" t="s">
        <v>1195</v>
      </c>
      <c r="B1190" s="16" t="s">
        <v>6</v>
      </c>
      <c r="C1190" s="17">
        <v>198413</v>
      </c>
    </row>
    <row r="1191" spans="1:157" x14ac:dyDescent="0.2">
      <c r="A1191" s="15" t="s">
        <v>1196</v>
      </c>
      <c r="B1191" s="16" t="s">
        <v>6</v>
      </c>
      <c r="C1191" s="17">
        <v>9650</v>
      </c>
    </row>
    <row r="1192" spans="1:157" x14ac:dyDescent="0.2">
      <c r="A1192" s="15" t="s">
        <v>1197</v>
      </c>
      <c r="B1192" s="16" t="s">
        <v>72</v>
      </c>
      <c r="C1192" s="17">
        <v>4500</v>
      </c>
    </row>
    <row r="1193" spans="1:157" s="10" customFormat="1" x14ac:dyDescent="0.2">
      <c r="A1193" s="7" t="s">
        <v>1198</v>
      </c>
      <c r="B1193" s="8" t="s">
        <v>72</v>
      </c>
      <c r="C1193" s="9">
        <v>88928</v>
      </c>
      <c r="D1193" s="1"/>
      <c r="E1193" s="1"/>
      <c r="F1193" s="1"/>
      <c r="G1193" s="1"/>
      <c r="H1193" s="1"/>
      <c r="I1193" s="1"/>
      <c r="J1193" s="1"/>
      <c r="K1193" s="1"/>
      <c r="L1193" s="1"/>
      <c r="M1193" s="1"/>
      <c r="N1193" s="1"/>
      <c r="O1193" s="1"/>
      <c r="P1193" s="1"/>
      <c r="Q1193" s="1"/>
      <c r="R1193" s="1"/>
      <c r="S1193" s="1"/>
      <c r="T1193" s="1"/>
      <c r="U1193" s="1"/>
      <c r="V1193" s="1"/>
      <c r="W1193" s="1"/>
      <c r="X1193" s="1"/>
      <c r="Y1193" s="1"/>
      <c r="Z1193" s="1"/>
      <c r="AA1193" s="1"/>
      <c r="AB1193" s="1"/>
      <c r="AC1193" s="1"/>
      <c r="AD1193" s="1"/>
      <c r="AE1193" s="1"/>
      <c r="AF1193" s="1"/>
      <c r="AG1193" s="1"/>
      <c r="AH1193" s="1"/>
      <c r="AI1193" s="1"/>
      <c r="AJ1193" s="1"/>
      <c r="AK1193" s="1"/>
      <c r="AL1193" s="1"/>
      <c r="AM1193" s="1"/>
      <c r="AN1193" s="1"/>
      <c r="AO1193" s="1"/>
      <c r="AP1193" s="1"/>
      <c r="AQ1193" s="1"/>
      <c r="AR1193" s="1"/>
      <c r="AS1193" s="1"/>
      <c r="AT1193" s="1"/>
      <c r="AU1193" s="1"/>
      <c r="AV1193" s="1"/>
      <c r="AW1193" s="1"/>
      <c r="AX1193" s="1"/>
      <c r="AY1193" s="1"/>
      <c r="AZ1193" s="1"/>
      <c r="BA1193" s="1"/>
      <c r="BB1193" s="1"/>
      <c r="BC1193" s="1"/>
      <c r="BD1193" s="1"/>
      <c r="BE1193" s="1"/>
      <c r="BF1193" s="1"/>
      <c r="BG1193" s="1"/>
      <c r="BH1193" s="1"/>
      <c r="BI1193" s="1"/>
      <c r="BJ1193" s="1"/>
      <c r="BK1193" s="1"/>
      <c r="BL1193" s="1"/>
      <c r="BM1193" s="1"/>
      <c r="BN1193" s="1"/>
      <c r="BO1193" s="1"/>
      <c r="BP1193" s="1"/>
      <c r="BQ1193" s="1"/>
      <c r="BR1193" s="1"/>
      <c r="BS1193" s="1"/>
      <c r="BT1193" s="1"/>
      <c r="BU1193" s="1"/>
      <c r="BV1193" s="1"/>
      <c r="BW1193" s="1"/>
      <c r="BX1193" s="1"/>
      <c r="BY1193" s="1"/>
      <c r="BZ1193" s="1"/>
      <c r="CA1193" s="1"/>
      <c r="CB1193" s="1"/>
      <c r="CC1193" s="1"/>
      <c r="CD1193" s="1"/>
      <c r="CE1193" s="1"/>
      <c r="CF1193" s="1"/>
      <c r="CG1193" s="1"/>
      <c r="CH1193" s="1"/>
      <c r="CI1193" s="1"/>
      <c r="CJ1193" s="1"/>
      <c r="CK1193" s="1"/>
      <c r="CL1193" s="1"/>
      <c r="CM1193" s="1"/>
      <c r="CN1193" s="1"/>
      <c r="CO1193" s="1"/>
      <c r="CP1193" s="1"/>
      <c r="CQ1193" s="1"/>
      <c r="CR1193" s="1"/>
      <c r="CS1193" s="1"/>
      <c r="CT1193" s="1"/>
      <c r="CU1193" s="1"/>
      <c r="CV1193" s="1"/>
      <c r="CW1193" s="1"/>
      <c r="CX1193" s="1"/>
      <c r="CY1193" s="1"/>
      <c r="CZ1193" s="1"/>
      <c r="DA1193" s="1"/>
      <c r="DB1193" s="1"/>
      <c r="DC1193" s="1"/>
      <c r="DD1193" s="1"/>
      <c r="DE1193" s="1"/>
      <c r="DF1193" s="1"/>
      <c r="DG1193" s="1"/>
      <c r="DH1193" s="1"/>
      <c r="DI1193" s="1"/>
      <c r="DJ1193" s="1"/>
      <c r="DK1193" s="1"/>
      <c r="DL1193" s="1"/>
      <c r="DM1193" s="1"/>
      <c r="DN1193" s="1"/>
      <c r="DO1193" s="1"/>
      <c r="DP1193" s="1"/>
      <c r="DQ1193" s="1"/>
      <c r="DR1193" s="1"/>
      <c r="DS1193" s="1"/>
      <c r="DT1193" s="1"/>
      <c r="DU1193" s="1"/>
      <c r="DV1193" s="1"/>
      <c r="DW1193" s="1"/>
      <c r="DX1193" s="1"/>
      <c r="DY1193" s="1"/>
      <c r="DZ1193" s="1"/>
      <c r="EA1193" s="1"/>
      <c r="EB1193" s="1"/>
      <c r="EC1193" s="1"/>
      <c r="ED1193" s="1"/>
      <c r="EE1193" s="1"/>
      <c r="EF1193" s="1"/>
      <c r="EG1193" s="1"/>
      <c r="EH1193" s="1"/>
      <c r="EI1193" s="1"/>
      <c r="EJ1193" s="1"/>
      <c r="EK1193" s="1"/>
      <c r="EL1193" s="1"/>
      <c r="EM1193" s="1"/>
      <c r="EN1193" s="1"/>
      <c r="EO1193" s="1"/>
      <c r="EP1193" s="1"/>
      <c r="EQ1193" s="1"/>
      <c r="ER1193" s="1"/>
      <c r="ES1193" s="1"/>
      <c r="ET1193" s="1"/>
      <c r="EU1193" s="1"/>
      <c r="EV1193" s="1"/>
      <c r="EW1193" s="1"/>
      <c r="EX1193" s="1"/>
      <c r="EY1193" s="1"/>
      <c r="EZ1193" s="1"/>
      <c r="FA1193" s="1"/>
    </row>
    <row r="1194" spans="1:157" x14ac:dyDescent="0.2">
      <c r="A1194" s="7" t="s">
        <v>1199</v>
      </c>
      <c r="B1194" s="8" t="s">
        <v>72</v>
      </c>
      <c r="C1194" s="9">
        <v>37900</v>
      </c>
    </row>
    <row r="1195" spans="1:157" x14ac:dyDescent="0.2">
      <c r="A1195" s="7" t="s">
        <v>1200</v>
      </c>
      <c r="B1195" s="8" t="s">
        <v>72</v>
      </c>
      <c r="C1195" s="9">
        <v>44810</v>
      </c>
    </row>
    <row r="1196" spans="1:157" x14ac:dyDescent="0.2">
      <c r="A1196" s="15" t="s">
        <v>1201</v>
      </c>
      <c r="B1196" s="16" t="s">
        <v>72</v>
      </c>
      <c r="C1196" s="17">
        <v>39658</v>
      </c>
    </row>
    <row r="1197" spans="1:157" x14ac:dyDescent="0.2">
      <c r="A1197" s="15" t="s">
        <v>1202</v>
      </c>
      <c r="B1197" s="16" t="s">
        <v>72</v>
      </c>
      <c r="C1197" s="17">
        <v>47376</v>
      </c>
    </row>
    <row r="1198" spans="1:157" x14ac:dyDescent="0.2">
      <c r="A1198" s="7" t="s">
        <v>1203</v>
      </c>
      <c r="B1198" s="8" t="s">
        <v>6</v>
      </c>
      <c r="C1198" s="9">
        <v>18727</v>
      </c>
    </row>
    <row r="1199" spans="1:157" x14ac:dyDescent="0.2">
      <c r="A1199" s="15" t="s">
        <v>1204</v>
      </c>
      <c r="B1199" s="16" t="s">
        <v>6</v>
      </c>
      <c r="C1199" s="17">
        <v>135000</v>
      </c>
    </row>
    <row r="1200" spans="1:157" x14ac:dyDescent="0.2">
      <c r="A1200" s="15" t="s">
        <v>1205</v>
      </c>
      <c r="B1200" s="16" t="s">
        <v>6</v>
      </c>
      <c r="C1200" s="17">
        <v>8239480</v>
      </c>
    </row>
    <row r="1201" spans="1:3" x14ac:dyDescent="0.2">
      <c r="A1201" s="15" t="s">
        <v>1206</v>
      </c>
      <c r="B1201" s="16" t="s">
        <v>6</v>
      </c>
      <c r="C1201" s="17">
        <v>1750440</v>
      </c>
    </row>
    <row r="1202" spans="1:3" x14ac:dyDescent="0.2">
      <c r="A1202" s="15" t="s">
        <v>1207</v>
      </c>
      <c r="B1202" s="16" t="s">
        <v>6</v>
      </c>
      <c r="C1202" s="17">
        <v>875800</v>
      </c>
    </row>
    <row r="1203" spans="1:3" x14ac:dyDescent="0.2">
      <c r="A1203" s="15" t="s">
        <v>1208</v>
      </c>
      <c r="B1203" s="16" t="s">
        <v>6</v>
      </c>
      <c r="C1203" s="17">
        <v>1155360</v>
      </c>
    </row>
    <row r="1204" spans="1:3" x14ac:dyDescent="0.2">
      <c r="A1204" s="15" t="s">
        <v>1209</v>
      </c>
      <c r="B1204" s="16" t="s">
        <v>6</v>
      </c>
      <c r="C1204" s="17">
        <v>1400000</v>
      </c>
    </row>
    <row r="1205" spans="1:3" x14ac:dyDescent="0.2">
      <c r="A1205" s="15" t="s">
        <v>1210</v>
      </c>
      <c r="B1205" s="16" t="s">
        <v>81</v>
      </c>
      <c r="C1205" s="17">
        <v>5873</v>
      </c>
    </row>
    <row r="1206" spans="1:3" x14ac:dyDescent="0.2">
      <c r="A1206" s="15" t="s">
        <v>1211</v>
      </c>
      <c r="B1206" s="16" t="s">
        <v>81</v>
      </c>
      <c r="C1206" s="17">
        <v>2741</v>
      </c>
    </row>
    <row r="1207" spans="1:3" x14ac:dyDescent="0.2">
      <c r="A1207" s="15" t="s">
        <v>1212</v>
      </c>
      <c r="B1207" s="16" t="s">
        <v>81</v>
      </c>
      <c r="C1207" s="17">
        <v>7475</v>
      </c>
    </row>
    <row r="1208" spans="1:3" x14ac:dyDescent="0.2">
      <c r="A1208" s="15" t="s">
        <v>1213</v>
      </c>
      <c r="B1208" s="16" t="s">
        <v>81</v>
      </c>
      <c r="C1208" s="17">
        <v>5500</v>
      </c>
    </row>
    <row r="1209" spans="1:3" x14ac:dyDescent="0.2">
      <c r="A1209" s="15" t="s">
        <v>1214</v>
      </c>
      <c r="B1209" s="16" t="s">
        <v>81</v>
      </c>
      <c r="C1209" s="17">
        <v>5873</v>
      </c>
    </row>
    <row r="1210" spans="1:3" x14ac:dyDescent="0.2">
      <c r="A1210" s="15" t="s">
        <v>1215</v>
      </c>
      <c r="B1210" s="16" t="s">
        <v>81</v>
      </c>
      <c r="C1210" s="17">
        <v>7830</v>
      </c>
    </row>
    <row r="1211" spans="1:3" x14ac:dyDescent="0.2">
      <c r="A1211" s="15" t="s">
        <v>1216</v>
      </c>
      <c r="B1211" s="16" t="s">
        <v>81</v>
      </c>
      <c r="C1211" s="17">
        <v>12000</v>
      </c>
    </row>
    <row r="1212" spans="1:3" x14ac:dyDescent="0.2">
      <c r="A1212" s="15" t="s">
        <v>1217</v>
      </c>
      <c r="B1212" s="16" t="s">
        <v>81</v>
      </c>
      <c r="C1212" s="17">
        <v>7500</v>
      </c>
    </row>
    <row r="1213" spans="1:3" x14ac:dyDescent="0.2">
      <c r="A1213" s="15" t="s">
        <v>1218</v>
      </c>
      <c r="B1213" s="16" t="s">
        <v>81</v>
      </c>
      <c r="C1213" s="17">
        <v>19575</v>
      </c>
    </row>
    <row r="1214" spans="1:3" x14ac:dyDescent="0.2">
      <c r="A1214" s="15" t="s">
        <v>1219</v>
      </c>
      <c r="B1214" s="16" t="s">
        <v>81</v>
      </c>
      <c r="C1214" s="17">
        <v>17618</v>
      </c>
    </row>
    <row r="1215" spans="1:3" x14ac:dyDescent="0.2">
      <c r="A1215" s="15" t="s">
        <v>1220</v>
      </c>
      <c r="B1215" s="16" t="s">
        <v>81</v>
      </c>
      <c r="C1215" s="17">
        <v>56520</v>
      </c>
    </row>
    <row r="1216" spans="1:3" x14ac:dyDescent="0.2">
      <c r="A1216" s="15" t="s">
        <v>1221</v>
      </c>
      <c r="B1216" s="16" t="s">
        <v>6</v>
      </c>
      <c r="C1216" s="17">
        <v>37120</v>
      </c>
    </row>
    <row r="1217" spans="1:157" x14ac:dyDescent="0.2">
      <c r="A1217" s="15" t="s">
        <v>1222</v>
      </c>
      <c r="B1217" s="16" t="s">
        <v>81</v>
      </c>
      <c r="C1217" s="17">
        <v>7500</v>
      </c>
    </row>
    <row r="1218" spans="1:157" x14ac:dyDescent="0.2">
      <c r="A1218" s="15" t="s">
        <v>1223</v>
      </c>
      <c r="B1218" s="16" t="s">
        <v>81</v>
      </c>
      <c r="C1218" s="17">
        <v>8750</v>
      </c>
    </row>
    <row r="1219" spans="1:157" x14ac:dyDescent="0.2">
      <c r="A1219" s="15" t="s">
        <v>1224</v>
      </c>
      <c r="B1219" s="16" t="s">
        <v>6</v>
      </c>
      <c r="C1219" s="17">
        <v>45000</v>
      </c>
    </row>
    <row r="1220" spans="1:157" s="10" customFormat="1" x14ac:dyDescent="0.2">
      <c r="A1220" s="15" t="s">
        <v>1225</v>
      </c>
      <c r="B1220" s="16" t="s">
        <v>6</v>
      </c>
      <c r="C1220" s="17">
        <v>10000</v>
      </c>
      <c r="D1220" s="1"/>
      <c r="E1220" s="1"/>
      <c r="F1220" s="1"/>
      <c r="G1220" s="1"/>
      <c r="H1220" s="1"/>
      <c r="I1220" s="1"/>
      <c r="J1220" s="1"/>
      <c r="K1220" s="1"/>
      <c r="L1220" s="1"/>
      <c r="M1220" s="1"/>
      <c r="N1220" s="1"/>
      <c r="O1220" s="1"/>
      <c r="P1220" s="1"/>
      <c r="Q1220" s="1"/>
      <c r="R1220" s="1"/>
      <c r="S1220" s="1"/>
      <c r="T1220" s="1"/>
      <c r="U1220" s="1"/>
      <c r="V1220" s="1"/>
      <c r="W1220" s="1"/>
      <c r="X1220" s="1"/>
      <c r="Y1220" s="1"/>
      <c r="Z1220" s="1"/>
      <c r="AA1220" s="1"/>
      <c r="AB1220" s="1"/>
      <c r="AC1220" s="1"/>
      <c r="AD1220" s="1"/>
      <c r="AE1220" s="1"/>
      <c r="AF1220" s="1"/>
      <c r="AG1220" s="1"/>
      <c r="AH1220" s="1"/>
      <c r="AI1220" s="1"/>
      <c r="AJ1220" s="1"/>
      <c r="AK1220" s="1"/>
      <c r="AL1220" s="1"/>
      <c r="AM1220" s="1"/>
      <c r="AN1220" s="1"/>
      <c r="AO1220" s="1"/>
      <c r="AP1220" s="1"/>
      <c r="AQ1220" s="1"/>
      <c r="AR1220" s="1"/>
      <c r="AS1220" s="1"/>
      <c r="AT1220" s="1"/>
      <c r="AU1220" s="1"/>
      <c r="AV1220" s="1"/>
      <c r="AW1220" s="1"/>
      <c r="AX1220" s="1"/>
      <c r="AY1220" s="1"/>
      <c r="AZ1220" s="1"/>
      <c r="BA1220" s="1"/>
      <c r="BB1220" s="1"/>
      <c r="BC1220" s="1"/>
      <c r="BD1220" s="1"/>
      <c r="BE1220" s="1"/>
      <c r="BF1220" s="1"/>
      <c r="BG1220" s="1"/>
      <c r="BH1220" s="1"/>
      <c r="BI1220" s="1"/>
      <c r="BJ1220" s="1"/>
      <c r="BK1220" s="1"/>
      <c r="BL1220" s="1"/>
      <c r="BM1220" s="1"/>
      <c r="BN1220" s="1"/>
      <c r="BO1220" s="1"/>
      <c r="BP1220" s="1"/>
      <c r="BQ1220" s="1"/>
      <c r="BR1220" s="1"/>
      <c r="BS1220" s="1"/>
      <c r="BT1220" s="1"/>
      <c r="BU1220" s="1"/>
      <c r="BV1220" s="1"/>
      <c r="BW1220" s="1"/>
      <c r="BX1220" s="1"/>
      <c r="BY1220" s="1"/>
      <c r="BZ1220" s="1"/>
      <c r="CA1220" s="1"/>
      <c r="CB1220" s="1"/>
      <c r="CC1220" s="1"/>
      <c r="CD1220" s="1"/>
      <c r="CE1220" s="1"/>
      <c r="CF1220" s="1"/>
      <c r="CG1220" s="1"/>
      <c r="CH1220" s="1"/>
      <c r="CI1220" s="1"/>
      <c r="CJ1220" s="1"/>
      <c r="CK1220" s="1"/>
      <c r="CL1220" s="1"/>
      <c r="CM1220" s="1"/>
      <c r="CN1220" s="1"/>
      <c r="CO1220" s="1"/>
      <c r="CP1220" s="1"/>
      <c r="CQ1220" s="1"/>
      <c r="CR1220" s="1"/>
      <c r="CS1220" s="1"/>
      <c r="CT1220" s="1"/>
      <c r="CU1220" s="1"/>
      <c r="CV1220" s="1"/>
      <c r="CW1220" s="1"/>
      <c r="CX1220" s="1"/>
      <c r="CY1220" s="1"/>
      <c r="CZ1220" s="1"/>
      <c r="DA1220" s="1"/>
      <c r="DB1220" s="1"/>
      <c r="DC1220" s="1"/>
      <c r="DD1220" s="1"/>
      <c r="DE1220" s="1"/>
      <c r="DF1220" s="1"/>
      <c r="DG1220" s="1"/>
      <c r="DH1220" s="1"/>
      <c r="DI1220" s="1"/>
      <c r="DJ1220" s="1"/>
      <c r="DK1220" s="1"/>
      <c r="DL1220" s="1"/>
      <c r="DM1220" s="1"/>
      <c r="DN1220" s="1"/>
      <c r="DO1220" s="1"/>
      <c r="DP1220" s="1"/>
      <c r="DQ1220" s="1"/>
      <c r="DR1220" s="1"/>
      <c r="DS1220" s="1"/>
      <c r="DT1220" s="1"/>
      <c r="DU1220" s="1"/>
      <c r="DV1220" s="1"/>
      <c r="DW1220" s="1"/>
      <c r="DX1220" s="1"/>
      <c r="DY1220" s="1"/>
      <c r="DZ1220" s="1"/>
      <c r="EA1220" s="1"/>
      <c r="EB1220" s="1"/>
      <c r="EC1220" s="1"/>
      <c r="ED1220" s="1"/>
      <c r="EE1220" s="1"/>
      <c r="EF1220" s="1"/>
      <c r="EG1220" s="1"/>
      <c r="EH1220" s="1"/>
      <c r="EI1220" s="1"/>
      <c r="EJ1220" s="1"/>
      <c r="EK1220" s="1"/>
      <c r="EL1220" s="1"/>
      <c r="EM1220" s="1"/>
      <c r="EN1220" s="1"/>
      <c r="EO1220" s="1"/>
      <c r="EP1220" s="1"/>
      <c r="EQ1220" s="1"/>
      <c r="ER1220" s="1"/>
      <c r="ES1220" s="1"/>
      <c r="ET1220" s="1"/>
      <c r="EU1220" s="1"/>
      <c r="EV1220" s="1"/>
      <c r="EW1220" s="1"/>
      <c r="EX1220" s="1"/>
      <c r="EY1220" s="1"/>
      <c r="EZ1220" s="1"/>
      <c r="FA1220" s="1"/>
    </row>
    <row r="1221" spans="1:157" x14ac:dyDescent="0.2">
      <c r="A1221" s="15" t="s">
        <v>1226</v>
      </c>
      <c r="B1221" s="16" t="s">
        <v>6</v>
      </c>
      <c r="C1221" s="17">
        <v>3717</v>
      </c>
    </row>
    <row r="1222" spans="1:157" x14ac:dyDescent="0.2">
      <c r="A1222" s="15" t="s">
        <v>1227</v>
      </c>
      <c r="B1222" s="16" t="s">
        <v>6</v>
      </c>
      <c r="C1222" s="17">
        <v>278600</v>
      </c>
    </row>
    <row r="1223" spans="1:157" x14ac:dyDescent="0.2">
      <c r="A1223" s="15" t="s">
        <v>1228</v>
      </c>
      <c r="B1223" s="16" t="s">
        <v>72</v>
      </c>
      <c r="C1223" s="17">
        <v>5286</v>
      </c>
    </row>
    <row r="1224" spans="1:157" x14ac:dyDescent="0.2">
      <c r="A1224" s="7" t="s">
        <v>1229</v>
      </c>
      <c r="B1224" s="8" t="s">
        <v>6</v>
      </c>
      <c r="C1224" s="9">
        <v>430312</v>
      </c>
    </row>
    <row r="1225" spans="1:157" x14ac:dyDescent="0.2">
      <c r="A1225" s="7" t="s">
        <v>1230</v>
      </c>
      <c r="B1225" s="8" t="s">
        <v>72</v>
      </c>
      <c r="C1225" s="9">
        <v>4384</v>
      </c>
    </row>
    <row r="1226" spans="1:157" x14ac:dyDescent="0.2">
      <c r="A1226" s="7" t="s">
        <v>1231</v>
      </c>
      <c r="B1226" s="8" t="s">
        <v>72</v>
      </c>
      <c r="C1226" s="9">
        <v>6050</v>
      </c>
    </row>
    <row r="1227" spans="1:157" x14ac:dyDescent="0.2">
      <c r="A1227" s="15" t="s">
        <v>1232</v>
      </c>
      <c r="B1227" s="16" t="s">
        <v>6</v>
      </c>
      <c r="C1227" s="17">
        <v>62642</v>
      </c>
    </row>
    <row r="1228" spans="1:157" x14ac:dyDescent="0.2">
      <c r="A1228" s="7" t="s">
        <v>1233</v>
      </c>
      <c r="B1228" s="8" t="s">
        <v>72</v>
      </c>
      <c r="C1228" s="9">
        <v>8586</v>
      </c>
    </row>
    <row r="1229" spans="1:157" x14ac:dyDescent="0.2">
      <c r="A1229" s="7" t="s">
        <v>1234</v>
      </c>
      <c r="B1229" s="8" t="s">
        <v>72</v>
      </c>
      <c r="C1229" s="9">
        <v>10907</v>
      </c>
    </row>
    <row r="1230" spans="1:157" x14ac:dyDescent="0.2">
      <c r="A1230" s="7" t="s">
        <v>1235</v>
      </c>
      <c r="B1230" s="8" t="s">
        <v>6</v>
      </c>
      <c r="C1230" s="9">
        <v>168750</v>
      </c>
    </row>
    <row r="1231" spans="1:157" x14ac:dyDescent="0.2">
      <c r="A1231" s="7" t="s">
        <v>1236</v>
      </c>
      <c r="B1231" s="8" t="s">
        <v>72</v>
      </c>
      <c r="C1231" s="9">
        <v>17386</v>
      </c>
    </row>
    <row r="1232" spans="1:157" x14ac:dyDescent="0.2">
      <c r="A1232" s="7" t="s">
        <v>1237</v>
      </c>
      <c r="B1232" s="8" t="s">
        <v>6</v>
      </c>
      <c r="C1232" s="9">
        <v>259675</v>
      </c>
    </row>
    <row r="1233" spans="1:157" x14ac:dyDescent="0.2">
      <c r="A1233" s="7" t="s">
        <v>1238</v>
      </c>
      <c r="B1233" s="8" t="s">
        <v>72</v>
      </c>
      <c r="C1233" s="9">
        <v>14125</v>
      </c>
    </row>
    <row r="1234" spans="1:157" x14ac:dyDescent="0.2">
      <c r="A1234" s="7" t="s">
        <v>1239</v>
      </c>
      <c r="B1234" s="8" t="s">
        <v>72</v>
      </c>
      <c r="C1234" s="9">
        <v>10185</v>
      </c>
    </row>
    <row r="1235" spans="1:157" s="10" customFormat="1" x14ac:dyDescent="0.2">
      <c r="A1235" s="7" t="s">
        <v>1240</v>
      </c>
      <c r="B1235" s="8" t="s">
        <v>72</v>
      </c>
      <c r="C1235" s="9">
        <v>14257</v>
      </c>
      <c r="D1235" s="1"/>
      <c r="E1235" s="1"/>
      <c r="F1235" s="1"/>
      <c r="G1235" s="1"/>
      <c r="H1235" s="1"/>
      <c r="I1235" s="1"/>
      <c r="J1235" s="1"/>
      <c r="K1235" s="1"/>
      <c r="L1235" s="1"/>
      <c r="M1235" s="1"/>
      <c r="N1235" s="1"/>
      <c r="O1235" s="1"/>
      <c r="P1235" s="1"/>
      <c r="Q1235" s="1"/>
      <c r="R1235" s="1"/>
      <c r="S1235" s="1"/>
      <c r="T1235" s="1"/>
      <c r="U1235" s="1"/>
      <c r="V1235" s="1"/>
      <c r="W1235" s="1"/>
      <c r="X1235" s="1"/>
      <c r="Y1235" s="1"/>
      <c r="Z1235" s="1"/>
      <c r="AA1235" s="1"/>
      <c r="AB1235" s="1"/>
      <c r="AC1235" s="1"/>
      <c r="AD1235" s="1"/>
      <c r="AE1235" s="1"/>
      <c r="AF1235" s="1"/>
      <c r="AG1235" s="1"/>
      <c r="AH1235" s="1"/>
      <c r="AI1235" s="1"/>
      <c r="AJ1235" s="1"/>
      <c r="AK1235" s="1"/>
      <c r="AL1235" s="1"/>
      <c r="AM1235" s="1"/>
      <c r="AN1235" s="1"/>
      <c r="AO1235" s="1"/>
      <c r="AP1235" s="1"/>
      <c r="AQ1235" s="1"/>
      <c r="AR1235" s="1"/>
      <c r="AS1235" s="1"/>
      <c r="AT1235" s="1"/>
      <c r="AU1235" s="1"/>
      <c r="AV1235" s="1"/>
      <c r="AW1235" s="1"/>
      <c r="AX1235" s="1"/>
      <c r="AY1235" s="1"/>
      <c r="AZ1235" s="1"/>
      <c r="BA1235" s="1"/>
      <c r="BB1235" s="1"/>
      <c r="BC1235" s="1"/>
      <c r="BD1235" s="1"/>
      <c r="BE1235" s="1"/>
      <c r="BF1235" s="1"/>
      <c r="BG1235" s="1"/>
      <c r="BH1235" s="1"/>
      <c r="BI1235" s="1"/>
      <c r="BJ1235" s="1"/>
      <c r="BK1235" s="1"/>
      <c r="BL1235" s="1"/>
      <c r="BM1235" s="1"/>
      <c r="BN1235" s="1"/>
      <c r="BO1235" s="1"/>
      <c r="BP1235" s="1"/>
      <c r="BQ1235" s="1"/>
      <c r="BR1235" s="1"/>
      <c r="BS1235" s="1"/>
      <c r="BT1235" s="1"/>
      <c r="BU1235" s="1"/>
      <c r="BV1235" s="1"/>
      <c r="BW1235" s="1"/>
      <c r="BX1235" s="1"/>
      <c r="BY1235" s="1"/>
      <c r="BZ1235" s="1"/>
      <c r="CA1235" s="1"/>
      <c r="CB1235" s="1"/>
      <c r="CC1235" s="1"/>
      <c r="CD1235" s="1"/>
      <c r="CE1235" s="1"/>
      <c r="CF1235" s="1"/>
      <c r="CG1235" s="1"/>
      <c r="CH1235" s="1"/>
      <c r="CI1235" s="1"/>
      <c r="CJ1235" s="1"/>
      <c r="CK1235" s="1"/>
      <c r="CL1235" s="1"/>
      <c r="CM1235" s="1"/>
      <c r="CN1235" s="1"/>
      <c r="CO1235" s="1"/>
      <c r="CP1235" s="1"/>
      <c r="CQ1235" s="1"/>
      <c r="CR1235" s="1"/>
      <c r="CS1235" s="1"/>
      <c r="CT1235" s="1"/>
      <c r="CU1235" s="1"/>
      <c r="CV1235" s="1"/>
      <c r="CW1235" s="1"/>
      <c r="CX1235" s="1"/>
      <c r="CY1235" s="1"/>
      <c r="CZ1235" s="1"/>
      <c r="DA1235" s="1"/>
      <c r="DB1235" s="1"/>
      <c r="DC1235" s="1"/>
      <c r="DD1235" s="1"/>
      <c r="DE1235" s="1"/>
      <c r="DF1235" s="1"/>
      <c r="DG1235" s="1"/>
      <c r="DH1235" s="1"/>
      <c r="DI1235" s="1"/>
      <c r="DJ1235" s="1"/>
      <c r="DK1235" s="1"/>
      <c r="DL1235" s="1"/>
      <c r="DM1235" s="1"/>
      <c r="DN1235" s="1"/>
      <c r="DO1235" s="1"/>
      <c r="DP1235" s="1"/>
      <c r="DQ1235" s="1"/>
      <c r="DR1235" s="1"/>
      <c r="DS1235" s="1"/>
      <c r="DT1235" s="1"/>
      <c r="DU1235" s="1"/>
      <c r="DV1235" s="1"/>
      <c r="DW1235" s="1"/>
      <c r="DX1235" s="1"/>
      <c r="DY1235" s="1"/>
      <c r="DZ1235" s="1"/>
      <c r="EA1235" s="1"/>
      <c r="EB1235" s="1"/>
      <c r="EC1235" s="1"/>
      <c r="ED1235" s="1"/>
      <c r="EE1235" s="1"/>
      <c r="EF1235" s="1"/>
      <c r="EG1235" s="1"/>
      <c r="EH1235" s="1"/>
      <c r="EI1235" s="1"/>
      <c r="EJ1235" s="1"/>
      <c r="EK1235" s="1"/>
      <c r="EL1235" s="1"/>
      <c r="EM1235" s="1"/>
      <c r="EN1235" s="1"/>
      <c r="EO1235" s="1"/>
      <c r="EP1235" s="1"/>
      <c r="EQ1235" s="1"/>
      <c r="ER1235" s="1"/>
      <c r="ES1235" s="1"/>
      <c r="ET1235" s="1"/>
      <c r="EU1235" s="1"/>
      <c r="EV1235" s="1"/>
      <c r="EW1235" s="1"/>
      <c r="EX1235" s="1"/>
      <c r="EY1235" s="1"/>
      <c r="EZ1235" s="1"/>
      <c r="FA1235" s="1"/>
    </row>
    <row r="1236" spans="1:157" s="10" customFormat="1" x14ac:dyDescent="0.2">
      <c r="A1236" s="15" t="s">
        <v>1241</v>
      </c>
      <c r="B1236" s="16" t="s">
        <v>6</v>
      </c>
      <c r="C1236" s="17">
        <v>50000</v>
      </c>
      <c r="D1236" s="1"/>
      <c r="E1236" s="1"/>
      <c r="F1236" s="1"/>
      <c r="G1236" s="1"/>
      <c r="H1236" s="1"/>
      <c r="I1236" s="1"/>
      <c r="J1236" s="1"/>
      <c r="K1236" s="1"/>
      <c r="L1236" s="1"/>
      <c r="M1236" s="1"/>
      <c r="N1236" s="1"/>
      <c r="O1236" s="1"/>
      <c r="P1236" s="1"/>
      <c r="Q1236" s="1"/>
      <c r="R1236" s="1"/>
      <c r="S1236" s="1"/>
      <c r="T1236" s="1"/>
      <c r="U1236" s="1"/>
      <c r="V1236" s="1"/>
      <c r="W1236" s="1"/>
      <c r="X1236" s="1"/>
      <c r="Y1236" s="1"/>
      <c r="Z1236" s="1"/>
      <c r="AA1236" s="1"/>
      <c r="AB1236" s="1"/>
      <c r="AC1236" s="1"/>
      <c r="AD1236" s="1"/>
      <c r="AE1236" s="1"/>
      <c r="AF1236" s="1"/>
      <c r="AG1236" s="1"/>
      <c r="AH1236" s="1"/>
      <c r="AI1236" s="1"/>
      <c r="AJ1236" s="1"/>
      <c r="AK1236" s="1"/>
      <c r="AL1236" s="1"/>
      <c r="AM1236" s="1"/>
      <c r="AN1236" s="1"/>
      <c r="AO1236" s="1"/>
      <c r="AP1236" s="1"/>
      <c r="AQ1236" s="1"/>
      <c r="AR1236" s="1"/>
      <c r="AS1236" s="1"/>
      <c r="AT1236" s="1"/>
      <c r="AU1236" s="1"/>
      <c r="AV1236" s="1"/>
      <c r="AW1236" s="1"/>
      <c r="AX1236" s="1"/>
      <c r="AY1236" s="1"/>
      <c r="AZ1236" s="1"/>
      <c r="BA1236" s="1"/>
      <c r="BB1236" s="1"/>
      <c r="BC1236" s="1"/>
      <c r="BD1236" s="1"/>
      <c r="BE1236" s="1"/>
      <c r="BF1236" s="1"/>
      <c r="BG1236" s="1"/>
      <c r="BH1236" s="1"/>
      <c r="BI1236" s="1"/>
      <c r="BJ1236" s="1"/>
      <c r="BK1236" s="1"/>
      <c r="BL1236" s="1"/>
      <c r="BM1236" s="1"/>
      <c r="BN1236" s="1"/>
      <c r="BO1236" s="1"/>
      <c r="BP1236" s="1"/>
      <c r="BQ1236" s="1"/>
      <c r="BR1236" s="1"/>
      <c r="BS1236" s="1"/>
      <c r="BT1236" s="1"/>
      <c r="BU1236" s="1"/>
      <c r="BV1236" s="1"/>
      <c r="BW1236" s="1"/>
      <c r="BX1236" s="1"/>
      <c r="BY1236" s="1"/>
      <c r="BZ1236" s="1"/>
      <c r="CA1236" s="1"/>
      <c r="CB1236" s="1"/>
      <c r="CC1236" s="1"/>
      <c r="CD1236" s="1"/>
      <c r="CE1236" s="1"/>
      <c r="CF1236" s="1"/>
      <c r="CG1236" s="1"/>
      <c r="CH1236" s="1"/>
      <c r="CI1236" s="1"/>
      <c r="CJ1236" s="1"/>
      <c r="CK1236" s="1"/>
      <c r="CL1236" s="1"/>
      <c r="CM1236" s="1"/>
      <c r="CN1236" s="1"/>
      <c r="CO1236" s="1"/>
      <c r="CP1236" s="1"/>
      <c r="CQ1236" s="1"/>
      <c r="CR1236" s="1"/>
      <c r="CS1236" s="1"/>
      <c r="CT1236" s="1"/>
      <c r="CU1236" s="1"/>
      <c r="CV1236" s="1"/>
      <c r="CW1236" s="1"/>
      <c r="CX1236" s="1"/>
      <c r="CY1236" s="1"/>
      <c r="CZ1236" s="1"/>
      <c r="DA1236" s="1"/>
      <c r="DB1236" s="1"/>
      <c r="DC1236" s="1"/>
      <c r="DD1236" s="1"/>
      <c r="DE1236" s="1"/>
      <c r="DF1236" s="1"/>
      <c r="DG1236" s="1"/>
      <c r="DH1236" s="1"/>
      <c r="DI1236" s="1"/>
      <c r="DJ1236" s="1"/>
      <c r="DK1236" s="1"/>
      <c r="DL1236" s="1"/>
      <c r="DM1236" s="1"/>
      <c r="DN1236" s="1"/>
      <c r="DO1236" s="1"/>
      <c r="DP1236" s="1"/>
      <c r="DQ1236" s="1"/>
      <c r="DR1236" s="1"/>
      <c r="DS1236" s="1"/>
      <c r="DT1236" s="1"/>
      <c r="DU1236" s="1"/>
      <c r="DV1236" s="1"/>
      <c r="DW1236" s="1"/>
      <c r="DX1236" s="1"/>
      <c r="DY1236" s="1"/>
      <c r="DZ1236" s="1"/>
      <c r="EA1236" s="1"/>
      <c r="EB1236" s="1"/>
      <c r="EC1236" s="1"/>
      <c r="ED1236" s="1"/>
      <c r="EE1236" s="1"/>
      <c r="EF1236" s="1"/>
      <c r="EG1236" s="1"/>
      <c r="EH1236" s="1"/>
      <c r="EI1236" s="1"/>
      <c r="EJ1236" s="1"/>
      <c r="EK1236" s="1"/>
      <c r="EL1236" s="1"/>
      <c r="EM1236" s="1"/>
      <c r="EN1236" s="1"/>
      <c r="EO1236" s="1"/>
      <c r="EP1236" s="1"/>
      <c r="EQ1236" s="1"/>
      <c r="ER1236" s="1"/>
      <c r="ES1236" s="1"/>
      <c r="ET1236" s="1"/>
      <c r="EU1236" s="1"/>
      <c r="EV1236" s="1"/>
      <c r="EW1236" s="1"/>
      <c r="EX1236" s="1"/>
      <c r="EY1236" s="1"/>
      <c r="EZ1236" s="1"/>
      <c r="FA1236" s="1"/>
    </row>
    <row r="1237" spans="1:157" x14ac:dyDescent="0.2">
      <c r="A1237" s="7" t="s">
        <v>1242</v>
      </c>
      <c r="B1237" s="8" t="s">
        <v>6</v>
      </c>
      <c r="C1237" s="9">
        <v>106144</v>
      </c>
    </row>
    <row r="1238" spans="1:157" x14ac:dyDescent="0.2">
      <c r="A1238" s="15" t="s">
        <v>1243</v>
      </c>
      <c r="B1238" s="16" t="s">
        <v>6</v>
      </c>
      <c r="C1238" s="17">
        <v>3900</v>
      </c>
    </row>
    <row r="1239" spans="1:157" x14ac:dyDescent="0.2">
      <c r="A1239" s="15" t="s">
        <v>1244</v>
      </c>
      <c r="B1239" s="16" t="s">
        <v>6</v>
      </c>
      <c r="C1239" s="17">
        <v>117882</v>
      </c>
    </row>
    <row r="1240" spans="1:157" x14ac:dyDescent="0.2">
      <c r="A1240" s="15" t="s">
        <v>1245</v>
      </c>
      <c r="B1240" s="16" t="s">
        <v>72</v>
      </c>
      <c r="C1240" s="17">
        <v>49222</v>
      </c>
    </row>
    <row r="1241" spans="1:157" x14ac:dyDescent="0.2">
      <c r="A1241" s="15" t="s">
        <v>1246</v>
      </c>
      <c r="B1241" s="16" t="s">
        <v>6</v>
      </c>
      <c r="C1241" s="17">
        <v>74375</v>
      </c>
    </row>
    <row r="1242" spans="1:157" x14ac:dyDescent="0.2">
      <c r="A1242" s="15" t="s">
        <v>1247</v>
      </c>
      <c r="B1242" s="16" t="s">
        <v>6</v>
      </c>
      <c r="C1242" s="17">
        <v>8908</v>
      </c>
    </row>
    <row r="1243" spans="1:157" x14ac:dyDescent="0.2">
      <c r="A1243" s="15" t="s">
        <v>1248</v>
      </c>
      <c r="B1243" s="16" t="s">
        <v>81</v>
      </c>
      <c r="C1243" s="17">
        <v>3000</v>
      </c>
    </row>
    <row r="1244" spans="1:157" s="10" customFormat="1" x14ac:dyDescent="0.2">
      <c r="A1244" s="15" t="s">
        <v>1249</v>
      </c>
      <c r="B1244" s="16" t="s">
        <v>6</v>
      </c>
      <c r="C1244" s="17">
        <v>3250</v>
      </c>
      <c r="D1244" s="1"/>
      <c r="E1244" s="1"/>
      <c r="F1244" s="1"/>
      <c r="G1244" s="1"/>
      <c r="H1244" s="1"/>
      <c r="I1244" s="1"/>
      <c r="J1244" s="1"/>
      <c r="K1244" s="1"/>
      <c r="L1244" s="1"/>
      <c r="M1244" s="1"/>
      <c r="N1244" s="1"/>
      <c r="O1244" s="1"/>
      <c r="P1244" s="1"/>
      <c r="Q1244" s="1"/>
      <c r="R1244" s="1"/>
      <c r="S1244" s="1"/>
      <c r="T1244" s="1"/>
      <c r="U1244" s="1"/>
      <c r="V1244" s="1"/>
      <c r="W1244" s="1"/>
      <c r="X1244" s="1"/>
      <c r="Y1244" s="1"/>
      <c r="Z1244" s="1"/>
      <c r="AA1244" s="1"/>
      <c r="AB1244" s="1"/>
      <c r="AC1244" s="1"/>
      <c r="AD1244" s="1"/>
      <c r="AE1244" s="1"/>
      <c r="AF1244" s="1"/>
      <c r="AG1244" s="1"/>
      <c r="AH1244" s="1"/>
      <c r="AI1244" s="1"/>
      <c r="AJ1244" s="1"/>
      <c r="AK1244" s="1"/>
      <c r="AL1244" s="1"/>
      <c r="AM1244" s="1"/>
      <c r="AN1244" s="1"/>
      <c r="AO1244" s="1"/>
      <c r="AP1244" s="1"/>
      <c r="AQ1244" s="1"/>
      <c r="AR1244" s="1"/>
      <c r="AS1244" s="1"/>
      <c r="AT1244" s="1"/>
      <c r="AU1244" s="1"/>
      <c r="AV1244" s="1"/>
      <c r="AW1244" s="1"/>
      <c r="AX1244" s="1"/>
      <c r="AY1244" s="1"/>
      <c r="AZ1244" s="1"/>
      <c r="BA1244" s="1"/>
      <c r="BB1244" s="1"/>
      <c r="BC1244" s="1"/>
      <c r="BD1244" s="1"/>
      <c r="BE1244" s="1"/>
      <c r="BF1244" s="1"/>
      <c r="BG1244" s="1"/>
      <c r="BH1244" s="1"/>
      <c r="BI1244" s="1"/>
      <c r="BJ1244" s="1"/>
      <c r="BK1244" s="1"/>
      <c r="BL1244" s="1"/>
      <c r="BM1244" s="1"/>
      <c r="BN1244" s="1"/>
      <c r="BO1244" s="1"/>
      <c r="BP1244" s="1"/>
      <c r="BQ1244" s="1"/>
      <c r="BR1244" s="1"/>
      <c r="BS1244" s="1"/>
      <c r="BT1244" s="1"/>
      <c r="BU1244" s="1"/>
      <c r="BV1244" s="1"/>
      <c r="BW1244" s="1"/>
      <c r="BX1244" s="1"/>
      <c r="BY1244" s="1"/>
      <c r="BZ1244" s="1"/>
      <c r="CA1244" s="1"/>
      <c r="CB1244" s="1"/>
      <c r="CC1244" s="1"/>
      <c r="CD1244" s="1"/>
      <c r="CE1244" s="1"/>
      <c r="CF1244" s="1"/>
      <c r="CG1244" s="1"/>
      <c r="CH1244" s="1"/>
      <c r="CI1244" s="1"/>
      <c r="CJ1244" s="1"/>
      <c r="CK1244" s="1"/>
      <c r="CL1244" s="1"/>
      <c r="CM1244" s="1"/>
      <c r="CN1244" s="1"/>
      <c r="CO1244" s="1"/>
      <c r="CP1244" s="1"/>
      <c r="CQ1244" s="1"/>
      <c r="CR1244" s="1"/>
      <c r="CS1244" s="1"/>
      <c r="CT1244" s="1"/>
      <c r="CU1244" s="1"/>
      <c r="CV1244" s="1"/>
      <c r="CW1244" s="1"/>
      <c r="CX1244" s="1"/>
      <c r="CY1244" s="1"/>
      <c r="CZ1244" s="1"/>
      <c r="DA1244" s="1"/>
      <c r="DB1244" s="1"/>
      <c r="DC1244" s="1"/>
      <c r="DD1244" s="1"/>
      <c r="DE1244" s="1"/>
      <c r="DF1244" s="1"/>
      <c r="DG1244" s="1"/>
      <c r="DH1244" s="1"/>
      <c r="DI1244" s="1"/>
      <c r="DJ1244" s="1"/>
      <c r="DK1244" s="1"/>
      <c r="DL1244" s="1"/>
      <c r="DM1244" s="1"/>
      <c r="DN1244" s="1"/>
      <c r="DO1244" s="1"/>
      <c r="DP1244" s="1"/>
      <c r="DQ1244" s="1"/>
      <c r="DR1244" s="1"/>
      <c r="DS1244" s="1"/>
      <c r="DT1244" s="1"/>
      <c r="DU1244" s="1"/>
      <c r="DV1244" s="1"/>
      <c r="DW1244" s="1"/>
      <c r="DX1244" s="1"/>
      <c r="DY1244" s="1"/>
      <c r="DZ1244" s="1"/>
      <c r="EA1244" s="1"/>
      <c r="EB1244" s="1"/>
      <c r="EC1244" s="1"/>
      <c r="ED1244" s="1"/>
      <c r="EE1244" s="1"/>
      <c r="EF1244" s="1"/>
      <c r="EG1244" s="1"/>
      <c r="EH1244" s="1"/>
      <c r="EI1244" s="1"/>
      <c r="EJ1244" s="1"/>
      <c r="EK1244" s="1"/>
      <c r="EL1244" s="1"/>
      <c r="EM1244" s="1"/>
      <c r="EN1244" s="1"/>
      <c r="EO1244" s="1"/>
      <c r="EP1244" s="1"/>
      <c r="EQ1244" s="1"/>
      <c r="ER1244" s="1"/>
      <c r="ES1244" s="1"/>
      <c r="ET1244" s="1"/>
      <c r="EU1244" s="1"/>
      <c r="EV1244" s="1"/>
      <c r="EW1244" s="1"/>
      <c r="EX1244" s="1"/>
      <c r="EY1244" s="1"/>
      <c r="EZ1244" s="1"/>
      <c r="FA1244" s="1"/>
    </row>
    <row r="1245" spans="1:157" x14ac:dyDescent="0.2">
      <c r="A1245" s="15" t="s">
        <v>1250</v>
      </c>
      <c r="B1245" s="16" t="s">
        <v>6</v>
      </c>
      <c r="C1245" s="17">
        <v>1312550</v>
      </c>
    </row>
    <row r="1246" spans="1:157" x14ac:dyDescent="0.2">
      <c r="A1246" s="15" t="s">
        <v>1251</v>
      </c>
      <c r="B1246" s="16" t="s">
        <v>20</v>
      </c>
      <c r="C1246" s="17">
        <v>60000</v>
      </c>
    </row>
    <row r="1247" spans="1:157" x14ac:dyDescent="0.2">
      <c r="A1247" s="15" t="s">
        <v>1252</v>
      </c>
      <c r="B1247" s="16" t="s">
        <v>6</v>
      </c>
      <c r="C1247" s="17">
        <v>1914.5</v>
      </c>
    </row>
    <row r="1248" spans="1:157" x14ac:dyDescent="0.2">
      <c r="A1248" s="15" t="s">
        <v>1253</v>
      </c>
      <c r="B1248" s="16" t="s">
        <v>6</v>
      </c>
      <c r="C1248" s="17">
        <v>200000</v>
      </c>
    </row>
    <row r="1249" spans="1:3" x14ac:dyDescent="0.2">
      <c r="A1249" s="15" t="s">
        <v>1254</v>
      </c>
      <c r="B1249" s="16" t="s">
        <v>6</v>
      </c>
      <c r="C1249" s="17">
        <v>139114</v>
      </c>
    </row>
    <row r="1250" spans="1:3" x14ac:dyDescent="0.2">
      <c r="A1250" s="15" t="s">
        <v>1255</v>
      </c>
      <c r="B1250" s="16" t="s">
        <v>6</v>
      </c>
      <c r="C1250" s="17">
        <v>33176</v>
      </c>
    </row>
    <row r="1251" spans="1:3" x14ac:dyDescent="0.2">
      <c r="A1251" s="15" t="s">
        <v>1256</v>
      </c>
      <c r="B1251" s="16" t="s">
        <v>6</v>
      </c>
      <c r="C1251" s="17">
        <v>90480</v>
      </c>
    </row>
    <row r="1252" spans="1:3" x14ac:dyDescent="0.2">
      <c r="A1252" s="15" t="s">
        <v>1257</v>
      </c>
      <c r="B1252" s="16" t="s">
        <v>72</v>
      </c>
      <c r="C1252" s="17">
        <v>36650</v>
      </c>
    </row>
    <row r="1253" spans="1:3" x14ac:dyDescent="0.2">
      <c r="A1253" s="15" t="s">
        <v>1258</v>
      </c>
      <c r="B1253" s="16" t="s">
        <v>72</v>
      </c>
      <c r="C1253" s="17">
        <v>19840</v>
      </c>
    </row>
    <row r="1254" spans="1:3" x14ac:dyDescent="0.2">
      <c r="A1254" s="15" t="s">
        <v>1259</v>
      </c>
      <c r="B1254" s="16" t="s">
        <v>72</v>
      </c>
      <c r="C1254" s="17">
        <v>17440</v>
      </c>
    </row>
    <row r="1255" spans="1:3" x14ac:dyDescent="0.2">
      <c r="A1255" s="15" t="s">
        <v>1260</v>
      </c>
      <c r="B1255" s="16" t="s">
        <v>72</v>
      </c>
      <c r="C1255" s="17">
        <v>7490</v>
      </c>
    </row>
    <row r="1256" spans="1:3" x14ac:dyDescent="0.2">
      <c r="A1256" s="15" t="s">
        <v>1261</v>
      </c>
      <c r="B1256" s="16" t="s">
        <v>72</v>
      </c>
      <c r="C1256" s="17">
        <v>14514</v>
      </c>
    </row>
    <row r="1257" spans="1:3" x14ac:dyDescent="0.2">
      <c r="A1257" s="15" t="s">
        <v>1262</v>
      </c>
      <c r="B1257" s="16" t="s">
        <v>72</v>
      </c>
      <c r="C1257" s="17">
        <v>8160</v>
      </c>
    </row>
    <row r="1258" spans="1:3" x14ac:dyDescent="0.2">
      <c r="A1258" s="15" t="s">
        <v>1263</v>
      </c>
      <c r="B1258" s="16" t="s">
        <v>72</v>
      </c>
      <c r="C1258" s="17">
        <v>20687</v>
      </c>
    </row>
    <row r="1259" spans="1:3" x14ac:dyDescent="0.2">
      <c r="A1259" s="15" t="s">
        <v>1264</v>
      </c>
      <c r="B1259" s="16" t="s">
        <v>16</v>
      </c>
      <c r="C1259" s="17">
        <v>135000</v>
      </c>
    </row>
    <row r="1260" spans="1:3" x14ac:dyDescent="0.2">
      <c r="A1260" s="15" t="s">
        <v>1265</v>
      </c>
      <c r="B1260" s="16" t="s">
        <v>16</v>
      </c>
      <c r="C1260" s="17">
        <v>8750</v>
      </c>
    </row>
    <row r="1261" spans="1:3" x14ac:dyDescent="0.2">
      <c r="A1261" s="15" t="s">
        <v>1266</v>
      </c>
      <c r="B1261" s="16" t="s">
        <v>6</v>
      </c>
      <c r="C1261" s="17">
        <v>128517.37</v>
      </c>
    </row>
    <row r="1262" spans="1:3" x14ac:dyDescent="0.2">
      <c r="A1262" s="15" t="s">
        <v>1267</v>
      </c>
      <c r="B1262" s="16" t="s">
        <v>6</v>
      </c>
      <c r="C1262" s="17">
        <v>97781.53</v>
      </c>
    </row>
    <row r="1263" spans="1:3" x14ac:dyDescent="0.2">
      <c r="A1263" s="15" t="s">
        <v>1268</v>
      </c>
      <c r="B1263" s="16" t="s">
        <v>6</v>
      </c>
      <c r="C1263" s="17">
        <v>81260</v>
      </c>
    </row>
    <row r="1264" spans="1:3" x14ac:dyDescent="0.2">
      <c r="A1264" s="15" t="s">
        <v>1269</v>
      </c>
      <c r="B1264" s="16" t="s">
        <v>6</v>
      </c>
      <c r="C1264" s="17">
        <v>49200</v>
      </c>
    </row>
    <row r="1265" spans="1:157" x14ac:dyDescent="0.2">
      <c r="A1265" s="15" t="s">
        <v>1270</v>
      </c>
      <c r="B1265" s="16" t="s">
        <v>6</v>
      </c>
      <c r="C1265" s="17">
        <v>85000</v>
      </c>
    </row>
    <row r="1266" spans="1:157" x14ac:dyDescent="0.2">
      <c r="A1266" s="7" t="s">
        <v>1271</v>
      </c>
      <c r="B1266" s="8" t="s">
        <v>160</v>
      </c>
      <c r="C1266" s="9">
        <v>10224</v>
      </c>
    </row>
    <row r="1267" spans="1:157" x14ac:dyDescent="0.2">
      <c r="A1267" s="7" t="s">
        <v>1272</v>
      </c>
      <c r="B1267" s="8" t="s">
        <v>6</v>
      </c>
      <c r="C1267" s="9">
        <v>32763</v>
      </c>
    </row>
    <row r="1268" spans="1:157" x14ac:dyDescent="0.2">
      <c r="A1268" s="15" t="s">
        <v>1273</v>
      </c>
      <c r="B1268" s="16" t="s">
        <v>6</v>
      </c>
      <c r="C1268" s="17">
        <v>9000</v>
      </c>
    </row>
    <row r="1269" spans="1:157" x14ac:dyDescent="0.2">
      <c r="A1269" s="7" t="s">
        <v>1274</v>
      </c>
      <c r="B1269" s="8" t="s">
        <v>153</v>
      </c>
      <c r="C1269" s="9">
        <v>4000</v>
      </c>
    </row>
    <row r="1270" spans="1:157" x14ac:dyDescent="0.2">
      <c r="A1270" s="7" t="s">
        <v>1275</v>
      </c>
      <c r="B1270" s="8" t="s">
        <v>153</v>
      </c>
      <c r="C1270" s="9">
        <v>1250</v>
      </c>
    </row>
    <row r="1271" spans="1:157" s="10" customFormat="1" x14ac:dyDescent="0.2">
      <c r="A1271" s="15" t="s">
        <v>1276</v>
      </c>
      <c r="B1271" s="16" t="s">
        <v>153</v>
      </c>
      <c r="C1271" s="17">
        <v>25907</v>
      </c>
      <c r="D1271" s="1"/>
      <c r="E1271" s="1"/>
      <c r="F1271" s="1"/>
      <c r="G1271" s="1"/>
      <c r="H1271" s="1"/>
      <c r="I1271" s="1"/>
      <c r="J1271" s="1"/>
      <c r="K1271" s="1"/>
      <c r="L1271" s="1"/>
      <c r="M1271" s="1"/>
      <c r="N1271" s="1"/>
      <c r="O1271" s="1"/>
      <c r="P1271" s="1"/>
      <c r="Q1271" s="1"/>
      <c r="R1271" s="1"/>
      <c r="S1271" s="1"/>
      <c r="T1271" s="1"/>
      <c r="U1271" s="1"/>
      <c r="V1271" s="1"/>
      <c r="W1271" s="1"/>
      <c r="X1271" s="1"/>
      <c r="Y1271" s="1"/>
      <c r="Z1271" s="1"/>
      <c r="AA1271" s="1"/>
      <c r="AB1271" s="1"/>
      <c r="AC1271" s="1"/>
      <c r="AD1271" s="1"/>
      <c r="AE1271" s="1"/>
      <c r="AF1271" s="1"/>
      <c r="AG1271" s="1"/>
      <c r="AH1271" s="1"/>
      <c r="AI1271" s="1"/>
      <c r="AJ1271" s="1"/>
      <c r="AK1271" s="1"/>
      <c r="AL1271" s="1"/>
      <c r="AM1271" s="1"/>
      <c r="AN1271" s="1"/>
      <c r="AO1271" s="1"/>
      <c r="AP1271" s="1"/>
      <c r="AQ1271" s="1"/>
      <c r="AR1271" s="1"/>
      <c r="AS1271" s="1"/>
      <c r="AT1271" s="1"/>
      <c r="AU1271" s="1"/>
      <c r="AV1271" s="1"/>
      <c r="AW1271" s="1"/>
      <c r="AX1271" s="1"/>
      <c r="AY1271" s="1"/>
      <c r="AZ1271" s="1"/>
      <c r="BA1271" s="1"/>
      <c r="BB1271" s="1"/>
      <c r="BC1271" s="1"/>
      <c r="BD1271" s="1"/>
      <c r="BE1271" s="1"/>
      <c r="BF1271" s="1"/>
      <c r="BG1271" s="1"/>
      <c r="BH1271" s="1"/>
      <c r="BI1271" s="1"/>
      <c r="BJ1271" s="1"/>
      <c r="BK1271" s="1"/>
      <c r="BL1271" s="1"/>
      <c r="BM1271" s="1"/>
      <c r="BN1271" s="1"/>
      <c r="BO1271" s="1"/>
      <c r="BP1271" s="1"/>
      <c r="BQ1271" s="1"/>
      <c r="BR1271" s="1"/>
      <c r="BS1271" s="1"/>
      <c r="BT1271" s="1"/>
      <c r="BU1271" s="1"/>
      <c r="BV1271" s="1"/>
      <c r="BW1271" s="1"/>
      <c r="BX1271" s="1"/>
      <c r="BY1271" s="1"/>
      <c r="BZ1271" s="1"/>
      <c r="CA1271" s="1"/>
      <c r="CB1271" s="1"/>
      <c r="CC1271" s="1"/>
      <c r="CD1271" s="1"/>
      <c r="CE1271" s="1"/>
      <c r="CF1271" s="1"/>
      <c r="CG1271" s="1"/>
      <c r="CH1271" s="1"/>
      <c r="CI1271" s="1"/>
      <c r="CJ1271" s="1"/>
      <c r="CK1271" s="1"/>
      <c r="CL1271" s="1"/>
      <c r="CM1271" s="1"/>
      <c r="CN1271" s="1"/>
      <c r="CO1271" s="1"/>
      <c r="CP1271" s="1"/>
      <c r="CQ1271" s="1"/>
      <c r="CR1271" s="1"/>
      <c r="CS1271" s="1"/>
      <c r="CT1271" s="1"/>
      <c r="CU1271" s="1"/>
      <c r="CV1271" s="1"/>
      <c r="CW1271" s="1"/>
      <c r="CX1271" s="1"/>
      <c r="CY1271" s="1"/>
      <c r="CZ1271" s="1"/>
      <c r="DA1271" s="1"/>
      <c r="DB1271" s="1"/>
      <c r="DC1271" s="1"/>
      <c r="DD1271" s="1"/>
      <c r="DE1271" s="1"/>
      <c r="DF1271" s="1"/>
      <c r="DG1271" s="1"/>
      <c r="DH1271" s="1"/>
      <c r="DI1271" s="1"/>
      <c r="DJ1271" s="1"/>
      <c r="DK1271" s="1"/>
      <c r="DL1271" s="1"/>
      <c r="DM1271" s="1"/>
      <c r="DN1271" s="1"/>
      <c r="DO1271" s="1"/>
      <c r="DP1271" s="1"/>
      <c r="DQ1271" s="1"/>
      <c r="DR1271" s="1"/>
      <c r="DS1271" s="1"/>
      <c r="DT1271" s="1"/>
      <c r="DU1271" s="1"/>
      <c r="DV1271" s="1"/>
      <c r="DW1271" s="1"/>
      <c r="DX1271" s="1"/>
      <c r="DY1271" s="1"/>
      <c r="DZ1271" s="1"/>
      <c r="EA1271" s="1"/>
      <c r="EB1271" s="1"/>
      <c r="EC1271" s="1"/>
      <c r="ED1271" s="1"/>
      <c r="EE1271" s="1"/>
      <c r="EF1271" s="1"/>
      <c r="EG1271" s="1"/>
      <c r="EH1271" s="1"/>
      <c r="EI1271" s="1"/>
      <c r="EJ1271" s="1"/>
      <c r="EK1271" s="1"/>
      <c r="EL1271" s="1"/>
      <c r="EM1271" s="1"/>
      <c r="EN1271" s="1"/>
      <c r="EO1271" s="1"/>
      <c r="EP1271" s="1"/>
      <c r="EQ1271" s="1"/>
      <c r="ER1271" s="1"/>
      <c r="ES1271" s="1"/>
      <c r="ET1271" s="1"/>
      <c r="EU1271" s="1"/>
      <c r="EV1271" s="1"/>
      <c r="EW1271" s="1"/>
      <c r="EX1271" s="1"/>
      <c r="EY1271" s="1"/>
      <c r="EZ1271" s="1"/>
      <c r="FA1271" s="1"/>
    </row>
    <row r="1272" spans="1:157" x14ac:dyDescent="0.2">
      <c r="A1272" s="15" t="s">
        <v>1277</v>
      </c>
      <c r="B1272" s="16" t="s">
        <v>470</v>
      </c>
      <c r="C1272" s="17">
        <v>245000</v>
      </c>
    </row>
    <row r="1273" spans="1:157" x14ac:dyDescent="0.2">
      <c r="A1273" s="15" t="s">
        <v>1278</v>
      </c>
      <c r="B1273" s="16" t="s">
        <v>20</v>
      </c>
      <c r="C1273" s="17">
        <v>18015</v>
      </c>
    </row>
    <row r="1274" spans="1:157" x14ac:dyDescent="0.2">
      <c r="A1274" s="15" t="s">
        <v>1279</v>
      </c>
      <c r="B1274" s="16" t="s">
        <v>81</v>
      </c>
      <c r="C1274" s="17">
        <v>850</v>
      </c>
    </row>
    <row r="1275" spans="1:157" x14ac:dyDescent="0.2">
      <c r="A1275" s="15" t="s">
        <v>1280</v>
      </c>
      <c r="B1275" s="16" t="s">
        <v>6</v>
      </c>
      <c r="C1275" s="17">
        <v>125000</v>
      </c>
    </row>
    <row r="1276" spans="1:157" x14ac:dyDescent="0.2">
      <c r="A1276" s="15" t="s">
        <v>1281</v>
      </c>
      <c r="B1276" s="16" t="s">
        <v>6</v>
      </c>
      <c r="C1276" s="17">
        <v>380422</v>
      </c>
    </row>
    <row r="1277" spans="1:157" x14ac:dyDescent="0.2">
      <c r="A1277" s="15" t="s">
        <v>1282</v>
      </c>
      <c r="B1277" s="16" t="s">
        <v>6</v>
      </c>
      <c r="C1277" s="17">
        <v>57768</v>
      </c>
    </row>
    <row r="1278" spans="1:157" x14ac:dyDescent="0.2">
      <c r="A1278" s="15" t="s">
        <v>1283</v>
      </c>
      <c r="B1278" s="16" t="s">
        <v>72</v>
      </c>
      <c r="C1278" s="17">
        <v>395000</v>
      </c>
    </row>
    <row r="1279" spans="1:157" x14ac:dyDescent="0.2">
      <c r="A1279" s="15" t="s">
        <v>1284</v>
      </c>
      <c r="B1279" s="16" t="s">
        <v>20</v>
      </c>
      <c r="C1279" s="17">
        <v>13800</v>
      </c>
    </row>
    <row r="1280" spans="1:157" x14ac:dyDescent="0.2">
      <c r="A1280" s="15" t="s">
        <v>1285</v>
      </c>
      <c r="B1280" s="16" t="s">
        <v>4</v>
      </c>
      <c r="C1280" s="17">
        <v>70500</v>
      </c>
    </row>
    <row r="1281" spans="1:157" x14ac:dyDescent="0.2">
      <c r="A1281" s="7" t="s">
        <v>1286</v>
      </c>
      <c r="B1281" s="8" t="s">
        <v>72</v>
      </c>
      <c r="C1281" s="9">
        <v>34103</v>
      </c>
    </row>
    <row r="1282" spans="1:157" x14ac:dyDescent="0.2">
      <c r="A1282" s="7" t="s">
        <v>1287</v>
      </c>
      <c r="B1282" s="8" t="s">
        <v>153</v>
      </c>
      <c r="C1282" s="9">
        <v>426090</v>
      </c>
    </row>
    <row r="1283" spans="1:157" x14ac:dyDescent="0.2">
      <c r="A1283" s="7" t="s">
        <v>1288</v>
      </c>
      <c r="B1283" s="8" t="s">
        <v>153</v>
      </c>
      <c r="C1283" s="9">
        <v>430262</v>
      </c>
    </row>
    <row r="1284" spans="1:157" s="10" customFormat="1" x14ac:dyDescent="0.2">
      <c r="A1284" s="15" t="s">
        <v>1289</v>
      </c>
      <c r="B1284" s="16" t="s">
        <v>6</v>
      </c>
      <c r="C1284" s="17">
        <v>65600</v>
      </c>
      <c r="D1284" s="1"/>
      <c r="E1284" s="1"/>
      <c r="F1284" s="1"/>
      <c r="G1284" s="1"/>
      <c r="H1284" s="1"/>
      <c r="I1284" s="1"/>
      <c r="J1284" s="1"/>
      <c r="K1284" s="1"/>
      <c r="L1284" s="1"/>
      <c r="M1284" s="1"/>
      <c r="N1284" s="1"/>
      <c r="O1284" s="1"/>
      <c r="P1284" s="1"/>
      <c r="Q1284" s="1"/>
      <c r="R1284" s="1"/>
      <c r="S1284" s="1"/>
      <c r="T1284" s="1"/>
      <c r="U1284" s="1"/>
      <c r="V1284" s="1"/>
      <c r="W1284" s="1"/>
      <c r="X1284" s="1"/>
      <c r="Y1284" s="1"/>
      <c r="Z1284" s="1"/>
      <c r="AA1284" s="1"/>
      <c r="AB1284" s="1"/>
      <c r="AC1284" s="1"/>
      <c r="AD1284" s="1"/>
      <c r="AE1284" s="1"/>
      <c r="AF1284" s="1"/>
      <c r="AG1284" s="1"/>
      <c r="AH1284" s="1"/>
      <c r="AI1284" s="1"/>
      <c r="AJ1284" s="1"/>
      <c r="AK1284" s="1"/>
      <c r="AL1284" s="1"/>
      <c r="AM1284" s="1"/>
      <c r="AN1284" s="1"/>
      <c r="AO1284" s="1"/>
      <c r="AP1284" s="1"/>
      <c r="AQ1284" s="1"/>
      <c r="AR1284" s="1"/>
      <c r="AS1284" s="1"/>
      <c r="AT1284" s="1"/>
      <c r="AU1284" s="1"/>
      <c r="AV1284" s="1"/>
      <c r="AW1284" s="1"/>
      <c r="AX1284" s="1"/>
      <c r="AY1284" s="1"/>
      <c r="AZ1284" s="1"/>
      <c r="BA1284" s="1"/>
      <c r="BB1284" s="1"/>
      <c r="BC1284" s="1"/>
      <c r="BD1284" s="1"/>
      <c r="BE1284" s="1"/>
      <c r="BF1284" s="1"/>
      <c r="BG1284" s="1"/>
      <c r="BH1284" s="1"/>
      <c r="BI1284" s="1"/>
      <c r="BJ1284" s="1"/>
      <c r="BK1284" s="1"/>
      <c r="BL1284" s="1"/>
      <c r="BM1284" s="1"/>
      <c r="BN1284" s="1"/>
      <c r="BO1284" s="1"/>
      <c r="BP1284" s="1"/>
      <c r="BQ1284" s="1"/>
      <c r="BR1284" s="1"/>
      <c r="BS1284" s="1"/>
      <c r="BT1284" s="1"/>
      <c r="BU1284" s="1"/>
      <c r="BV1284" s="1"/>
      <c r="BW1284" s="1"/>
      <c r="BX1284" s="1"/>
      <c r="BY1284" s="1"/>
      <c r="BZ1284" s="1"/>
      <c r="CA1284" s="1"/>
      <c r="CB1284" s="1"/>
      <c r="CC1284" s="1"/>
      <c r="CD1284" s="1"/>
      <c r="CE1284" s="1"/>
      <c r="CF1284" s="1"/>
      <c r="CG1284" s="1"/>
      <c r="CH1284" s="1"/>
      <c r="CI1284" s="1"/>
      <c r="CJ1284" s="1"/>
      <c r="CK1284" s="1"/>
      <c r="CL1284" s="1"/>
      <c r="CM1284" s="1"/>
      <c r="CN1284" s="1"/>
      <c r="CO1284" s="1"/>
      <c r="CP1284" s="1"/>
      <c r="CQ1284" s="1"/>
      <c r="CR1284" s="1"/>
      <c r="CS1284" s="1"/>
      <c r="CT1284" s="1"/>
      <c r="CU1284" s="1"/>
      <c r="CV1284" s="1"/>
      <c r="CW1284" s="1"/>
      <c r="CX1284" s="1"/>
      <c r="CY1284" s="1"/>
      <c r="CZ1284" s="1"/>
      <c r="DA1284" s="1"/>
      <c r="DB1284" s="1"/>
      <c r="DC1284" s="1"/>
      <c r="DD1284" s="1"/>
      <c r="DE1284" s="1"/>
      <c r="DF1284" s="1"/>
      <c r="DG1284" s="1"/>
      <c r="DH1284" s="1"/>
      <c r="DI1284" s="1"/>
      <c r="DJ1284" s="1"/>
      <c r="DK1284" s="1"/>
      <c r="DL1284" s="1"/>
      <c r="DM1284" s="1"/>
      <c r="DN1284" s="1"/>
      <c r="DO1284" s="1"/>
      <c r="DP1284" s="1"/>
      <c r="DQ1284" s="1"/>
      <c r="DR1284" s="1"/>
      <c r="DS1284" s="1"/>
      <c r="DT1284" s="1"/>
      <c r="DU1284" s="1"/>
      <c r="DV1284" s="1"/>
      <c r="DW1284" s="1"/>
      <c r="DX1284" s="1"/>
      <c r="DY1284" s="1"/>
      <c r="DZ1284" s="1"/>
      <c r="EA1284" s="1"/>
      <c r="EB1284" s="1"/>
      <c r="EC1284" s="1"/>
      <c r="ED1284" s="1"/>
      <c r="EE1284" s="1"/>
      <c r="EF1284" s="1"/>
      <c r="EG1284" s="1"/>
      <c r="EH1284" s="1"/>
      <c r="EI1284" s="1"/>
      <c r="EJ1284" s="1"/>
      <c r="EK1284" s="1"/>
      <c r="EL1284" s="1"/>
      <c r="EM1284" s="1"/>
      <c r="EN1284" s="1"/>
      <c r="EO1284" s="1"/>
      <c r="EP1284" s="1"/>
      <c r="EQ1284" s="1"/>
      <c r="ER1284" s="1"/>
      <c r="ES1284" s="1"/>
      <c r="ET1284" s="1"/>
      <c r="EU1284" s="1"/>
      <c r="EV1284" s="1"/>
      <c r="EW1284" s="1"/>
      <c r="EX1284" s="1"/>
      <c r="EY1284" s="1"/>
      <c r="EZ1284" s="1"/>
      <c r="FA1284" s="1"/>
    </row>
    <row r="1285" spans="1:157" x14ac:dyDescent="0.2">
      <c r="A1285" s="7" t="s">
        <v>1290</v>
      </c>
      <c r="B1285" s="8" t="s">
        <v>16</v>
      </c>
      <c r="C1285" s="9">
        <v>5411</v>
      </c>
    </row>
    <row r="1286" spans="1:157" x14ac:dyDescent="0.2">
      <c r="A1286" s="15" t="s">
        <v>1291</v>
      </c>
      <c r="B1286" s="16" t="s">
        <v>6</v>
      </c>
      <c r="C1286" s="17">
        <v>56480</v>
      </c>
    </row>
    <row r="1287" spans="1:157" x14ac:dyDescent="0.2">
      <c r="A1287" s="15" t="s">
        <v>1292</v>
      </c>
      <c r="B1287" s="16" t="s">
        <v>16</v>
      </c>
      <c r="C1287" s="17">
        <v>450000</v>
      </c>
    </row>
    <row r="1288" spans="1:157" x14ac:dyDescent="0.2">
      <c r="A1288" s="7" t="s">
        <v>1293</v>
      </c>
      <c r="B1288" s="8" t="s">
        <v>20</v>
      </c>
      <c r="C1288" s="9">
        <v>10580</v>
      </c>
    </row>
    <row r="1289" spans="1:157" x14ac:dyDescent="0.2">
      <c r="A1289" s="15" t="s">
        <v>1294</v>
      </c>
      <c r="B1289" s="16" t="s">
        <v>16</v>
      </c>
      <c r="C1289" s="17">
        <v>86660</v>
      </c>
    </row>
    <row r="1290" spans="1:157" x14ac:dyDescent="0.2">
      <c r="A1290" s="15" t="s">
        <v>1295</v>
      </c>
      <c r="B1290" s="16" t="s">
        <v>72</v>
      </c>
      <c r="C1290" s="17">
        <v>641760</v>
      </c>
    </row>
    <row r="1291" spans="1:157" x14ac:dyDescent="0.2">
      <c r="A1291" s="15" t="s">
        <v>1296</v>
      </c>
      <c r="B1291" s="16" t="s">
        <v>6</v>
      </c>
      <c r="C1291" s="17">
        <v>26000000</v>
      </c>
    </row>
    <row r="1292" spans="1:157" x14ac:dyDescent="0.2">
      <c r="A1292" s="15" t="s">
        <v>1297</v>
      </c>
      <c r="B1292" s="16" t="s">
        <v>16</v>
      </c>
      <c r="C1292" s="17">
        <v>103950</v>
      </c>
    </row>
    <row r="1293" spans="1:157" x14ac:dyDescent="0.2">
      <c r="A1293" s="15" t="s">
        <v>1298</v>
      </c>
      <c r="B1293" s="16" t="s">
        <v>6</v>
      </c>
      <c r="C1293" s="17">
        <v>15000</v>
      </c>
    </row>
    <row r="1294" spans="1:157" x14ac:dyDescent="0.2">
      <c r="A1294" s="7" t="s">
        <v>1299</v>
      </c>
      <c r="B1294" s="8" t="s">
        <v>153</v>
      </c>
      <c r="C1294" s="9">
        <v>387964</v>
      </c>
    </row>
    <row r="1295" spans="1:157" x14ac:dyDescent="0.2">
      <c r="A1295" s="7" t="s">
        <v>1300</v>
      </c>
      <c r="B1295" s="8" t="s">
        <v>153</v>
      </c>
      <c r="C1295" s="9">
        <v>302467</v>
      </c>
    </row>
    <row r="1296" spans="1:157" x14ac:dyDescent="0.2">
      <c r="A1296" s="7" t="s">
        <v>1301</v>
      </c>
      <c r="B1296" s="8" t="s">
        <v>153</v>
      </c>
      <c r="C1296" s="9">
        <v>264384</v>
      </c>
    </row>
    <row r="1297" spans="1:3" x14ac:dyDescent="0.2">
      <c r="A1297" s="7" t="s">
        <v>1302</v>
      </c>
      <c r="B1297" s="8" t="s">
        <v>153</v>
      </c>
      <c r="C1297" s="9">
        <v>259131.27</v>
      </c>
    </row>
    <row r="1298" spans="1:3" x14ac:dyDescent="0.2">
      <c r="A1298" s="7" t="s">
        <v>1303</v>
      </c>
      <c r="B1298" s="8" t="s">
        <v>153</v>
      </c>
      <c r="C1298" s="9">
        <v>830136</v>
      </c>
    </row>
    <row r="1299" spans="1:3" x14ac:dyDescent="0.2">
      <c r="A1299" s="7" t="s">
        <v>1304</v>
      </c>
      <c r="B1299" s="8" t="s">
        <v>153</v>
      </c>
      <c r="C1299" s="9">
        <v>623645</v>
      </c>
    </row>
    <row r="1300" spans="1:3" x14ac:dyDescent="0.2">
      <c r="A1300" s="7" t="s">
        <v>1305</v>
      </c>
      <c r="B1300" s="8" t="s">
        <v>153</v>
      </c>
      <c r="C1300" s="9">
        <v>515123</v>
      </c>
    </row>
    <row r="1301" spans="1:3" x14ac:dyDescent="0.2">
      <c r="A1301" s="7" t="s">
        <v>1306</v>
      </c>
      <c r="B1301" s="8" t="s">
        <v>153</v>
      </c>
      <c r="C1301" s="9">
        <v>440260</v>
      </c>
    </row>
    <row r="1302" spans="1:3" x14ac:dyDescent="0.2">
      <c r="A1302" s="15" t="s">
        <v>1307</v>
      </c>
      <c r="B1302" s="16" t="s">
        <v>6</v>
      </c>
      <c r="C1302" s="17">
        <v>1600800</v>
      </c>
    </row>
    <row r="1303" spans="1:3" x14ac:dyDescent="0.2">
      <c r="A1303" s="15" t="s">
        <v>1308</v>
      </c>
      <c r="B1303" s="16" t="s">
        <v>6</v>
      </c>
      <c r="C1303" s="17">
        <v>1450000</v>
      </c>
    </row>
    <row r="1304" spans="1:3" x14ac:dyDescent="0.2">
      <c r="A1304" s="15" t="s">
        <v>1309</v>
      </c>
      <c r="B1304" s="16" t="s">
        <v>6</v>
      </c>
      <c r="C1304" s="17">
        <v>630000</v>
      </c>
    </row>
    <row r="1305" spans="1:3" x14ac:dyDescent="0.2">
      <c r="A1305" s="7" t="s">
        <v>1310</v>
      </c>
      <c r="B1305" s="8" t="s">
        <v>16</v>
      </c>
      <c r="C1305" s="9">
        <v>6470</v>
      </c>
    </row>
    <row r="1306" spans="1:3" x14ac:dyDescent="0.2">
      <c r="A1306" s="7" t="s">
        <v>1311</v>
      </c>
      <c r="B1306" s="8" t="s">
        <v>16</v>
      </c>
      <c r="C1306" s="9">
        <v>8850</v>
      </c>
    </row>
    <row r="1307" spans="1:3" x14ac:dyDescent="0.2">
      <c r="A1307" s="7" t="s">
        <v>1312</v>
      </c>
      <c r="B1307" s="8" t="s">
        <v>16</v>
      </c>
      <c r="C1307" s="9">
        <v>160201</v>
      </c>
    </row>
    <row r="1308" spans="1:3" x14ac:dyDescent="0.2">
      <c r="A1308" s="7" t="s">
        <v>1313</v>
      </c>
      <c r="B1308" s="8" t="s">
        <v>16</v>
      </c>
      <c r="C1308" s="9">
        <v>4044</v>
      </c>
    </row>
    <row r="1309" spans="1:3" x14ac:dyDescent="0.2">
      <c r="A1309" s="7" t="s">
        <v>1314</v>
      </c>
      <c r="B1309" s="8" t="s">
        <v>16</v>
      </c>
      <c r="C1309" s="9">
        <v>11409</v>
      </c>
    </row>
    <row r="1310" spans="1:3" x14ac:dyDescent="0.2">
      <c r="A1310" s="15" t="s">
        <v>1315</v>
      </c>
      <c r="B1310" s="16" t="s">
        <v>6</v>
      </c>
      <c r="C1310" s="17">
        <v>275000</v>
      </c>
    </row>
    <row r="1311" spans="1:3" x14ac:dyDescent="0.2">
      <c r="A1311" s="7" t="s">
        <v>1316</v>
      </c>
      <c r="B1311" s="8" t="s">
        <v>72</v>
      </c>
      <c r="C1311" s="9">
        <v>82285</v>
      </c>
    </row>
    <row r="1312" spans="1:3" x14ac:dyDescent="0.2">
      <c r="A1312" s="7" t="s">
        <v>1317</v>
      </c>
      <c r="B1312" s="8" t="s">
        <v>72</v>
      </c>
      <c r="C1312" s="9">
        <v>47882</v>
      </c>
    </row>
    <row r="1313" spans="1:3" x14ac:dyDescent="0.2">
      <c r="A1313" s="15" t="s">
        <v>1318</v>
      </c>
      <c r="B1313" s="16" t="s">
        <v>6</v>
      </c>
      <c r="C1313" s="17">
        <v>20880</v>
      </c>
    </row>
    <row r="1314" spans="1:3" x14ac:dyDescent="0.2">
      <c r="A1314" s="15" t="s">
        <v>1319</v>
      </c>
      <c r="B1314" s="16" t="s">
        <v>6</v>
      </c>
      <c r="C1314" s="17">
        <v>13400</v>
      </c>
    </row>
    <row r="1315" spans="1:3" x14ac:dyDescent="0.2">
      <c r="A1315" s="15" t="s">
        <v>1320</v>
      </c>
      <c r="B1315" s="16" t="s">
        <v>6</v>
      </c>
      <c r="C1315" s="17">
        <v>70286</v>
      </c>
    </row>
    <row r="1316" spans="1:3" x14ac:dyDescent="0.2">
      <c r="A1316" s="15" t="s">
        <v>1321</v>
      </c>
      <c r="B1316" s="16" t="s">
        <v>6</v>
      </c>
      <c r="C1316" s="17">
        <v>527800</v>
      </c>
    </row>
    <row r="1317" spans="1:3" x14ac:dyDescent="0.2">
      <c r="A1317" s="15" t="s">
        <v>1322</v>
      </c>
      <c r="B1317" s="16" t="s">
        <v>6</v>
      </c>
      <c r="C1317" s="17">
        <v>217500</v>
      </c>
    </row>
    <row r="1318" spans="1:3" x14ac:dyDescent="0.2">
      <c r="A1318" s="15" t="s">
        <v>1323</v>
      </c>
      <c r="B1318" s="16" t="s">
        <v>6</v>
      </c>
      <c r="C1318" s="17">
        <v>30000</v>
      </c>
    </row>
    <row r="1319" spans="1:3" x14ac:dyDescent="0.2">
      <c r="A1319" s="15" t="s">
        <v>1324</v>
      </c>
      <c r="B1319" s="16" t="s">
        <v>6</v>
      </c>
      <c r="C1319" s="17">
        <v>58000</v>
      </c>
    </row>
    <row r="1320" spans="1:3" x14ac:dyDescent="0.2">
      <c r="A1320" s="15" t="s">
        <v>1325</v>
      </c>
      <c r="B1320" s="16" t="s">
        <v>6</v>
      </c>
      <c r="C1320" s="17">
        <v>136904</v>
      </c>
    </row>
    <row r="1321" spans="1:3" x14ac:dyDescent="0.2">
      <c r="A1321" s="15" t="s">
        <v>1326</v>
      </c>
      <c r="B1321" s="16" t="s">
        <v>6</v>
      </c>
      <c r="C1321" s="17">
        <v>240352</v>
      </c>
    </row>
    <row r="1322" spans="1:3" x14ac:dyDescent="0.2">
      <c r="A1322" s="15" t="s">
        <v>1327</v>
      </c>
      <c r="B1322" s="16" t="s">
        <v>6</v>
      </c>
      <c r="C1322" s="17">
        <v>32000</v>
      </c>
    </row>
    <row r="1323" spans="1:3" x14ac:dyDescent="0.2">
      <c r="A1323" s="15" t="s">
        <v>1328</v>
      </c>
      <c r="B1323" s="16" t="s">
        <v>6</v>
      </c>
      <c r="C1323" s="17">
        <v>632572</v>
      </c>
    </row>
    <row r="1324" spans="1:3" x14ac:dyDescent="0.2">
      <c r="A1324" s="7" t="s">
        <v>1329</v>
      </c>
      <c r="B1324" s="8" t="s">
        <v>81</v>
      </c>
      <c r="C1324" s="9">
        <v>12000</v>
      </c>
    </row>
    <row r="1325" spans="1:3" x14ac:dyDescent="0.2">
      <c r="A1325" s="15" t="s">
        <v>1330</v>
      </c>
      <c r="B1325" s="16" t="s">
        <v>6</v>
      </c>
      <c r="C1325" s="17">
        <v>156600</v>
      </c>
    </row>
    <row r="1326" spans="1:3" x14ac:dyDescent="0.2">
      <c r="A1326" s="15" t="s">
        <v>1331</v>
      </c>
      <c r="B1326" s="16" t="s">
        <v>6</v>
      </c>
      <c r="C1326" s="17">
        <v>545200</v>
      </c>
    </row>
    <row r="1327" spans="1:3" x14ac:dyDescent="0.2">
      <c r="A1327" s="15" t="s">
        <v>1332</v>
      </c>
      <c r="B1327" s="16" t="s">
        <v>6</v>
      </c>
      <c r="C1327" s="17">
        <v>748200</v>
      </c>
    </row>
    <row r="1328" spans="1:3" x14ac:dyDescent="0.2">
      <c r="A1328" s="15" t="s">
        <v>1333</v>
      </c>
      <c r="B1328" s="16" t="s">
        <v>6</v>
      </c>
      <c r="C1328" s="17">
        <v>1102000</v>
      </c>
    </row>
    <row r="1329" spans="1:157" x14ac:dyDescent="0.2">
      <c r="A1329" s="7" t="s">
        <v>1334</v>
      </c>
      <c r="B1329" s="8" t="s">
        <v>6</v>
      </c>
      <c r="C1329" s="9">
        <v>1476</v>
      </c>
    </row>
    <row r="1330" spans="1:157" s="10" customFormat="1" x14ac:dyDescent="0.2">
      <c r="A1330" s="15" t="s">
        <v>1335</v>
      </c>
      <c r="B1330" s="16" t="s">
        <v>6</v>
      </c>
      <c r="C1330" s="17">
        <v>45000</v>
      </c>
      <c r="D1330" s="1"/>
      <c r="E1330" s="1"/>
      <c r="F1330" s="1"/>
      <c r="G1330" s="1"/>
      <c r="H1330" s="1"/>
      <c r="I1330" s="1"/>
      <c r="J1330" s="1"/>
      <c r="K1330" s="1"/>
      <c r="L1330" s="1"/>
      <c r="M1330" s="1"/>
      <c r="N1330" s="1"/>
      <c r="O1330" s="1"/>
      <c r="P1330" s="1"/>
      <c r="Q1330" s="1"/>
      <c r="R1330" s="1"/>
      <c r="S1330" s="1"/>
      <c r="T1330" s="1"/>
      <c r="U1330" s="1"/>
      <c r="V1330" s="1"/>
      <c r="W1330" s="1"/>
      <c r="X1330" s="1"/>
      <c r="Y1330" s="1"/>
      <c r="Z1330" s="1"/>
      <c r="AA1330" s="1"/>
      <c r="AB1330" s="1"/>
      <c r="AC1330" s="1"/>
      <c r="AD1330" s="1"/>
      <c r="AE1330" s="1"/>
      <c r="AF1330" s="1"/>
      <c r="AG1330" s="1"/>
      <c r="AH1330" s="1"/>
      <c r="AI1330" s="1"/>
      <c r="AJ1330" s="1"/>
      <c r="AK1330" s="1"/>
      <c r="AL1330" s="1"/>
      <c r="AM1330" s="1"/>
      <c r="AN1330" s="1"/>
      <c r="AO1330" s="1"/>
      <c r="AP1330" s="1"/>
      <c r="AQ1330" s="1"/>
      <c r="AR1330" s="1"/>
      <c r="AS1330" s="1"/>
      <c r="AT1330" s="1"/>
      <c r="AU1330" s="1"/>
      <c r="AV1330" s="1"/>
      <c r="AW1330" s="1"/>
      <c r="AX1330" s="1"/>
      <c r="AY1330" s="1"/>
      <c r="AZ1330" s="1"/>
      <c r="BA1330" s="1"/>
      <c r="BB1330" s="1"/>
      <c r="BC1330" s="1"/>
      <c r="BD1330" s="1"/>
      <c r="BE1330" s="1"/>
      <c r="BF1330" s="1"/>
      <c r="BG1330" s="1"/>
      <c r="BH1330" s="1"/>
      <c r="BI1330" s="1"/>
      <c r="BJ1330" s="1"/>
      <c r="BK1330" s="1"/>
      <c r="BL1330" s="1"/>
      <c r="BM1330" s="1"/>
      <c r="BN1330" s="1"/>
      <c r="BO1330" s="1"/>
      <c r="BP1330" s="1"/>
      <c r="BQ1330" s="1"/>
      <c r="BR1330" s="1"/>
      <c r="BS1330" s="1"/>
      <c r="BT1330" s="1"/>
      <c r="BU1330" s="1"/>
      <c r="BV1330" s="1"/>
      <c r="BW1330" s="1"/>
      <c r="BX1330" s="1"/>
      <c r="BY1330" s="1"/>
      <c r="BZ1330" s="1"/>
      <c r="CA1330" s="1"/>
      <c r="CB1330" s="1"/>
      <c r="CC1330" s="1"/>
      <c r="CD1330" s="1"/>
      <c r="CE1330" s="1"/>
      <c r="CF1330" s="1"/>
      <c r="CG1330" s="1"/>
      <c r="CH1330" s="1"/>
      <c r="CI1330" s="1"/>
      <c r="CJ1330" s="1"/>
      <c r="CK1330" s="1"/>
      <c r="CL1330" s="1"/>
      <c r="CM1330" s="1"/>
      <c r="CN1330" s="1"/>
      <c r="CO1330" s="1"/>
      <c r="CP1330" s="1"/>
      <c r="CQ1330" s="1"/>
      <c r="CR1330" s="1"/>
      <c r="CS1330" s="1"/>
      <c r="CT1330" s="1"/>
      <c r="CU1330" s="1"/>
      <c r="CV1330" s="1"/>
      <c r="CW1330" s="1"/>
      <c r="CX1330" s="1"/>
      <c r="CY1330" s="1"/>
      <c r="CZ1330" s="1"/>
      <c r="DA1330" s="1"/>
      <c r="DB1330" s="1"/>
      <c r="DC1330" s="1"/>
      <c r="DD1330" s="1"/>
      <c r="DE1330" s="1"/>
      <c r="DF1330" s="1"/>
      <c r="DG1330" s="1"/>
      <c r="DH1330" s="1"/>
      <c r="DI1330" s="1"/>
      <c r="DJ1330" s="1"/>
      <c r="DK1330" s="1"/>
      <c r="DL1330" s="1"/>
      <c r="DM1330" s="1"/>
      <c r="DN1330" s="1"/>
      <c r="DO1330" s="1"/>
      <c r="DP1330" s="1"/>
      <c r="DQ1330" s="1"/>
      <c r="DR1330" s="1"/>
      <c r="DS1330" s="1"/>
      <c r="DT1330" s="1"/>
      <c r="DU1330" s="1"/>
      <c r="DV1330" s="1"/>
      <c r="DW1330" s="1"/>
      <c r="DX1330" s="1"/>
      <c r="DY1330" s="1"/>
      <c r="DZ1330" s="1"/>
      <c r="EA1330" s="1"/>
      <c r="EB1330" s="1"/>
      <c r="EC1330" s="1"/>
      <c r="ED1330" s="1"/>
      <c r="EE1330" s="1"/>
      <c r="EF1330" s="1"/>
      <c r="EG1330" s="1"/>
      <c r="EH1330" s="1"/>
      <c r="EI1330" s="1"/>
      <c r="EJ1330" s="1"/>
      <c r="EK1330" s="1"/>
      <c r="EL1330" s="1"/>
      <c r="EM1330" s="1"/>
      <c r="EN1330" s="1"/>
      <c r="EO1330" s="1"/>
      <c r="EP1330" s="1"/>
      <c r="EQ1330" s="1"/>
      <c r="ER1330" s="1"/>
      <c r="ES1330" s="1"/>
      <c r="ET1330" s="1"/>
      <c r="EU1330" s="1"/>
      <c r="EV1330" s="1"/>
      <c r="EW1330" s="1"/>
      <c r="EX1330" s="1"/>
      <c r="EY1330" s="1"/>
      <c r="EZ1330" s="1"/>
      <c r="FA1330" s="1"/>
    </row>
    <row r="1331" spans="1:157" x14ac:dyDescent="0.2">
      <c r="A1331" s="15" t="s">
        <v>1336</v>
      </c>
      <c r="B1331" s="16" t="s">
        <v>6</v>
      </c>
      <c r="C1331" s="17">
        <v>632751</v>
      </c>
    </row>
    <row r="1332" spans="1:157" x14ac:dyDescent="0.2">
      <c r="A1332" s="15" t="s">
        <v>1337</v>
      </c>
      <c r="B1332" s="16" t="s">
        <v>6</v>
      </c>
      <c r="C1332" s="17">
        <v>1294792</v>
      </c>
    </row>
    <row r="1333" spans="1:157" x14ac:dyDescent="0.2">
      <c r="A1333" s="15" t="s">
        <v>1338</v>
      </c>
      <c r="B1333" s="16" t="s">
        <v>6</v>
      </c>
      <c r="C1333" s="17">
        <v>1831200</v>
      </c>
    </row>
    <row r="1334" spans="1:157" x14ac:dyDescent="0.2">
      <c r="A1334" s="15" t="s">
        <v>1339</v>
      </c>
      <c r="B1334" s="16" t="s">
        <v>6</v>
      </c>
      <c r="C1334" s="17">
        <v>212300</v>
      </c>
    </row>
    <row r="1335" spans="1:157" x14ac:dyDescent="0.2">
      <c r="A1335" s="15" t="s">
        <v>1340</v>
      </c>
      <c r="B1335" s="16" t="s">
        <v>6</v>
      </c>
      <c r="C1335" s="17">
        <v>174000</v>
      </c>
    </row>
    <row r="1336" spans="1:157" x14ac:dyDescent="0.2">
      <c r="A1336" s="15" t="s">
        <v>1341</v>
      </c>
      <c r="B1336" s="16" t="s">
        <v>6</v>
      </c>
      <c r="C1336" s="17">
        <v>194579.06</v>
      </c>
    </row>
    <row r="1337" spans="1:157" x14ac:dyDescent="0.2">
      <c r="A1337" s="15" t="s">
        <v>1342</v>
      </c>
      <c r="B1337" s="16" t="s">
        <v>6</v>
      </c>
      <c r="C1337" s="17">
        <v>81200</v>
      </c>
    </row>
    <row r="1338" spans="1:157" x14ac:dyDescent="0.2">
      <c r="A1338" s="15" t="s">
        <v>1343</v>
      </c>
      <c r="B1338" s="16" t="s">
        <v>6</v>
      </c>
      <c r="C1338" s="17">
        <v>100800</v>
      </c>
    </row>
    <row r="1339" spans="1:157" x14ac:dyDescent="0.2">
      <c r="A1339" s="15" t="s">
        <v>1344</v>
      </c>
      <c r="B1339" s="16" t="s">
        <v>6</v>
      </c>
      <c r="C1339" s="17">
        <v>334600</v>
      </c>
    </row>
    <row r="1340" spans="1:157" x14ac:dyDescent="0.2">
      <c r="A1340" s="15" t="s">
        <v>1345</v>
      </c>
      <c r="B1340" s="16" t="s">
        <v>6</v>
      </c>
      <c r="C1340" s="17">
        <v>295613</v>
      </c>
    </row>
    <row r="1341" spans="1:157" x14ac:dyDescent="0.2">
      <c r="A1341" s="15" t="s">
        <v>1346</v>
      </c>
      <c r="B1341" s="16" t="s">
        <v>6</v>
      </c>
      <c r="C1341" s="17">
        <v>203000</v>
      </c>
    </row>
    <row r="1342" spans="1:157" x14ac:dyDescent="0.2">
      <c r="A1342" s="15" t="s">
        <v>1347</v>
      </c>
      <c r="B1342" s="16" t="s">
        <v>6</v>
      </c>
      <c r="C1342" s="17">
        <v>184304</v>
      </c>
    </row>
    <row r="1343" spans="1:157" x14ac:dyDescent="0.2">
      <c r="A1343" s="15" t="s">
        <v>1348</v>
      </c>
      <c r="B1343" s="16" t="s">
        <v>6</v>
      </c>
      <c r="C1343" s="17">
        <v>210000</v>
      </c>
    </row>
    <row r="1344" spans="1:157" x14ac:dyDescent="0.2">
      <c r="A1344" s="15" t="s">
        <v>1349</v>
      </c>
      <c r="B1344" s="16" t="s">
        <v>6</v>
      </c>
      <c r="C1344" s="17">
        <v>420000</v>
      </c>
    </row>
    <row r="1345" spans="1:157" x14ac:dyDescent="0.2">
      <c r="A1345" s="15" t="s">
        <v>1350</v>
      </c>
      <c r="B1345" s="16" t="s">
        <v>6</v>
      </c>
      <c r="C1345" s="17">
        <v>596400</v>
      </c>
    </row>
    <row r="1346" spans="1:157" x14ac:dyDescent="0.2">
      <c r="A1346" s="15" t="s">
        <v>1351</v>
      </c>
      <c r="B1346" s="16" t="s">
        <v>6</v>
      </c>
      <c r="C1346" s="17">
        <v>848400</v>
      </c>
    </row>
    <row r="1347" spans="1:157" x14ac:dyDescent="0.2">
      <c r="A1347" s="15" t="s">
        <v>1352</v>
      </c>
      <c r="B1347" s="16" t="s">
        <v>6</v>
      </c>
      <c r="C1347" s="17">
        <v>356377</v>
      </c>
    </row>
    <row r="1348" spans="1:157" x14ac:dyDescent="0.2">
      <c r="A1348" s="15" t="s">
        <v>1353</v>
      </c>
      <c r="B1348" s="16" t="s">
        <v>6</v>
      </c>
      <c r="C1348" s="17">
        <v>24500</v>
      </c>
    </row>
    <row r="1349" spans="1:157" x14ac:dyDescent="0.2">
      <c r="A1349" s="15" t="s">
        <v>1354</v>
      </c>
      <c r="B1349" s="16" t="s">
        <v>81</v>
      </c>
      <c r="C1349" s="17">
        <v>1900</v>
      </c>
    </row>
    <row r="1350" spans="1:157" x14ac:dyDescent="0.2">
      <c r="A1350" s="15" t="s">
        <v>1355</v>
      </c>
      <c r="B1350" s="16" t="s">
        <v>1356</v>
      </c>
      <c r="C1350" s="17">
        <v>34122</v>
      </c>
    </row>
    <row r="1351" spans="1:157" x14ac:dyDescent="0.2">
      <c r="A1351" s="7" t="s">
        <v>1357</v>
      </c>
      <c r="B1351" s="8" t="s">
        <v>167</v>
      </c>
      <c r="C1351" s="9">
        <v>10235</v>
      </c>
    </row>
    <row r="1352" spans="1:157" x14ac:dyDescent="0.2">
      <c r="A1352" s="7" t="s">
        <v>1358</v>
      </c>
      <c r="B1352" s="8" t="s">
        <v>6</v>
      </c>
      <c r="C1352" s="9">
        <v>30000</v>
      </c>
    </row>
    <row r="1353" spans="1:157" x14ac:dyDescent="0.2">
      <c r="A1353" s="15" t="s">
        <v>1359</v>
      </c>
      <c r="B1353" s="16" t="s">
        <v>6</v>
      </c>
      <c r="C1353" s="17">
        <v>20000</v>
      </c>
    </row>
    <row r="1354" spans="1:157" x14ac:dyDescent="0.2">
      <c r="A1354" s="15" t="s">
        <v>1360</v>
      </c>
      <c r="B1354" s="16" t="s">
        <v>6</v>
      </c>
      <c r="C1354" s="17">
        <v>26670</v>
      </c>
    </row>
    <row r="1355" spans="1:157" x14ac:dyDescent="0.2">
      <c r="A1355" s="15" t="s">
        <v>1361</v>
      </c>
      <c r="B1355" s="16" t="s">
        <v>167</v>
      </c>
      <c r="C1355" s="17">
        <v>7167</v>
      </c>
    </row>
    <row r="1356" spans="1:157" x14ac:dyDescent="0.2">
      <c r="A1356" s="15" t="s">
        <v>1362</v>
      </c>
      <c r="B1356" s="16" t="s">
        <v>6</v>
      </c>
      <c r="C1356" s="17">
        <v>71188</v>
      </c>
    </row>
    <row r="1357" spans="1:157" x14ac:dyDescent="0.2">
      <c r="A1357" s="15" t="s">
        <v>1363</v>
      </c>
      <c r="B1357" s="16" t="s">
        <v>6</v>
      </c>
      <c r="C1357" s="17">
        <v>206000</v>
      </c>
    </row>
    <row r="1358" spans="1:157" x14ac:dyDescent="0.2">
      <c r="A1358" s="15" t="s">
        <v>1364</v>
      </c>
      <c r="B1358" s="16" t="s">
        <v>6</v>
      </c>
      <c r="C1358" s="17">
        <v>137933</v>
      </c>
    </row>
    <row r="1359" spans="1:157" x14ac:dyDescent="0.2">
      <c r="A1359" s="15" t="s">
        <v>1365</v>
      </c>
      <c r="B1359" s="16" t="s">
        <v>6</v>
      </c>
      <c r="C1359" s="17">
        <v>441170</v>
      </c>
    </row>
    <row r="1360" spans="1:157" s="10" customFormat="1" x14ac:dyDescent="0.2">
      <c r="A1360" s="15" t="s">
        <v>1366</v>
      </c>
      <c r="B1360" s="16" t="s">
        <v>6</v>
      </c>
      <c r="C1360" s="17">
        <v>149075</v>
      </c>
      <c r="D1360" s="1"/>
      <c r="E1360" s="1"/>
      <c r="F1360" s="1"/>
      <c r="G1360" s="1"/>
      <c r="H1360" s="1"/>
      <c r="I1360" s="1"/>
      <c r="J1360" s="1"/>
      <c r="K1360" s="1"/>
      <c r="L1360" s="1"/>
      <c r="M1360" s="1"/>
      <c r="N1360" s="1"/>
      <c r="O1360" s="1"/>
      <c r="P1360" s="1"/>
      <c r="Q1360" s="1"/>
      <c r="R1360" s="1"/>
      <c r="S1360" s="1"/>
      <c r="T1360" s="1"/>
      <c r="U1360" s="1"/>
      <c r="V1360" s="1"/>
      <c r="W1360" s="1"/>
      <c r="X1360" s="1"/>
      <c r="Y1360" s="1"/>
      <c r="Z1360" s="1"/>
      <c r="AA1360" s="1"/>
      <c r="AB1360" s="1"/>
      <c r="AC1360" s="1"/>
      <c r="AD1360" s="1"/>
      <c r="AE1360" s="1"/>
      <c r="AF1360" s="1"/>
      <c r="AG1360" s="1"/>
      <c r="AH1360" s="1"/>
      <c r="AI1360" s="1"/>
      <c r="AJ1360" s="1"/>
      <c r="AK1360" s="1"/>
      <c r="AL1360" s="1"/>
      <c r="AM1360" s="1"/>
      <c r="AN1360" s="1"/>
      <c r="AO1360" s="1"/>
      <c r="AP1360" s="1"/>
      <c r="AQ1360" s="1"/>
      <c r="AR1360" s="1"/>
      <c r="AS1360" s="1"/>
      <c r="AT1360" s="1"/>
      <c r="AU1360" s="1"/>
      <c r="AV1360" s="1"/>
      <c r="AW1360" s="1"/>
      <c r="AX1360" s="1"/>
      <c r="AY1360" s="1"/>
      <c r="AZ1360" s="1"/>
      <c r="BA1360" s="1"/>
      <c r="BB1360" s="1"/>
      <c r="BC1360" s="1"/>
      <c r="BD1360" s="1"/>
      <c r="BE1360" s="1"/>
      <c r="BF1360" s="1"/>
      <c r="BG1360" s="1"/>
      <c r="BH1360" s="1"/>
      <c r="BI1360" s="1"/>
      <c r="BJ1360" s="1"/>
      <c r="BK1360" s="1"/>
      <c r="BL1360" s="1"/>
      <c r="BM1360" s="1"/>
      <c r="BN1360" s="1"/>
      <c r="BO1360" s="1"/>
      <c r="BP1360" s="1"/>
      <c r="BQ1360" s="1"/>
      <c r="BR1360" s="1"/>
      <c r="BS1360" s="1"/>
      <c r="BT1360" s="1"/>
      <c r="BU1360" s="1"/>
      <c r="BV1360" s="1"/>
      <c r="BW1360" s="1"/>
      <c r="BX1360" s="1"/>
      <c r="BY1360" s="1"/>
      <c r="BZ1360" s="1"/>
      <c r="CA1360" s="1"/>
      <c r="CB1360" s="1"/>
      <c r="CC1360" s="1"/>
      <c r="CD1360" s="1"/>
      <c r="CE1360" s="1"/>
      <c r="CF1360" s="1"/>
      <c r="CG1360" s="1"/>
      <c r="CH1360" s="1"/>
      <c r="CI1360" s="1"/>
      <c r="CJ1360" s="1"/>
      <c r="CK1360" s="1"/>
      <c r="CL1360" s="1"/>
      <c r="CM1360" s="1"/>
      <c r="CN1360" s="1"/>
      <c r="CO1360" s="1"/>
      <c r="CP1360" s="1"/>
      <c r="CQ1360" s="1"/>
      <c r="CR1360" s="1"/>
      <c r="CS1360" s="1"/>
      <c r="CT1360" s="1"/>
      <c r="CU1360" s="1"/>
      <c r="CV1360" s="1"/>
      <c r="CW1360" s="1"/>
      <c r="CX1360" s="1"/>
      <c r="CY1360" s="1"/>
      <c r="CZ1360" s="1"/>
      <c r="DA1360" s="1"/>
      <c r="DB1360" s="1"/>
      <c r="DC1360" s="1"/>
      <c r="DD1360" s="1"/>
      <c r="DE1360" s="1"/>
      <c r="DF1360" s="1"/>
      <c r="DG1360" s="1"/>
      <c r="DH1360" s="1"/>
      <c r="DI1360" s="1"/>
      <c r="DJ1360" s="1"/>
      <c r="DK1360" s="1"/>
      <c r="DL1360" s="1"/>
      <c r="DM1360" s="1"/>
      <c r="DN1360" s="1"/>
      <c r="DO1360" s="1"/>
      <c r="DP1360" s="1"/>
      <c r="DQ1360" s="1"/>
      <c r="DR1360" s="1"/>
      <c r="DS1360" s="1"/>
      <c r="DT1360" s="1"/>
      <c r="DU1360" s="1"/>
      <c r="DV1360" s="1"/>
      <c r="DW1360" s="1"/>
      <c r="DX1360" s="1"/>
      <c r="DY1360" s="1"/>
      <c r="DZ1360" s="1"/>
      <c r="EA1360" s="1"/>
      <c r="EB1360" s="1"/>
      <c r="EC1360" s="1"/>
      <c r="ED1360" s="1"/>
      <c r="EE1360" s="1"/>
      <c r="EF1360" s="1"/>
      <c r="EG1360" s="1"/>
      <c r="EH1360" s="1"/>
      <c r="EI1360" s="1"/>
      <c r="EJ1360" s="1"/>
      <c r="EK1360" s="1"/>
      <c r="EL1360" s="1"/>
      <c r="EM1360" s="1"/>
      <c r="EN1360" s="1"/>
      <c r="EO1360" s="1"/>
      <c r="EP1360" s="1"/>
      <c r="EQ1360" s="1"/>
      <c r="ER1360" s="1"/>
      <c r="ES1360" s="1"/>
      <c r="ET1360" s="1"/>
      <c r="EU1360" s="1"/>
      <c r="EV1360" s="1"/>
      <c r="EW1360" s="1"/>
      <c r="EX1360" s="1"/>
      <c r="EY1360" s="1"/>
      <c r="EZ1360" s="1"/>
      <c r="FA1360" s="1"/>
    </row>
    <row r="1361" spans="1:157" x14ac:dyDescent="0.2">
      <c r="A1361" s="7" t="s">
        <v>1367</v>
      </c>
      <c r="B1361" s="8" t="s">
        <v>153</v>
      </c>
      <c r="C1361" s="9">
        <v>12104</v>
      </c>
    </row>
    <row r="1362" spans="1:157" x14ac:dyDescent="0.2">
      <c r="A1362" s="15" t="s">
        <v>1368</v>
      </c>
      <c r="B1362" s="16" t="s">
        <v>6</v>
      </c>
      <c r="C1362" s="17">
        <v>1052</v>
      </c>
    </row>
    <row r="1363" spans="1:157" x14ac:dyDescent="0.2">
      <c r="A1363" s="15" t="s">
        <v>1369</v>
      </c>
      <c r="B1363" s="16" t="s">
        <v>16</v>
      </c>
      <c r="C1363" s="17">
        <v>190650</v>
      </c>
    </row>
    <row r="1364" spans="1:157" s="10" customFormat="1" x14ac:dyDescent="0.2">
      <c r="A1364" s="15" t="s">
        <v>1370</v>
      </c>
      <c r="B1364" s="16" t="s">
        <v>6</v>
      </c>
      <c r="C1364" s="17">
        <v>23316</v>
      </c>
      <c r="D1364" s="1"/>
      <c r="E1364" s="1"/>
      <c r="F1364" s="1"/>
      <c r="G1364" s="1"/>
      <c r="H1364" s="1"/>
      <c r="I1364" s="1"/>
      <c r="J1364" s="1"/>
      <c r="K1364" s="1"/>
      <c r="L1364" s="1"/>
      <c r="M1364" s="1"/>
      <c r="N1364" s="1"/>
      <c r="O1364" s="1"/>
      <c r="P1364" s="1"/>
      <c r="Q1364" s="1"/>
      <c r="R1364" s="1"/>
      <c r="S1364" s="1"/>
      <c r="T1364" s="1"/>
      <c r="U1364" s="1"/>
      <c r="V1364" s="1"/>
      <c r="W1364" s="1"/>
      <c r="X1364" s="1"/>
      <c r="Y1364" s="1"/>
      <c r="Z1364" s="1"/>
      <c r="AA1364" s="1"/>
      <c r="AB1364" s="1"/>
      <c r="AC1364" s="1"/>
      <c r="AD1364" s="1"/>
      <c r="AE1364" s="1"/>
      <c r="AF1364" s="1"/>
      <c r="AG1364" s="1"/>
      <c r="AH1364" s="1"/>
      <c r="AI1364" s="1"/>
      <c r="AJ1364" s="1"/>
      <c r="AK1364" s="1"/>
      <c r="AL1364" s="1"/>
      <c r="AM1364" s="1"/>
      <c r="AN1364" s="1"/>
      <c r="AO1364" s="1"/>
      <c r="AP1364" s="1"/>
      <c r="AQ1364" s="1"/>
      <c r="AR1364" s="1"/>
      <c r="AS1364" s="1"/>
      <c r="AT1364" s="1"/>
      <c r="AU1364" s="1"/>
      <c r="AV1364" s="1"/>
      <c r="AW1364" s="1"/>
      <c r="AX1364" s="1"/>
      <c r="AY1364" s="1"/>
      <c r="AZ1364" s="1"/>
      <c r="BA1364" s="1"/>
      <c r="BB1364" s="1"/>
      <c r="BC1364" s="1"/>
      <c r="BD1364" s="1"/>
      <c r="BE1364" s="1"/>
      <c r="BF1364" s="1"/>
      <c r="BG1364" s="1"/>
      <c r="BH1364" s="1"/>
      <c r="BI1364" s="1"/>
      <c r="BJ1364" s="1"/>
      <c r="BK1364" s="1"/>
      <c r="BL1364" s="1"/>
      <c r="BM1364" s="1"/>
      <c r="BN1364" s="1"/>
      <c r="BO1364" s="1"/>
      <c r="BP1364" s="1"/>
      <c r="BQ1364" s="1"/>
      <c r="BR1364" s="1"/>
      <c r="BS1364" s="1"/>
      <c r="BT1364" s="1"/>
      <c r="BU1364" s="1"/>
      <c r="BV1364" s="1"/>
      <c r="BW1364" s="1"/>
      <c r="BX1364" s="1"/>
      <c r="BY1364" s="1"/>
      <c r="BZ1364" s="1"/>
      <c r="CA1364" s="1"/>
      <c r="CB1364" s="1"/>
      <c r="CC1364" s="1"/>
      <c r="CD1364" s="1"/>
      <c r="CE1364" s="1"/>
      <c r="CF1364" s="1"/>
      <c r="CG1364" s="1"/>
      <c r="CH1364" s="1"/>
      <c r="CI1364" s="1"/>
      <c r="CJ1364" s="1"/>
      <c r="CK1364" s="1"/>
      <c r="CL1364" s="1"/>
      <c r="CM1364" s="1"/>
      <c r="CN1364" s="1"/>
      <c r="CO1364" s="1"/>
      <c r="CP1364" s="1"/>
      <c r="CQ1364" s="1"/>
      <c r="CR1364" s="1"/>
      <c r="CS1364" s="1"/>
      <c r="CT1364" s="1"/>
      <c r="CU1364" s="1"/>
      <c r="CV1364" s="1"/>
      <c r="CW1364" s="1"/>
      <c r="CX1364" s="1"/>
      <c r="CY1364" s="1"/>
      <c r="CZ1364" s="1"/>
      <c r="DA1364" s="1"/>
      <c r="DB1364" s="1"/>
      <c r="DC1364" s="1"/>
      <c r="DD1364" s="1"/>
      <c r="DE1364" s="1"/>
      <c r="DF1364" s="1"/>
      <c r="DG1364" s="1"/>
      <c r="DH1364" s="1"/>
      <c r="DI1364" s="1"/>
      <c r="DJ1364" s="1"/>
      <c r="DK1364" s="1"/>
      <c r="DL1364" s="1"/>
      <c r="DM1364" s="1"/>
      <c r="DN1364" s="1"/>
      <c r="DO1364" s="1"/>
      <c r="DP1364" s="1"/>
      <c r="DQ1364" s="1"/>
      <c r="DR1364" s="1"/>
      <c r="DS1364" s="1"/>
      <c r="DT1364" s="1"/>
      <c r="DU1364" s="1"/>
      <c r="DV1364" s="1"/>
      <c r="DW1364" s="1"/>
      <c r="DX1364" s="1"/>
      <c r="DY1364" s="1"/>
      <c r="DZ1364" s="1"/>
      <c r="EA1364" s="1"/>
      <c r="EB1364" s="1"/>
      <c r="EC1364" s="1"/>
      <c r="ED1364" s="1"/>
      <c r="EE1364" s="1"/>
      <c r="EF1364" s="1"/>
      <c r="EG1364" s="1"/>
      <c r="EH1364" s="1"/>
      <c r="EI1364" s="1"/>
      <c r="EJ1364" s="1"/>
      <c r="EK1364" s="1"/>
      <c r="EL1364" s="1"/>
      <c r="EM1364" s="1"/>
      <c r="EN1364" s="1"/>
      <c r="EO1364" s="1"/>
      <c r="EP1364" s="1"/>
      <c r="EQ1364" s="1"/>
      <c r="ER1364" s="1"/>
      <c r="ES1364" s="1"/>
      <c r="ET1364" s="1"/>
      <c r="EU1364" s="1"/>
      <c r="EV1364" s="1"/>
      <c r="EW1364" s="1"/>
      <c r="EX1364" s="1"/>
      <c r="EY1364" s="1"/>
      <c r="EZ1364" s="1"/>
      <c r="FA1364" s="1"/>
    </row>
    <row r="1365" spans="1:157" x14ac:dyDescent="0.2">
      <c r="A1365" s="15" t="s">
        <v>1371</v>
      </c>
      <c r="B1365" s="16" t="s">
        <v>167</v>
      </c>
      <c r="C1365" s="17">
        <v>12134</v>
      </c>
    </row>
    <row r="1366" spans="1:157" x14ac:dyDescent="0.2">
      <c r="A1366" s="15" t="s">
        <v>1372</v>
      </c>
      <c r="B1366" s="16" t="s">
        <v>6</v>
      </c>
      <c r="C1366" s="17">
        <v>15000</v>
      </c>
    </row>
    <row r="1367" spans="1:157" x14ac:dyDescent="0.2">
      <c r="A1367" s="179" t="s">
        <v>1373</v>
      </c>
      <c r="B1367" s="180" t="s">
        <v>6</v>
      </c>
      <c r="C1367" s="181">
        <v>1052</v>
      </c>
    </row>
    <row r="1368" spans="1:157" x14ac:dyDescent="0.2">
      <c r="A1368" s="15" t="s">
        <v>1374</v>
      </c>
      <c r="B1368" s="16" t="s">
        <v>6</v>
      </c>
      <c r="C1368" s="17">
        <v>60000</v>
      </c>
    </row>
    <row r="1369" spans="1:157" x14ac:dyDescent="0.2">
      <c r="A1369" s="15" t="s">
        <v>1375</v>
      </c>
      <c r="B1369" s="16" t="s">
        <v>6</v>
      </c>
      <c r="C1369" s="17">
        <v>227515.59</v>
      </c>
    </row>
    <row r="1370" spans="1:157" x14ac:dyDescent="0.2">
      <c r="A1370" s="7" t="s">
        <v>1376</v>
      </c>
      <c r="B1370" s="8" t="s">
        <v>72</v>
      </c>
      <c r="C1370" s="9">
        <v>24993</v>
      </c>
    </row>
    <row r="1371" spans="1:157" x14ac:dyDescent="0.2">
      <c r="A1371" s="7" t="s">
        <v>1377</v>
      </c>
      <c r="B1371" s="8" t="s">
        <v>72</v>
      </c>
      <c r="C1371" s="9">
        <v>15331</v>
      </c>
    </row>
    <row r="1372" spans="1:157" x14ac:dyDescent="0.2">
      <c r="A1372" s="7" t="s">
        <v>1378</v>
      </c>
      <c r="B1372" s="8" t="s">
        <v>72</v>
      </c>
      <c r="C1372" s="9">
        <v>14124</v>
      </c>
    </row>
    <row r="1373" spans="1:157" x14ac:dyDescent="0.2">
      <c r="A1373" s="15" t="s">
        <v>1379</v>
      </c>
      <c r="B1373" s="16" t="s">
        <v>72</v>
      </c>
      <c r="C1373" s="17">
        <v>19741.07</v>
      </c>
    </row>
    <row r="1374" spans="1:157" x14ac:dyDescent="0.2">
      <c r="A1374" s="15" t="s">
        <v>1380</v>
      </c>
      <c r="B1374" s="16" t="s">
        <v>72</v>
      </c>
      <c r="C1374" s="17">
        <v>24000</v>
      </c>
    </row>
    <row r="1375" spans="1:157" x14ac:dyDescent="0.2">
      <c r="A1375" s="15" t="s">
        <v>1381</v>
      </c>
      <c r="B1375" s="16" t="s">
        <v>72</v>
      </c>
      <c r="C1375" s="17">
        <v>15000</v>
      </c>
    </row>
    <row r="1376" spans="1:157" x14ac:dyDescent="0.2">
      <c r="A1376" s="15" t="s">
        <v>1382</v>
      </c>
      <c r="B1376" s="16" t="s">
        <v>6</v>
      </c>
      <c r="C1376" s="17">
        <v>7700</v>
      </c>
    </row>
    <row r="1377" spans="1:157" x14ac:dyDescent="0.2">
      <c r="A1377" s="7" t="s">
        <v>1383</v>
      </c>
      <c r="B1377" s="8" t="s">
        <v>16</v>
      </c>
      <c r="C1377" s="9">
        <v>231</v>
      </c>
    </row>
    <row r="1378" spans="1:157" x14ac:dyDescent="0.2">
      <c r="A1378" s="15" t="s">
        <v>1384</v>
      </c>
      <c r="B1378" s="16" t="s">
        <v>114</v>
      </c>
      <c r="C1378" s="17">
        <v>237</v>
      </c>
    </row>
    <row r="1379" spans="1:157" x14ac:dyDescent="0.2">
      <c r="A1379" s="15" t="s">
        <v>1385</v>
      </c>
      <c r="B1379" s="16" t="s">
        <v>6</v>
      </c>
      <c r="C1379" s="17">
        <v>168640</v>
      </c>
    </row>
    <row r="1380" spans="1:157" x14ac:dyDescent="0.2">
      <c r="A1380" s="15" t="s">
        <v>1386</v>
      </c>
      <c r="B1380" s="16" t="s">
        <v>72</v>
      </c>
      <c r="C1380" s="17">
        <v>20616.560000000001</v>
      </c>
    </row>
    <row r="1381" spans="1:157" x14ac:dyDescent="0.2">
      <c r="A1381" s="15" t="s">
        <v>1387</v>
      </c>
      <c r="B1381" s="16" t="s">
        <v>6</v>
      </c>
      <c r="C1381" s="17">
        <v>72000</v>
      </c>
    </row>
    <row r="1382" spans="1:157" x14ac:dyDescent="0.2">
      <c r="A1382" s="15" t="s">
        <v>1388</v>
      </c>
      <c r="B1382" s="16" t="s">
        <v>6</v>
      </c>
      <c r="C1382" s="17">
        <v>10557333</v>
      </c>
    </row>
    <row r="1383" spans="1:157" x14ac:dyDescent="0.2">
      <c r="A1383" s="15" t="s">
        <v>1389</v>
      </c>
      <c r="B1383" s="16" t="s">
        <v>6</v>
      </c>
      <c r="C1383" s="17">
        <v>210000</v>
      </c>
    </row>
    <row r="1384" spans="1:157" x14ac:dyDescent="0.2">
      <c r="A1384" s="15" t="s">
        <v>1390</v>
      </c>
      <c r="B1384" s="16" t="s">
        <v>6</v>
      </c>
      <c r="C1384" s="17">
        <v>17500</v>
      </c>
    </row>
    <row r="1385" spans="1:157" x14ac:dyDescent="0.2">
      <c r="A1385" s="15" t="s">
        <v>1391</v>
      </c>
      <c r="B1385" s="16" t="s">
        <v>6</v>
      </c>
      <c r="C1385" s="17">
        <v>55000</v>
      </c>
    </row>
    <row r="1386" spans="1:157" x14ac:dyDescent="0.2">
      <c r="A1386" s="15" t="s">
        <v>1392</v>
      </c>
      <c r="B1386" s="16" t="s">
        <v>6</v>
      </c>
      <c r="C1386" s="17">
        <v>55000</v>
      </c>
    </row>
    <row r="1387" spans="1:157" x14ac:dyDescent="0.2">
      <c r="A1387" s="15" t="s">
        <v>1393</v>
      </c>
      <c r="B1387" s="16" t="s">
        <v>6</v>
      </c>
      <c r="C1387" s="17">
        <v>160000</v>
      </c>
    </row>
    <row r="1388" spans="1:157" x14ac:dyDescent="0.2">
      <c r="A1388" s="15" t="s">
        <v>1394</v>
      </c>
      <c r="B1388" s="16" t="s">
        <v>81</v>
      </c>
      <c r="C1388" s="17">
        <v>168333</v>
      </c>
    </row>
    <row r="1389" spans="1:157" x14ac:dyDescent="0.2">
      <c r="A1389" s="15" t="s">
        <v>1395</v>
      </c>
      <c r="B1389" s="16" t="s">
        <v>6</v>
      </c>
      <c r="C1389" s="17">
        <v>75000</v>
      </c>
    </row>
    <row r="1390" spans="1:157" x14ac:dyDescent="0.2">
      <c r="A1390" s="15" t="s">
        <v>1396</v>
      </c>
      <c r="B1390" s="16" t="s">
        <v>6</v>
      </c>
      <c r="C1390" s="17">
        <v>220000</v>
      </c>
    </row>
    <row r="1391" spans="1:157" s="10" customFormat="1" x14ac:dyDescent="0.2">
      <c r="A1391" s="15" t="s">
        <v>1397</v>
      </c>
      <c r="B1391" s="16" t="s">
        <v>6</v>
      </c>
      <c r="C1391" s="17">
        <v>145000</v>
      </c>
      <c r="D1391" s="1"/>
      <c r="E1391" s="1"/>
      <c r="F1391" s="1"/>
      <c r="G1391" s="1"/>
      <c r="H1391" s="1"/>
      <c r="I1391" s="1"/>
      <c r="J1391" s="1"/>
      <c r="K1391" s="1"/>
      <c r="L1391" s="1"/>
      <c r="M1391" s="1"/>
      <c r="N1391" s="1"/>
      <c r="O1391" s="1"/>
      <c r="P1391" s="1"/>
      <c r="Q1391" s="1"/>
      <c r="R1391" s="1"/>
      <c r="S1391" s="1"/>
      <c r="T1391" s="1"/>
      <c r="U1391" s="1"/>
      <c r="V1391" s="1"/>
      <c r="W1391" s="1"/>
      <c r="X1391" s="1"/>
      <c r="Y1391" s="1"/>
      <c r="Z1391" s="1"/>
      <c r="AA1391" s="1"/>
      <c r="AB1391" s="1"/>
      <c r="AC1391" s="1"/>
      <c r="AD1391" s="1"/>
      <c r="AE1391" s="1"/>
      <c r="AF1391" s="1"/>
      <c r="AG1391" s="1"/>
      <c r="AH1391" s="1"/>
      <c r="AI1391" s="1"/>
      <c r="AJ1391" s="1"/>
      <c r="AK1391" s="1"/>
      <c r="AL1391" s="1"/>
      <c r="AM1391" s="1"/>
      <c r="AN1391" s="1"/>
      <c r="AO1391" s="1"/>
      <c r="AP1391" s="1"/>
      <c r="AQ1391" s="1"/>
      <c r="AR1391" s="1"/>
      <c r="AS1391" s="1"/>
      <c r="AT1391" s="1"/>
      <c r="AU1391" s="1"/>
      <c r="AV1391" s="1"/>
      <c r="AW1391" s="1"/>
      <c r="AX1391" s="1"/>
      <c r="AY1391" s="1"/>
      <c r="AZ1391" s="1"/>
      <c r="BA1391" s="1"/>
      <c r="BB1391" s="1"/>
      <c r="BC1391" s="1"/>
      <c r="BD1391" s="1"/>
      <c r="BE1391" s="1"/>
      <c r="BF1391" s="1"/>
      <c r="BG1391" s="1"/>
      <c r="BH1391" s="1"/>
      <c r="BI1391" s="1"/>
      <c r="BJ1391" s="1"/>
      <c r="BK1391" s="1"/>
      <c r="BL1391" s="1"/>
      <c r="BM1391" s="1"/>
      <c r="BN1391" s="1"/>
      <c r="BO1391" s="1"/>
      <c r="BP1391" s="1"/>
      <c r="BQ1391" s="1"/>
      <c r="BR1391" s="1"/>
      <c r="BS1391" s="1"/>
      <c r="BT1391" s="1"/>
      <c r="BU1391" s="1"/>
      <c r="BV1391" s="1"/>
      <c r="BW1391" s="1"/>
      <c r="BX1391" s="1"/>
      <c r="BY1391" s="1"/>
      <c r="BZ1391" s="1"/>
      <c r="CA1391" s="1"/>
      <c r="CB1391" s="1"/>
      <c r="CC1391" s="1"/>
      <c r="CD1391" s="1"/>
      <c r="CE1391" s="1"/>
      <c r="CF1391" s="1"/>
      <c r="CG1391" s="1"/>
      <c r="CH1391" s="1"/>
      <c r="CI1391" s="1"/>
      <c r="CJ1391" s="1"/>
      <c r="CK1391" s="1"/>
      <c r="CL1391" s="1"/>
      <c r="CM1391" s="1"/>
      <c r="CN1391" s="1"/>
      <c r="CO1391" s="1"/>
      <c r="CP1391" s="1"/>
      <c r="CQ1391" s="1"/>
      <c r="CR1391" s="1"/>
      <c r="CS1391" s="1"/>
      <c r="CT1391" s="1"/>
      <c r="CU1391" s="1"/>
      <c r="CV1391" s="1"/>
      <c r="CW1391" s="1"/>
      <c r="CX1391" s="1"/>
      <c r="CY1391" s="1"/>
      <c r="CZ1391" s="1"/>
      <c r="DA1391" s="1"/>
      <c r="DB1391" s="1"/>
      <c r="DC1391" s="1"/>
      <c r="DD1391" s="1"/>
      <c r="DE1391" s="1"/>
      <c r="DF1391" s="1"/>
      <c r="DG1391" s="1"/>
      <c r="DH1391" s="1"/>
      <c r="DI1391" s="1"/>
      <c r="DJ1391" s="1"/>
      <c r="DK1391" s="1"/>
      <c r="DL1391" s="1"/>
      <c r="DM1391" s="1"/>
      <c r="DN1391" s="1"/>
      <c r="DO1391" s="1"/>
      <c r="DP1391" s="1"/>
      <c r="DQ1391" s="1"/>
      <c r="DR1391" s="1"/>
      <c r="DS1391" s="1"/>
      <c r="DT1391" s="1"/>
      <c r="DU1391" s="1"/>
      <c r="DV1391" s="1"/>
      <c r="DW1391" s="1"/>
      <c r="DX1391" s="1"/>
      <c r="DY1391" s="1"/>
      <c r="DZ1391" s="1"/>
      <c r="EA1391" s="1"/>
      <c r="EB1391" s="1"/>
      <c r="EC1391" s="1"/>
      <c r="ED1391" s="1"/>
      <c r="EE1391" s="1"/>
      <c r="EF1391" s="1"/>
      <c r="EG1391" s="1"/>
      <c r="EH1391" s="1"/>
      <c r="EI1391" s="1"/>
      <c r="EJ1391" s="1"/>
      <c r="EK1391" s="1"/>
      <c r="EL1391" s="1"/>
      <c r="EM1391" s="1"/>
      <c r="EN1391" s="1"/>
      <c r="EO1391" s="1"/>
      <c r="EP1391" s="1"/>
      <c r="EQ1391" s="1"/>
      <c r="ER1391" s="1"/>
      <c r="ES1391" s="1"/>
      <c r="ET1391" s="1"/>
      <c r="EU1391" s="1"/>
      <c r="EV1391" s="1"/>
      <c r="EW1391" s="1"/>
      <c r="EX1391" s="1"/>
      <c r="EY1391" s="1"/>
      <c r="EZ1391" s="1"/>
      <c r="FA1391" s="1"/>
    </row>
    <row r="1392" spans="1:157" x14ac:dyDescent="0.2">
      <c r="A1392" s="15" t="s">
        <v>1398</v>
      </c>
      <c r="B1392" s="16" t="s">
        <v>6</v>
      </c>
      <c r="C1392" s="17">
        <v>680440</v>
      </c>
    </row>
    <row r="1393" spans="1:3" x14ac:dyDescent="0.2">
      <c r="A1393" s="15" t="s">
        <v>1399</v>
      </c>
      <c r="B1393" s="16" t="s">
        <v>6</v>
      </c>
      <c r="C1393" s="17">
        <v>691244</v>
      </c>
    </row>
    <row r="1394" spans="1:3" x14ac:dyDescent="0.2">
      <c r="A1394" s="15" t="s">
        <v>1400</v>
      </c>
      <c r="B1394" s="16" t="s">
        <v>6</v>
      </c>
      <c r="C1394" s="17">
        <v>2394007</v>
      </c>
    </row>
    <row r="1395" spans="1:3" x14ac:dyDescent="0.2">
      <c r="A1395" s="15" t="s">
        <v>1401</v>
      </c>
      <c r="B1395" s="16" t="s">
        <v>6</v>
      </c>
      <c r="C1395" s="17">
        <v>2187760</v>
      </c>
    </row>
    <row r="1396" spans="1:3" x14ac:dyDescent="0.2">
      <c r="A1396" s="15" t="s">
        <v>1402</v>
      </c>
      <c r="B1396" s="16" t="s">
        <v>6</v>
      </c>
      <c r="C1396" s="17">
        <v>87200</v>
      </c>
    </row>
    <row r="1397" spans="1:3" x14ac:dyDescent="0.2">
      <c r="A1397" s="15" t="s">
        <v>1403</v>
      </c>
      <c r="B1397" s="16" t="s">
        <v>6</v>
      </c>
      <c r="C1397" s="17">
        <v>196000</v>
      </c>
    </row>
    <row r="1398" spans="1:3" x14ac:dyDescent="0.2">
      <c r="A1398" s="15" t="s">
        <v>1404</v>
      </c>
      <c r="B1398" s="16" t="s">
        <v>6</v>
      </c>
      <c r="C1398" s="17">
        <v>226432</v>
      </c>
    </row>
    <row r="1399" spans="1:3" x14ac:dyDescent="0.2">
      <c r="A1399" s="15" t="s">
        <v>1405</v>
      </c>
      <c r="B1399" s="16" t="s">
        <v>6</v>
      </c>
      <c r="C1399" s="17">
        <v>246036</v>
      </c>
    </row>
    <row r="1400" spans="1:3" x14ac:dyDescent="0.2">
      <c r="A1400" s="15" t="s">
        <v>1406</v>
      </c>
      <c r="B1400" s="16" t="s">
        <v>6</v>
      </c>
      <c r="C1400" s="17">
        <v>187920</v>
      </c>
    </row>
    <row r="1401" spans="1:3" x14ac:dyDescent="0.2">
      <c r="A1401" s="15" t="s">
        <v>1407</v>
      </c>
      <c r="B1401" s="16" t="s">
        <v>6</v>
      </c>
      <c r="C1401" s="17">
        <v>320740</v>
      </c>
    </row>
    <row r="1402" spans="1:3" x14ac:dyDescent="0.2">
      <c r="A1402" s="15" t="s">
        <v>1408</v>
      </c>
      <c r="B1402" s="16" t="s">
        <v>6</v>
      </c>
      <c r="C1402" s="17">
        <v>325989</v>
      </c>
    </row>
    <row r="1403" spans="1:3" x14ac:dyDescent="0.2">
      <c r="A1403" s="15" t="s">
        <v>1409</v>
      </c>
      <c r="B1403" s="16" t="s">
        <v>6</v>
      </c>
      <c r="C1403" s="17">
        <v>545200</v>
      </c>
    </row>
    <row r="1404" spans="1:3" x14ac:dyDescent="0.2">
      <c r="A1404" s="15" t="s">
        <v>1410</v>
      </c>
      <c r="B1404" s="16" t="s">
        <v>6</v>
      </c>
      <c r="C1404" s="17">
        <v>399040</v>
      </c>
    </row>
    <row r="1405" spans="1:3" x14ac:dyDescent="0.2">
      <c r="A1405" s="15" t="s">
        <v>1411</v>
      </c>
      <c r="B1405" s="16" t="s">
        <v>6</v>
      </c>
      <c r="C1405" s="17">
        <v>521600</v>
      </c>
    </row>
    <row r="1406" spans="1:3" x14ac:dyDescent="0.2">
      <c r="A1406" s="15" t="s">
        <v>1412</v>
      </c>
      <c r="B1406" s="16" t="s">
        <v>6</v>
      </c>
      <c r="C1406" s="17">
        <v>748200</v>
      </c>
    </row>
    <row r="1407" spans="1:3" x14ac:dyDescent="0.2">
      <c r="A1407" s="15" t="s">
        <v>1413</v>
      </c>
      <c r="B1407" s="16" t="s">
        <v>6</v>
      </c>
      <c r="C1407" s="17">
        <v>501294</v>
      </c>
    </row>
    <row r="1408" spans="1:3" x14ac:dyDescent="0.2">
      <c r="A1408" s="15" t="s">
        <v>1414</v>
      </c>
      <c r="B1408" s="16" t="s">
        <v>6</v>
      </c>
      <c r="C1408" s="17">
        <v>942786</v>
      </c>
    </row>
    <row r="1409" spans="1:3" x14ac:dyDescent="0.2">
      <c r="A1409" s="15" t="s">
        <v>1415</v>
      </c>
      <c r="B1409" s="16" t="s">
        <v>6</v>
      </c>
      <c r="C1409" s="17">
        <v>1102000</v>
      </c>
    </row>
    <row r="1410" spans="1:3" x14ac:dyDescent="0.2">
      <c r="A1410" s="15" t="s">
        <v>1416</v>
      </c>
      <c r="B1410" s="16" t="s">
        <v>6</v>
      </c>
      <c r="C1410" s="17">
        <v>117500</v>
      </c>
    </row>
    <row r="1411" spans="1:3" x14ac:dyDescent="0.2">
      <c r="A1411" s="15" t="s">
        <v>1417</v>
      </c>
      <c r="B1411" s="16" t="s">
        <v>6</v>
      </c>
      <c r="C1411" s="17">
        <v>5920080</v>
      </c>
    </row>
    <row r="1412" spans="1:3" x14ac:dyDescent="0.2">
      <c r="A1412" s="15" t="s">
        <v>1418</v>
      </c>
      <c r="B1412" s="16" t="s">
        <v>6</v>
      </c>
      <c r="C1412" s="17">
        <v>161600</v>
      </c>
    </row>
    <row r="1413" spans="1:3" x14ac:dyDescent="0.2">
      <c r="A1413" s="15" t="s">
        <v>1419</v>
      </c>
      <c r="B1413" s="16" t="s">
        <v>6</v>
      </c>
      <c r="C1413" s="17">
        <v>156600</v>
      </c>
    </row>
    <row r="1414" spans="1:3" x14ac:dyDescent="0.2">
      <c r="A1414" s="15" t="s">
        <v>1420</v>
      </c>
      <c r="B1414" s="16" t="s">
        <v>6</v>
      </c>
      <c r="C1414" s="17">
        <v>192000</v>
      </c>
    </row>
    <row r="1415" spans="1:3" x14ac:dyDescent="0.2">
      <c r="A1415" s="15" t="s">
        <v>1421</v>
      </c>
      <c r="B1415" s="16" t="s">
        <v>6</v>
      </c>
      <c r="C1415" s="17">
        <v>70000</v>
      </c>
    </row>
    <row r="1416" spans="1:3" x14ac:dyDescent="0.2">
      <c r="A1416" s="15" t="s">
        <v>1422</v>
      </c>
      <c r="B1416" s="16" t="s">
        <v>6</v>
      </c>
      <c r="C1416" s="17">
        <v>104000</v>
      </c>
    </row>
    <row r="1417" spans="1:3" x14ac:dyDescent="0.2">
      <c r="A1417" s="15" t="s">
        <v>1423</v>
      </c>
      <c r="B1417" s="16" t="s">
        <v>6</v>
      </c>
      <c r="C1417" s="17">
        <v>240000</v>
      </c>
    </row>
    <row r="1418" spans="1:3" x14ac:dyDescent="0.2">
      <c r="A1418" s="15" t="s">
        <v>1424</v>
      </c>
      <c r="B1418" s="16" t="s">
        <v>6</v>
      </c>
      <c r="C1418" s="17">
        <v>272000</v>
      </c>
    </row>
    <row r="1419" spans="1:3" x14ac:dyDescent="0.2">
      <c r="A1419" s="15" t="s">
        <v>1425</v>
      </c>
      <c r="B1419" s="16" t="s">
        <v>6</v>
      </c>
      <c r="C1419" s="17">
        <v>303380</v>
      </c>
    </row>
    <row r="1420" spans="1:3" x14ac:dyDescent="0.2">
      <c r="A1420" s="15" t="s">
        <v>1426</v>
      </c>
      <c r="B1420" s="16" t="s">
        <v>6</v>
      </c>
      <c r="C1420" s="17">
        <v>713800</v>
      </c>
    </row>
    <row r="1421" spans="1:3" x14ac:dyDescent="0.2">
      <c r="A1421" s="15" t="s">
        <v>1427</v>
      </c>
      <c r="B1421" s="16" t="s">
        <v>6</v>
      </c>
      <c r="C1421" s="17">
        <v>101700</v>
      </c>
    </row>
    <row r="1422" spans="1:3" x14ac:dyDescent="0.2">
      <c r="A1422" s="15" t="s">
        <v>1428</v>
      </c>
      <c r="B1422" s="16" t="s">
        <v>6</v>
      </c>
      <c r="C1422" s="17">
        <v>145700</v>
      </c>
    </row>
    <row r="1423" spans="1:3" x14ac:dyDescent="0.2">
      <c r="A1423" s="15" t="s">
        <v>1429</v>
      </c>
      <c r="B1423" s="16" t="s">
        <v>6</v>
      </c>
      <c r="C1423" s="17">
        <v>249980</v>
      </c>
    </row>
    <row r="1424" spans="1:3" x14ac:dyDescent="0.2">
      <c r="A1424" s="15" t="s">
        <v>1430</v>
      </c>
      <c r="B1424" s="16" t="s">
        <v>6</v>
      </c>
      <c r="C1424" s="17">
        <v>264500</v>
      </c>
    </row>
    <row r="1425" spans="1:157" x14ac:dyDescent="0.2">
      <c r="A1425" s="15" t="s">
        <v>1431</v>
      </c>
      <c r="B1425" s="16" t="s">
        <v>6</v>
      </c>
      <c r="C1425" s="17">
        <v>465120</v>
      </c>
    </row>
    <row r="1426" spans="1:157" x14ac:dyDescent="0.2">
      <c r="A1426" s="15" t="s">
        <v>1432</v>
      </c>
      <c r="B1426" s="16" t="s">
        <v>1433</v>
      </c>
      <c r="C1426" s="17">
        <v>1800000</v>
      </c>
    </row>
    <row r="1427" spans="1:157" x14ac:dyDescent="0.2">
      <c r="A1427" s="15" t="s">
        <v>1434</v>
      </c>
      <c r="B1427" s="16" t="s">
        <v>1433</v>
      </c>
      <c r="C1427" s="17">
        <v>2500000</v>
      </c>
    </row>
    <row r="1428" spans="1:157" s="10" customFormat="1" x14ac:dyDescent="0.2">
      <c r="A1428" s="15" t="s">
        <v>1435</v>
      </c>
      <c r="B1428" s="16" t="s">
        <v>81</v>
      </c>
      <c r="C1428" s="17">
        <v>83727</v>
      </c>
      <c r="D1428" s="1"/>
      <c r="E1428" s="1"/>
      <c r="F1428" s="1"/>
      <c r="G1428" s="1"/>
      <c r="H1428" s="1"/>
      <c r="I1428" s="1"/>
      <c r="J1428" s="1"/>
      <c r="K1428" s="1"/>
      <c r="L1428" s="1"/>
      <c r="M1428" s="1"/>
      <c r="N1428" s="1"/>
      <c r="O1428" s="1"/>
      <c r="P1428" s="1"/>
      <c r="Q1428" s="1"/>
      <c r="R1428" s="1"/>
      <c r="S1428" s="1"/>
      <c r="T1428" s="1"/>
      <c r="U1428" s="1"/>
      <c r="V1428" s="1"/>
      <c r="W1428" s="1"/>
      <c r="X1428" s="1"/>
      <c r="Y1428" s="1"/>
      <c r="Z1428" s="1"/>
      <c r="AA1428" s="1"/>
      <c r="AB1428" s="1"/>
      <c r="AC1428" s="1"/>
      <c r="AD1428" s="1"/>
      <c r="AE1428" s="1"/>
      <c r="AF1428" s="1"/>
      <c r="AG1428" s="1"/>
      <c r="AH1428" s="1"/>
      <c r="AI1428" s="1"/>
      <c r="AJ1428" s="1"/>
      <c r="AK1428" s="1"/>
      <c r="AL1428" s="1"/>
      <c r="AM1428" s="1"/>
      <c r="AN1428" s="1"/>
      <c r="AO1428" s="1"/>
      <c r="AP1428" s="1"/>
      <c r="AQ1428" s="1"/>
      <c r="AR1428" s="1"/>
      <c r="AS1428" s="1"/>
      <c r="AT1428" s="1"/>
      <c r="AU1428" s="1"/>
      <c r="AV1428" s="1"/>
      <c r="AW1428" s="1"/>
      <c r="AX1428" s="1"/>
      <c r="AY1428" s="1"/>
      <c r="AZ1428" s="1"/>
      <c r="BA1428" s="1"/>
      <c r="BB1428" s="1"/>
      <c r="BC1428" s="1"/>
      <c r="BD1428" s="1"/>
      <c r="BE1428" s="1"/>
      <c r="BF1428" s="1"/>
      <c r="BG1428" s="1"/>
      <c r="BH1428" s="1"/>
      <c r="BI1428" s="1"/>
      <c r="BJ1428" s="1"/>
      <c r="BK1428" s="1"/>
      <c r="BL1428" s="1"/>
      <c r="BM1428" s="1"/>
      <c r="BN1428" s="1"/>
      <c r="BO1428" s="1"/>
      <c r="BP1428" s="1"/>
      <c r="BQ1428" s="1"/>
      <c r="BR1428" s="1"/>
      <c r="BS1428" s="1"/>
      <c r="BT1428" s="1"/>
      <c r="BU1428" s="1"/>
      <c r="BV1428" s="1"/>
      <c r="BW1428" s="1"/>
      <c r="BX1428" s="1"/>
      <c r="BY1428" s="1"/>
      <c r="BZ1428" s="1"/>
      <c r="CA1428" s="1"/>
      <c r="CB1428" s="1"/>
      <c r="CC1428" s="1"/>
      <c r="CD1428" s="1"/>
      <c r="CE1428" s="1"/>
      <c r="CF1428" s="1"/>
      <c r="CG1428" s="1"/>
      <c r="CH1428" s="1"/>
      <c r="CI1428" s="1"/>
      <c r="CJ1428" s="1"/>
      <c r="CK1428" s="1"/>
      <c r="CL1428" s="1"/>
      <c r="CM1428" s="1"/>
      <c r="CN1428" s="1"/>
      <c r="CO1428" s="1"/>
      <c r="CP1428" s="1"/>
      <c r="CQ1428" s="1"/>
      <c r="CR1428" s="1"/>
      <c r="CS1428" s="1"/>
      <c r="CT1428" s="1"/>
      <c r="CU1428" s="1"/>
      <c r="CV1428" s="1"/>
      <c r="CW1428" s="1"/>
      <c r="CX1428" s="1"/>
      <c r="CY1428" s="1"/>
      <c r="CZ1428" s="1"/>
      <c r="DA1428" s="1"/>
      <c r="DB1428" s="1"/>
      <c r="DC1428" s="1"/>
      <c r="DD1428" s="1"/>
      <c r="DE1428" s="1"/>
      <c r="DF1428" s="1"/>
      <c r="DG1428" s="1"/>
      <c r="DH1428" s="1"/>
      <c r="DI1428" s="1"/>
      <c r="DJ1428" s="1"/>
      <c r="DK1428" s="1"/>
      <c r="DL1428" s="1"/>
      <c r="DM1428" s="1"/>
      <c r="DN1428" s="1"/>
      <c r="DO1428" s="1"/>
      <c r="DP1428" s="1"/>
      <c r="DQ1428" s="1"/>
      <c r="DR1428" s="1"/>
      <c r="DS1428" s="1"/>
      <c r="DT1428" s="1"/>
      <c r="DU1428" s="1"/>
      <c r="DV1428" s="1"/>
      <c r="DW1428" s="1"/>
      <c r="DX1428" s="1"/>
      <c r="DY1428" s="1"/>
      <c r="DZ1428" s="1"/>
      <c r="EA1428" s="1"/>
      <c r="EB1428" s="1"/>
      <c r="EC1428" s="1"/>
      <c r="ED1428" s="1"/>
      <c r="EE1428" s="1"/>
      <c r="EF1428" s="1"/>
      <c r="EG1428" s="1"/>
      <c r="EH1428" s="1"/>
      <c r="EI1428" s="1"/>
      <c r="EJ1428" s="1"/>
      <c r="EK1428" s="1"/>
      <c r="EL1428" s="1"/>
      <c r="EM1428" s="1"/>
      <c r="EN1428" s="1"/>
      <c r="EO1428" s="1"/>
      <c r="EP1428" s="1"/>
      <c r="EQ1428" s="1"/>
      <c r="ER1428" s="1"/>
      <c r="ES1428" s="1"/>
      <c r="ET1428" s="1"/>
      <c r="EU1428" s="1"/>
      <c r="EV1428" s="1"/>
      <c r="EW1428" s="1"/>
      <c r="EX1428" s="1"/>
      <c r="EY1428" s="1"/>
      <c r="EZ1428" s="1"/>
      <c r="FA1428" s="1"/>
    </row>
    <row r="1429" spans="1:157" x14ac:dyDescent="0.2">
      <c r="A1429" s="15" t="s">
        <v>1436</v>
      </c>
      <c r="B1429" s="16" t="s">
        <v>20</v>
      </c>
      <c r="C1429" s="17">
        <v>1383.33</v>
      </c>
    </row>
    <row r="1430" spans="1:157" x14ac:dyDescent="0.2">
      <c r="A1430" s="15" t="s">
        <v>1437</v>
      </c>
      <c r="B1430" s="16" t="s">
        <v>6</v>
      </c>
      <c r="C1430" s="17">
        <v>550</v>
      </c>
    </row>
    <row r="1431" spans="1:157" x14ac:dyDescent="0.2">
      <c r="A1431" s="15" t="s">
        <v>1438</v>
      </c>
      <c r="B1431" s="16" t="s">
        <v>72</v>
      </c>
      <c r="C1431" s="17">
        <v>7167</v>
      </c>
    </row>
    <row r="1432" spans="1:157" s="10" customFormat="1" x14ac:dyDescent="0.2">
      <c r="A1432" s="15" t="s">
        <v>1439</v>
      </c>
      <c r="B1432" s="16" t="s">
        <v>6</v>
      </c>
      <c r="C1432" s="17">
        <v>328267</v>
      </c>
      <c r="D1432" s="1"/>
      <c r="E1432" s="1"/>
      <c r="F1432" s="1"/>
      <c r="G1432" s="1"/>
      <c r="H1432" s="1"/>
      <c r="I1432" s="1"/>
      <c r="J1432" s="1"/>
      <c r="K1432" s="1"/>
      <c r="L1432" s="1"/>
      <c r="M1432" s="1"/>
      <c r="N1432" s="1"/>
      <c r="O1432" s="1"/>
      <c r="P1432" s="1"/>
      <c r="Q1432" s="1"/>
      <c r="R1432" s="1"/>
      <c r="S1432" s="1"/>
      <c r="T1432" s="1"/>
      <c r="U1432" s="1"/>
      <c r="V1432" s="1"/>
      <c r="W1432" s="1"/>
      <c r="X1432" s="1"/>
      <c r="Y1432" s="1"/>
      <c r="Z1432" s="1"/>
      <c r="AA1432" s="1"/>
      <c r="AB1432" s="1"/>
      <c r="AC1432" s="1"/>
      <c r="AD1432" s="1"/>
      <c r="AE1432" s="1"/>
      <c r="AF1432" s="1"/>
      <c r="AG1432" s="1"/>
      <c r="AH1432" s="1"/>
      <c r="AI1432" s="1"/>
      <c r="AJ1432" s="1"/>
      <c r="AK1432" s="1"/>
      <c r="AL1432" s="1"/>
      <c r="AM1432" s="1"/>
      <c r="AN1432" s="1"/>
      <c r="AO1432" s="1"/>
      <c r="AP1432" s="1"/>
      <c r="AQ1432" s="1"/>
      <c r="AR1432" s="1"/>
      <c r="AS1432" s="1"/>
      <c r="AT1432" s="1"/>
      <c r="AU1432" s="1"/>
      <c r="AV1432" s="1"/>
      <c r="AW1432" s="1"/>
      <c r="AX1432" s="1"/>
      <c r="AY1432" s="1"/>
      <c r="AZ1432" s="1"/>
      <c r="BA1432" s="1"/>
      <c r="BB1432" s="1"/>
      <c r="BC1432" s="1"/>
      <c r="BD1432" s="1"/>
      <c r="BE1432" s="1"/>
      <c r="BF1432" s="1"/>
      <c r="BG1432" s="1"/>
      <c r="BH1432" s="1"/>
      <c r="BI1432" s="1"/>
      <c r="BJ1432" s="1"/>
      <c r="BK1432" s="1"/>
      <c r="BL1432" s="1"/>
      <c r="BM1432" s="1"/>
      <c r="BN1432" s="1"/>
      <c r="BO1432" s="1"/>
      <c r="BP1432" s="1"/>
      <c r="BQ1432" s="1"/>
      <c r="BR1432" s="1"/>
      <c r="BS1432" s="1"/>
      <c r="BT1432" s="1"/>
      <c r="BU1432" s="1"/>
      <c r="BV1432" s="1"/>
      <c r="BW1432" s="1"/>
      <c r="BX1432" s="1"/>
      <c r="BY1432" s="1"/>
      <c r="BZ1432" s="1"/>
      <c r="CA1432" s="1"/>
      <c r="CB1432" s="1"/>
      <c r="CC1432" s="1"/>
      <c r="CD1432" s="1"/>
      <c r="CE1432" s="1"/>
      <c r="CF1432" s="1"/>
      <c r="CG1432" s="1"/>
      <c r="CH1432" s="1"/>
      <c r="CI1432" s="1"/>
      <c r="CJ1432" s="1"/>
      <c r="CK1432" s="1"/>
      <c r="CL1432" s="1"/>
      <c r="CM1432" s="1"/>
      <c r="CN1432" s="1"/>
      <c r="CO1432" s="1"/>
      <c r="CP1432" s="1"/>
      <c r="CQ1432" s="1"/>
      <c r="CR1432" s="1"/>
      <c r="CS1432" s="1"/>
      <c r="CT1432" s="1"/>
      <c r="CU1432" s="1"/>
      <c r="CV1432" s="1"/>
      <c r="CW1432" s="1"/>
      <c r="CX1432" s="1"/>
      <c r="CY1432" s="1"/>
      <c r="CZ1432" s="1"/>
      <c r="DA1432" s="1"/>
      <c r="DB1432" s="1"/>
      <c r="DC1432" s="1"/>
      <c r="DD1432" s="1"/>
      <c r="DE1432" s="1"/>
      <c r="DF1432" s="1"/>
      <c r="DG1432" s="1"/>
      <c r="DH1432" s="1"/>
      <c r="DI1432" s="1"/>
      <c r="DJ1432" s="1"/>
      <c r="DK1432" s="1"/>
      <c r="DL1432" s="1"/>
      <c r="DM1432" s="1"/>
      <c r="DN1432" s="1"/>
      <c r="DO1432" s="1"/>
      <c r="DP1432" s="1"/>
      <c r="DQ1432" s="1"/>
      <c r="DR1432" s="1"/>
      <c r="DS1432" s="1"/>
      <c r="DT1432" s="1"/>
      <c r="DU1432" s="1"/>
      <c r="DV1432" s="1"/>
      <c r="DW1432" s="1"/>
      <c r="DX1432" s="1"/>
      <c r="DY1432" s="1"/>
      <c r="DZ1432" s="1"/>
      <c r="EA1432" s="1"/>
      <c r="EB1432" s="1"/>
      <c r="EC1432" s="1"/>
      <c r="ED1432" s="1"/>
      <c r="EE1432" s="1"/>
      <c r="EF1432" s="1"/>
      <c r="EG1432" s="1"/>
      <c r="EH1432" s="1"/>
      <c r="EI1432" s="1"/>
      <c r="EJ1432" s="1"/>
      <c r="EK1432" s="1"/>
      <c r="EL1432" s="1"/>
      <c r="EM1432" s="1"/>
      <c r="EN1432" s="1"/>
      <c r="EO1432" s="1"/>
      <c r="EP1432" s="1"/>
      <c r="EQ1432" s="1"/>
      <c r="ER1432" s="1"/>
      <c r="ES1432" s="1"/>
      <c r="ET1432" s="1"/>
      <c r="EU1432" s="1"/>
      <c r="EV1432" s="1"/>
      <c r="EW1432" s="1"/>
      <c r="EX1432" s="1"/>
      <c r="EY1432" s="1"/>
      <c r="EZ1432" s="1"/>
      <c r="FA1432" s="1"/>
    </row>
    <row r="1433" spans="1:157" x14ac:dyDescent="0.2">
      <c r="A1433" s="15" t="s">
        <v>1440</v>
      </c>
      <c r="B1433" s="16" t="s">
        <v>6</v>
      </c>
      <c r="C1433" s="17">
        <v>42520</v>
      </c>
    </row>
    <row r="1434" spans="1:157" x14ac:dyDescent="0.2">
      <c r="A1434" s="7" t="s">
        <v>1441</v>
      </c>
      <c r="B1434" s="8" t="s">
        <v>20</v>
      </c>
      <c r="C1434" s="9">
        <v>1369</v>
      </c>
    </row>
    <row r="1435" spans="1:157" x14ac:dyDescent="0.2">
      <c r="A1435" s="15" t="s">
        <v>1442</v>
      </c>
      <c r="B1435" s="16" t="s">
        <v>20</v>
      </c>
      <c r="C1435" s="17">
        <v>9500</v>
      </c>
    </row>
    <row r="1436" spans="1:157" x14ac:dyDescent="0.2">
      <c r="A1436" s="7" t="s">
        <v>1443</v>
      </c>
      <c r="B1436" s="8" t="s">
        <v>20</v>
      </c>
      <c r="C1436" s="9">
        <v>36747</v>
      </c>
    </row>
    <row r="1437" spans="1:157" x14ac:dyDescent="0.2">
      <c r="A1437" s="15" t="s">
        <v>1444</v>
      </c>
      <c r="B1437" s="16" t="s">
        <v>81</v>
      </c>
      <c r="C1437" s="17">
        <v>1334</v>
      </c>
    </row>
    <row r="1438" spans="1:157" x14ac:dyDescent="0.2">
      <c r="A1438" s="7" t="s">
        <v>1445</v>
      </c>
      <c r="B1438" s="8" t="s">
        <v>6</v>
      </c>
      <c r="C1438" s="9">
        <v>5691</v>
      </c>
    </row>
    <row r="1439" spans="1:157" x14ac:dyDescent="0.2">
      <c r="A1439" s="15" t="s">
        <v>1446</v>
      </c>
      <c r="B1439" s="16" t="s">
        <v>81</v>
      </c>
      <c r="C1439" s="17">
        <v>11666</v>
      </c>
    </row>
    <row r="1440" spans="1:157" x14ac:dyDescent="0.2">
      <c r="A1440" s="15" t="s">
        <v>1447</v>
      </c>
      <c r="B1440" s="16" t="s">
        <v>81</v>
      </c>
      <c r="C1440" s="17">
        <v>30000</v>
      </c>
    </row>
    <row r="1441" spans="1:157" x14ac:dyDescent="0.2">
      <c r="A1441" s="15" t="s">
        <v>1448</v>
      </c>
      <c r="B1441" s="16" t="s">
        <v>6</v>
      </c>
      <c r="C1441" s="17">
        <v>61000</v>
      </c>
    </row>
    <row r="1442" spans="1:157" x14ac:dyDescent="0.2">
      <c r="A1442" s="7" t="s">
        <v>1449</v>
      </c>
      <c r="B1442" s="8" t="s">
        <v>81</v>
      </c>
      <c r="C1442" s="9">
        <v>14229</v>
      </c>
    </row>
    <row r="1443" spans="1:157" x14ac:dyDescent="0.2">
      <c r="A1443" s="15" t="s">
        <v>1450</v>
      </c>
      <c r="B1443" s="16" t="s">
        <v>6</v>
      </c>
      <c r="C1443" s="17">
        <v>81485</v>
      </c>
    </row>
    <row r="1444" spans="1:157" x14ac:dyDescent="0.2">
      <c r="A1444" s="7" t="s">
        <v>1451</v>
      </c>
      <c r="B1444" s="8" t="s">
        <v>6</v>
      </c>
      <c r="C1444" s="9">
        <v>84035</v>
      </c>
    </row>
    <row r="1445" spans="1:157" x14ac:dyDescent="0.2">
      <c r="A1445" s="7" t="s">
        <v>1452</v>
      </c>
      <c r="B1445" s="8" t="s">
        <v>81</v>
      </c>
      <c r="C1445" s="9">
        <v>18203</v>
      </c>
    </row>
    <row r="1446" spans="1:157" x14ac:dyDescent="0.2">
      <c r="A1446" s="7" t="s">
        <v>1453</v>
      </c>
      <c r="B1446" s="8" t="s">
        <v>81</v>
      </c>
      <c r="C1446" s="9">
        <v>21349</v>
      </c>
    </row>
    <row r="1447" spans="1:157" s="10" customFormat="1" x14ac:dyDescent="0.2">
      <c r="A1447" s="179" t="s">
        <v>1454</v>
      </c>
      <c r="B1447" s="180" t="s">
        <v>81</v>
      </c>
      <c r="C1447" s="181">
        <v>32000</v>
      </c>
      <c r="D1447" s="1"/>
      <c r="E1447" s="1"/>
      <c r="F1447" s="1"/>
      <c r="G1447" s="1"/>
      <c r="H1447" s="1"/>
      <c r="I1447" s="1"/>
      <c r="J1447" s="1"/>
      <c r="K1447" s="1"/>
      <c r="L1447" s="1"/>
      <c r="M1447" s="1"/>
      <c r="N1447" s="1"/>
      <c r="O1447" s="1"/>
      <c r="P1447" s="1"/>
      <c r="Q1447" s="1"/>
      <c r="R1447" s="1"/>
      <c r="S1447" s="1"/>
      <c r="T1447" s="1"/>
      <c r="U1447" s="1"/>
      <c r="V1447" s="1"/>
      <c r="W1447" s="1"/>
      <c r="X1447" s="1"/>
      <c r="Y1447" s="1"/>
      <c r="Z1447" s="1"/>
      <c r="AA1447" s="1"/>
      <c r="AB1447" s="1"/>
      <c r="AC1447" s="1"/>
      <c r="AD1447" s="1"/>
      <c r="AE1447" s="1"/>
      <c r="AF1447" s="1"/>
      <c r="AG1447" s="1"/>
      <c r="AH1447" s="1"/>
      <c r="AI1447" s="1"/>
      <c r="AJ1447" s="1"/>
      <c r="AK1447" s="1"/>
      <c r="AL1447" s="1"/>
      <c r="AM1447" s="1"/>
      <c r="AN1447" s="1"/>
      <c r="AO1447" s="1"/>
      <c r="AP1447" s="1"/>
      <c r="AQ1447" s="1"/>
      <c r="AR1447" s="1"/>
      <c r="AS1447" s="1"/>
      <c r="AT1447" s="1"/>
      <c r="AU1447" s="1"/>
      <c r="AV1447" s="1"/>
      <c r="AW1447" s="1"/>
      <c r="AX1447" s="1"/>
      <c r="AY1447" s="1"/>
      <c r="AZ1447" s="1"/>
      <c r="BA1447" s="1"/>
      <c r="BB1447" s="1"/>
      <c r="BC1447" s="1"/>
      <c r="BD1447" s="1"/>
      <c r="BE1447" s="1"/>
      <c r="BF1447" s="1"/>
      <c r="BG1447" s="1"/>
      <c r="BH1447" s="1"/>
      <c r="BI1447" s="1"/>
      <c r="BJ1447" s="1"/>
      <c r="BK1447" s="1"/>
      <c r="BL1447" s="1"/>
      <c r="BM1447" s="1"/>
      <c r="BN1447" s="1"/>
      <c r="BO1447" s="1"/>
      <c r="BP1447" s="1"/>
      <c r="BQ1447" s="1"/>
      <c r="BR1447" s="1"/>
      <c r="BS1447" s="1"/>
      <c r="BT1447" s="1"/>
      <c r="BU1447" s="1"/>
      <c r="BV1447" s="1"/>
      <c r="BW1447" s="1"/>
      <c r="BX1447" s="1"/>
      <c r="BY1447" s="1"/>
      <c r="BZ1447" s="1"/>
      <c r="CA1447" s="1"/>
      <c r="CB1447" s="1"/>
      <c r="CC1447" s="1"/>
      <c r="CD1447" s="1"/>
      <c r="CE1447" s="1"/>
      <c r="CF1447" s="1"/>
      <c r="CG1447" s="1"/>
      <c r="CH1447" s="1"/>
      <c r="CI1447" s="1"/>
      <c r="CJ1447" s="1"/>
      <c r="CK1447" s="1"/>
      <c r="CL1447" s="1"/>
      <c r="CM1447" s="1"/>
      <c r="CN1447" s="1"/>
      <c r="CO1447" s="1"/>
      <c r="CP1447" s="1"/>
      <c r="CQ1447" s="1"/>
      <c r="CR1447" s="1"/>
      <c r="CS1447" s="1"/>
      <c r="CT1447" s="1"/>
      <c r="CU1447" s="1"/>
      <c r="CV1447" s="1"/>
      <c r="CW1447" s="1"/>
      <c r="CX1447" s="1"/>
      <c r="CY1447" s="1"/>
      <c r="CZ1447" s="1"/>
      <c r="DA1447" s="1"/>
      <c r="DB1447" s="1"/>
      <c r="DC1447" s="1"/>
      <c r="DD1447" s="1"/>
      <c r="DE1447" s="1"/>
      <c r="DF1447" s="1"/>
      <c r="DG1447" s="1"/>
      <c r="DH1447" s="1"/>
      <c r="DI1447" s="1"/>
      <c r="DJ1447" s="1"/>
      <c r="DK1447" s="1"/>
      <c r="DL1447" s="1"/>
      <c r="DM1447" s="1"/>
      <c r="DN1447" s="1"/>
      <c r="DO1447" s="1"/>
      <c r="DP1447" s="1"/>
      <c r="DQ1447" s="1"/>
      <c r="DR1447" s="1"/>
      <c r="DS1447" s="1"/>
      <c r="DT1447" s="1"/>
      <c r="DU1447" s="1"/>
      <c r="DV1447" s="1"/>
      <c r="DW1447" s="1"/>
      <c r="DX1447" s="1"/>
      <c r="DY1447" s="1"/>
      <c r="DZ1447" s="1"/>
      <c r="EA1447" s="1"/>
      <c r="EB1447" s="1"/>
      <c r="EC1447" s="1"/>
      <c r="ED1447" s="1"/>
      <c r="EE1447" s="1"/>
      <c r="EF1447" s="1"/>
      <c r="EG1447" s="1"/>
      <c r="EH1447" s="1"/>
      <c r="EI1447" s="1"/>
      <c r="EJ1447" s="1"/>
      <c r="EK1447" s="1"/>
      <c r="EL1447" s="1"/>
      <c r="EM1447" s="1"/>
      <c r="EN1447" s="1"/>
      <c r="EO1447" s="1"/>
      <c r="EP1447" s="1"/>
      <c r="EQ1447" s="1"/>
      <c r="ER1447" s="1"/>
      <c r="ES1447" s="1"/>
      <c r="ET1447" s="1"/>
      <c r="EU1447" s="1"/>
      <c r="EV1447" s="1"/>
      <c r="EW1447" s="1"/>
      <c r="EX1447" s="1"/>
      <c r="EY1447" s="1"/>
      <c r="EZ1447" s="1"/>
      <c r="FA1447" s="1"/>
    </row>
    <row r="1448" spans="1:157" x14ac:dyDescent="0.2">
      <c r="A1448" s="15" t="s">
        <v>1455</v>
      </c>
      <c r="B1448" s="16" t="s">
        <v>6</v>
      </c>
      <c r="C1448" s="17">
        <v>118756.45</v>
      </c>
    </row>
    <row r="1449" spans="1:157" s="10" customFormat="1" x14ac:dyDescent="0.2">
      <c r="A1449" s="7" t="s">
        <v>1456</v>
      </c>
      <c r="B1449" s="8" t="s">
        <v>6</v>
      </c>
      <c r="C1449" s="9">
        <v>204084</v>
      </c>
      <c r="D1449" s="1"/>
      <c r="E1449" s="1"/>
      <c r="F1449" s="1"/>
      <c r="G1449" s="1"/>
      <c r="H1449" s="1"/>
      <c r="I1449" s="1"/>
      <c r="J1449" s="1"/>
      <c r="K1449" s="1"/>
      <c r="L1449" s="1"/>
      <c r="M1449" s="1"/>
      <c r="N1449" s="1"/>
      <c r="O1449" s="1"/>
      <c r="P1449" s="1"/>
      <c r="Q1449" s="1"/>
      <c r="R1449" s="1"/>
      <c r="S1449" s="1"/>
      <c r="T1449" s="1"/>
      <c r="U1449" s="1"/>
      <c r="V1449" s="1"/>
      <c r="W1449" s="1"/>
      <c r="X1449" s="1"/>
      <c r="Y1449" s="1"/>
      <c r="Z1449" s="1"/>
      <c r="AA1449" s="1"/>
      <c r="AB1449" s="1"/>
      <c r="AC1449" s="1"/>
      <c r="AD1449" s="1"/>
      <c r="AE1449" s="1"/>
      <c r="AF1449" s="1"/>
      <c r="AG1449" s="1"/>
      <c r="AH1449" s="1"/>
      <c r="AI1449" s="1"/>
      <c r="AJ1449" s="1"/>
      <c r="AK1449" s="1"/>
      <c r="AL1449" s="1"/>
      <c r="AM1449" s="1"/>
      <c r="AN1449" s="1"/>
      <c r="AO1449" s="1"/>
      <c r="AP1449" s="1"/>
      <c r="AQ1449" s="1"/>
      <c r="AR1449" s="1"/>
      <c r="AS1449" s="1"/>
      <c r="AT1449" s="1"/>
      <c r="AU1449" s="1"/>
      <c r="AV1449" s="1"/>
      <c r="AW1449" s="1"/>
      <c r="AX1449" s="1"/>
      <c r="AY1449" s="1"/>
      <c r="AZ1449" s="1"/>
      <c r="BA1449" s="1"/>
      <c r="BB1449" s="1"/>
      <c r="BC1449" s="1"/>
      <c r="BD1449" s="1"/>
      <c r="BE1449" s="1"/>
      <c r="BF1449" s="1"/>
      <c r="BG1449" s="1"/>
      <c r="BH1449" s="1"/>
      <c r="BI1449" s="1"/>
      <c r="BJ1449" s="1"/>
      <c r="BK1449" s="1"/>
      <c r="BL1449" s="1"/>
      <c r="BM1449" s="1"/>
      <c r="BN1449" s="1"/>
      <c r="BO1449" s="1"/>
      <c r="BP1449" s="1"/>
      <c r="BQ1449" s="1"/>
      <c r="BR1449" s="1"/>
      <c r="BS1449" s="1"/>
      <c r="BT1449" s="1"/>
      <c r="BU1449" s="1"/>
      <c r="BV1449" s="1"/>
      <c r="BW1449" s="1"/>
      <c r="BX1449" s="1"/>
      <c r="BY1449" s="1"/>
      <c r="BZ1449" s="1"/>
      <c r="CA1449" s="1"/>
      <c r="CB1449" s="1"/>
      <c r="CC1449" s="1"/>
      <c r="CD1449" s="1"/>
      <c r="CE1449" s="1"/>
      <c r="CF1449" s="1"/>
      <c r="CG1449" s="1"/>
      <c r="CH1449" s="1"/>
      <c r="CI1449" s="1"/>
      <c r="CJ1449" s="1"/>
      <c r="CK1449" s="1"/>
      <c r="CL1449" s="1"/>
      <c r="CM1449" s="1"/>
      <c r="CN1449" s="1"/>
      <c r="CO1449" s="1"/>
      <c r="CP1449" s="1"/>
      <c r="CQ1449" s="1"/>
      <c r="CR1449" s="1"/>
      <c r="CS1449" s="1"/>
      <c r="CT1449" s="1"/>
      <c r="CU1449" s="1"/>
      <c r="CV1449" s="1"/>
      <c r="CW1449" s="1"/>
      <c r="CX1449" s="1"/>
      <c r="CY1449" s="1"/>
      <c r="CZ1449" s="1"/>
      <c r="DA1449" s="1"/>
      <c r="DB1449" s="1"/>
      <c r="DC1449" s="1"/>
      <c r="DD1449" s="1"/>
      <c r="DE1449" s="1"/>
      <c r="DF1449" s="1"/>
      <c r="DG1449" s="1"/>
      <c r="DH1449" s="1"/>
      <c r="DI1449" s="1"/>
      <c r="DJ1449" s="1"/>
      <c r="DK1449" s="1"/>
      <c r="DL1449" s="1"/>
      <c r="DM1449" s="1"/>
      <c r="DN1449" s="1"/>
      <c r="DO1449" s="1"/>
      <c r="DP1449" s="1"/>
      <c r="DQ1449" s="1"/>
      <c r="DR1449" s="1"/>
      <c r="DS1449" s="1"/>
      <c r="DT1449" s="1"/>
      <c r="DU1449" s="1"/>
      <c r="DV1449" s="1"/>
      <c r="DW1449" s="1"/>
      <c r="DX1449" s="1"/>
      <c r="DY1449" s="1"/>
      <c r="DZ1449" s="1"/>
      <c r="EA1449" s="1"/>
      <c r="EB1449" s="1"/>
      <c r="EC1449" s="1"/>
      <c r="ED1449" s="1"/>
      <c r="EE1449" s="1"/>
      <c r="EF1449" s="1"/>
      <c r="EG1449" s="1"/>
      <c r="EH1449" s="1"/>
      <c r="EI1449" s="1"/>
      <c r="EJ1449" s="1"/>
      <c r="EK1449" s="1"/>
      <c r="EL1449" s="1"/>
      <c r="EM1449" s="1"/>
      <c r="EN1449" s="1"/>
      <c r="EO1449" s="1"/>
      <c r="EP1449" s="1"/>
      <c r="EQ1449" s="1"/>
      <c r="ER1449" s="1"/>
      <c r="ES1449" s="1"/>
      <c r="ET1449" s="1"/>
      <c r="EU1449" s="1"/>
      <c r="EV1449" s="1"/>
      <c r="EW1449" s="1"/>
      <c r="EX1449" s="1"/>
      <c r="EY1449" s="1"/>
      <c r="EZ1449" s="1"/>
      <c r="FA1449" s="1"/>
    </row>
    <row r="1450" spans="1:157" x14ac:dyDescent="0.2">
      <c r="A1450" s="7" t="s">
        <v>1457</v>
      </c>
      <c r="B1450" s="8" t="s">
        <v>6</v>
      </c>
      <c r="C1450" s="9">
        <v>3044</v>
      </c>
    </row>
    <row r="1451" spans="1:157" s="10" customFormat="1" x14ac:dyDescent="0.2">
      <c r="A1451" s="179" t="s">
        <v>1458</v>
      </c>
      <c r="B1451" s="180" t="s">
        <v>6</v>
      </c>
      <c r="C1451" s="181">
        <v>398032</v>
      </c>
      <c r="D1451" s="1"/>
      <c r="E1451" s="1"/>
      <c r="F1451" s="1"/>
      <c r="G1451" s="1"/>
      <c r="H1451" s="1"/>
      <c r="I1451" s="1"/>
      <c r="J1451" s="1"/>
      <c r="K1451" s="1"/>
      <c r="L1451" s="1"/>
      <c r="M1451" s="1"/>
      <c r="N1451" s="1"/>
      <c r="O1451" s="1"/>
      <c r="P1451" s="1"/>
      <c r="Q1451" s="1"/>
      <c r="R1451" s="1"/>
      <c r="S1451" s="1"/>
      <c r="T1451" s="1"/>
      <c r="U1451" s="1"/>
      <c r="V1451" s="1"/>
      <c r="W1451" s="1"/>
      <c r="X1451" s="1"/>
      <c r="Y1451" s="1"/>
      <c r="Z1451" s="1"/>
      <c r="AA1451" s="1"/>
      <c r="AB1451" s="1"/>
      <c r="AC1451" s="1"/>
      <c r="AD1451" s="1"/>
      <c r="AE1451" s="1"/>
      <c r="AF1451" s="1"/>
      <c r="AG1451" s="1"/>
      <c r="AH1451" s="1"/>
      <c r="AI1451" s="1"/>
      <c r="AJ1451" s="1"/>
      <c r="AK1451" s="1"/>
      <c r="AL1451" s="1"/>
      <c r="AM1451" s="1"/>
      <c r="AN1451" s="1"/>
      <c r="AO1451" s="1"/>
      <c r="AP1451" s="1"/>
      <c r="AQ1451" s="1"/>
      <c r="AR1451" s="1"/>
      <c r="AS1451" s="1"/>
      <c r="AT1451" s="1"/>
      <c r="AU1451" s="1"/>
      <c r="AV1451" s="1"/>
      <c r="AW1451" s="1"/>
      <c r="AX1451" s="1"/>
      <c r="AY1451" s="1"/>
      <c r="AZ1451" s="1"/>
      <c r="BA1451" s="1"/>
      <c r="BB1451" s="1"/>
      <c r="BC1451" s="1"/>
      <c r="BD1451" s="1"/>
      <c r="BE1451" s="1"/>
      <c r="BF1451" s="1"/>
      <c r="BG1451" s="1"/>
      <c r="BH1451" s="1"/>
      <c r="BI1451" s="1"/>
      <c r="BJ1451" s="1"/>
      <c r="BK1451" s="1"/>
      <c r="BL1451" s="1"/>
      <c r="BM1451" s="1"/>
      <c r="BN1451" s="1"/>
      <c r="BO1451" s="1"/>
      <c r="BP1451" s="1"/>
      <c r="BQ1451" s="1"/>
      <c r="BR1451" s="1"/>
      <c r="BS1451" s="1"/>
      <c r="BT1451" s="1"/>
      <c r="BU1451" s="1"/>
      <c r="BV1451" s="1"/>
      <c r="BW1451" s="1"/>
      <c r="BX1451" s="1"/>
      <c r="BY1451" s="1"/>
      <c r="BZ1451" s="1"/>
      <c r="CA1451" s="1"/>
      <c r="CB1451" s="1"/>
      <c r="CC1451" s="1"/>
      <c r="CD1451" s="1"/>
      <c r="CE1451" s="1"/>
      <c r="CF1451" s="1"/>
      <c r="CG1451" s="1"/>
      <c r="CH1451" s="1"/>
      <c r="CI1451" s="1"/>
      <c r="CJ1451" s="1"/>
      <c r="CK1451" s="1"/>
      <c r="CL1451" s="1"/>
      <c r="CM1451" s="1"/>
      <c r="CN1451" s="1"/>
      <c r="CO1451" s="1"/>
      <c r="CP1451" s="1"/>
      <c r="CQ1451" s="1"/>
      <c r="CR1451" s="1"/>
      <c r="CS1451" s="1"/>
      <c r="CT1451" s="1"/>
      <c r="CU1451" s="1"/>
      <c r="CV1451" s="1"/>
      <c r="CW1451" s="1"/>
      <c r="CX1451" s="1"/>
      <c r="CY1451" s="1"/>
      <c r="CZ1451" s="1"/>
      <c r="DA1451" s="1"/>
      <c r="DB1451" s="1"/>
      <c r="DC1451" s="1"/>
      <c r="DD1451" s="1"/>
      <c r="DE1451" s="1"/>
      <c r="DF1451" s="1"/>
      <c r="DG1451" s="1"/>
      <c r="DH1451" s="1"/>
      <c r="DI1451" s="1"/>
      <c r="DJ1451" s="1"/>
      <c r="DK1451" s="1"/>
      <c r="DL1451" s="1"/>
      <c r="DM1451" s="1"/>
      <c r="DN1451" s="1"/>
      <c r="DO1451" s="1"/>
      <c r="DP1451" s="1"/>
      <c r="DQ1451" s="1"/>
      <c r="DR1451" s="1"/>
      <c r="DS1451" s="1"/>
      <c r="DT1451" s="1"/>
      <c r="DU1451" s="1"/>
      <c r="DV1451" s="1"/>
      <c r="DW1451" s="1"/>
      <c r="DX1451" s="1"/>
      <c r="DY1451" s="1"/>
      <c r="DZ1451" s="1"/>
      <c r="EA1451" s="1"/>
      <c r="EB1451" s="1"/>
      <c r="EC1451" s="1"/>
      <c r="ED1451" s="1"/>
      <c r="EE1451" s="1"/>
      <c r="EF1451" s="1"/>
      <c r="EG1451" s="1"/>
      <c r="EH1451" s="1"/>
      <c r="EI1451" s="1"/>
      <c r="EJ1451" s="1"/>
      <c r="EK1451" s="1"/>
      <c r="EL1451" s="1"/>
      <c r="EM1451" s="1"/>
      <c r="EN1451" s="1"/>
      <c r="EO1451" s="1"/>
      <c r="EP1451" s="1"/>
      <c r="EQ1451" s="1"/>
      <c r="ER1451" s="1"/>
      <c r="ES1451" s="1"/>
      <c r="ET1451" s="1"/>
      <c r="EU1451" s="1"/>
      <c r="EV1451" s="1"/>
      <c r="EW1451" s="1"/>
      <c r="EX1451" s="1"/>
      <c r="EY1451" s="1"/>
      <c r="EZ1451" s="1"/>
      <c r="FA1451" s="1"/>
    </row>
    <row r="1452" spans="1:157" x14ac:dyDescent="0.2">
      <c r="A1452" s="7" t="s">
        <v>1459</v>
      </c>
      <c r="B1452" s="8" t="s">
        <v>81</v>
      </c>
      <c r="C1452" s="9">
        <v>19745</v>
      </c>
    </row>
    <row r="1453" spans="1:157" s="10" customFormat="1" x14ac:dyDescent="0.2">
      <c r="A1453" s="179" t="s">
        <v>1460</v>
      </c>
      <c r="B1453" s="180" t="s">
        <v>20</v>
      </c>
      <c r="C1453" s="181">
        <v>7800</v>
      </c>
      <c r="D1453" s="1"/>
      <c r="E1453" s="1"/>
      <c r="F1453" s="1"/>
      <c r="G1453" s="1"/>
      <c r="H1453" s="1"/>
      <c r="I1453" s="1"/>
      <c r="J1453" s="1"/>
      <c r="K1453" s="1"/>
      <c r="L1453" s="1"/>
      <c r="M1453" s="1"/>
      <c r="N1453" s="1"/>
      <c r="O1453" s="1"/>
      <c r="P1453" s="1"/>
      <c r="Q1453" s="1"/>
      <c r="R1453" s="1"/>
      <c r="S1453" s="1"/>
      <c r="T1453" s="1"/>
      <c r="U1453" s="1"/>
      <c r="V1453" s="1"/>
      <c r="W1453" s="1"/>
      <c r="X1453" s="1"/>
      <c r="Y1453" s="1"/>
      <c r="Z1453" s="1"/>
      <c r="AA1453" s="1"/>
      <c r="AB1453" s="1"/>
      <c r="AC1453" s="1"/>
      <c r="AD1453" s="1"/>
      <c r="AE1453" s="1"/>
      <c r="AF1453" s="1"/>
      <c r="AG1453" s="1"/>
      <c r="AH1453" s="1"/>
      <c r="AI1453" s="1"/>
      <c r="AJ1453" s="1"/>
      <c r="AK1453" s="1"/>
      <c r="AL1453" s="1"/>
      <c r="AM1453" s="1"/>
      <c r="AN1453" s="1"/>
      <c r="AO1453" s="1"/>
      <c r="AP1453" s="1"/>
      <c r="AQ1453" s="1"/>
      <c r="AR1453" s="1"/>
      <c r="AS1453" s="1"/>
      <c r="AT1453" s="1"/>
      <c r="AU1453" s="1"/>
      <c r="AV1453" s="1"/>
      <c r="AW1453" s="1"/>
      <c r="AX1453" s="1"/>
      <c r="AY1453" s="1"/>
      <c r="AZ1453" s="1"/>
      <c r="BA1453" s="1"/>
      <c r="BB1453" s="1"/>
      <c r="BC1453" s="1"/>
      <c r="BD1453" s="1"/>
      <c r="BE1453" s="1"/>
      <c r="BF1453" s="1"/>
      <c r="BG1453" s="1"/>
      <c r="BH1453" s="1"/>
      <c r="BI1453" s="1"/>
      <c r="BJ1453" s="1"/>
      <c r="BK1453" s="1"/>
      <c r="BL1453" s="1"/>
      <c r="BM1453" s="1"/>
      <c r="BN1453" s="1"/>
      <c r="BO1453" s="1"/>
      <c r="BP1453" s="1"/>
      <c r="BQ1453" s="1"/>
      <c r="BR1453" s="1"/>
      <c r="BS1453" s="1"/>
      <c r="BT1453" s="1"/>
      <c r="BU1453" s="1"/>
      <c r="BV1453" s="1"/>
      <c r="BW1453" s="1"/>
      <c r="BX1453" s="1"/>
      <c r="BY1453" s="1"/>
      <c r="BZ1453" s="1"/>
      <c r="CA1453" s="1"/>
      <c r="CB1453" s="1"/>
      <c r="CC1453" s="1"/>
      <c r="CD1453" s="1"/>
      <c r="CE1453" s="1"/>
      <c r="CF1453" s="1"/>
      <c r="CG1453" s="1"/>
      <c r="CH1453" s="1"/>
      <c r="CI1453" s="1"/>
      <c r="CJ1453" s="1"/>
      <c r="CK1453" s="1"/>
      <c r="CL1453" s="1"/>
      <c r="CM1453" s="1"/>
      <c r="CN1453" s="1"/>
      <c r="CO1453" s="1"/>
      <c r="CP1453" s="1"/>
      <c r="CQ1453" s="1"/>
      <c r="CR1453" s="1"/>
      <c r="CS1453" s="1"/>
      <c r="CT1453" s="1"/>
      <c r="CU1453" s="1"/>
      <c r="CV1453" s="1"/>
      <c r="CW1453" s="1"/>
      <c r="CX1453" s="1"/>
      <c r="CY1453" s="1"/>
      <c r="CZ1453" s="1"/>
      <c r="DA1453" s="1"/>
      <c r="DB1453" s="1"/>
      <c r="DC1453" s="1"/>
      <c r="DD1453" s="1"/>
      <c r="DE1453" s="1"/>
      <c r="DF1453" s="1"/>
      <c r="DG1453" s="1"/>
      <c r="DH1453" s="1"/>
      <c r="DI1453" s="1"/>
      <c r="DJ1453" s="1"/>
      <c r="DK1453" s="1"/>
      <c r="DL1453" s="1"/>
      <c r="DM1453" s="1"/>
      <c r="DN1453" s="1"/>
      <c r="DO1453" s="1"/>
      <c r="DP1453" s="1"/>
      <c r="DQ1453" s="1"/>
      <c r="DR1453" s="1"/>
      <c r="DS1453" s="1"/>
      <c r="DT1453" s="1"/>
      <c r="DU1453" s="1"/>
      <c r="DV1453" s="1"/>
      <c r="DW1453" s="1"/>
      <c r="DX1453" s="1"/>
      <c r="DY1453" s="1"/>
      <c r="DZ1453" s="1"/>
      <c r="EA1453" s="1"/>
      <c r="EB1453" s="1"/>
      <c r="EC1453" s="1"/>
      <c r="ED1453" s="1"/>
      <c r="EE1453" s="1"/>
      <c r="EF1453" s="1"/>
      <c r="EG1453" s="1"/>
      <c r="EH1453" s="1"/>
      <c r="EI1453" s="1"/>
      <c r="EJ1453" s="1"/>
      <c r="EK1453" s="1"/>
      <c r="EL1453" s="1"/>
      <c r="EM1453" s="1"/>
      <c r="EN1453" s="1"/>
      <c r="EO1453" s="1"/>
      <c r="EP1453" s="1"/>
      <c r="EQ1453" s="1"/>
      <c r="ER1453" s="1"/>
      <c r="ES1453" s="1"/>
      <c r="ET1453" s="1"/>
      <c r="EU1453" s="1"/>
      <c r="EV1453" s="1"/>
      <c r="EW1453" s="1"/>
      <c r="EX1453" s="1"/>
      <c r="EY1453" s="1"/>
      <c r="EZ1453" s="1"/>
      <c r="FA1453" s="1"/>
    </row>
    <row r="1454" spans="1:157" s="10" customFormat="1" x14ac:dyDescent="0.2">
      <c r="A1454" s="179" t="s">
        <v>1461</v>
      </c>
      <c r="B1454" s="180" t="s">
        <v>20</v>
      </c>
      <c r="C1454" s="181">
        <v>7800</v>
      </c>
      <c r="D1454" s="1"/>
      <c r="E1454" s="1"/>
      <c r="F1454" s="1"/>
      <c r="G1454" s="1"/>
      <c r="H1454" s="1"/>
      <c r="I1454" s="1"/>
      <c r="J1454" s="1"/>
      <c r="K1454" s="1"/>
      <c r="L1454" s="1"/>
      <c r="M1454" s="1"/>
      <c r="N1454" s="1"/>
      <c r="O1454" s="1"/>
      <c r="P1454" s="1"/>
      <c r="Q1454" s="1"/>
      <c r="R1454" s="1"/>
      <c r="S1454" s="1"/>
      <c r="T1454" s="1"/>
      <c r="U1454" s="1"/>
      <c r="V1454" s="1"/>
      <c r="W1454" s="1"/>
      <c r="X1454" s="1"/>
      <c r="Y1454" s="1"/>
      <c r="Z1454" s="1"/>
      <c r="AA1454" s="1"/>
      <c r="AB1454" s="1"/>
      <c r="AC1454" s="1"/>
      <c r="AD1454" s="1"/>
      <c r="AE1454" s="1"/>
      <c r="AF1454" s="1"/>
      <c r="AG1454" s="1"/>
      <c r="AH1454" s="1"/>
      <c r="AI1454" s="1"/>
      <c r="AJ1454" s="1"/>
      <c r="AK1454" s="1"/>
      <c r="AL1454" s="1"/>
      <c r="AM1454" s="1"/>
      <c r="AN1454" s="1"/>
      <c r="AO1454" s="1"/>
      <c r="AP1454" s="1"/>
      <c r="AQ1454" s="1"/>
      <c r="AR1454" s="1"/>
      <c r="AS1454" s="1"/>
      <c r="AT1454" s="1"/>
      <c r="AU1454" s="1"/>
      <c r="AV1454" s="1"/>
      <c r="AW1454" s="1"/>
      <c r="AX1454" s="1"/>
      <c r="AY1454" s="1"/>
      <c r="AZ1454" s="1"/>
      <c r="BA1454" s="1"/>
      <c r="BB1454" s="1"/>
      <c r="BC1454" s="1"/>
      <c r="BD1454" s="1"/>
      <c r="BE1454" s="1"/>
      <c r="BF1454" s="1"/>
      <c r="BG1454" s="1"/>
      <c r="BH1454" s="1"/>
      <c r="BI1454" s="1"/>
      <c r="BJ1454" s="1"/>
      <c r="BK1454" s="1"/>
      <c r="BL1454" s="1"/>
      <c r="BM1454" s="1"/>
      <c r="BN1454" s="1"/>
      <c r="BO1454" s="1"/>
      <c r="BP1454" s="1"/>
      <c r="BQ1454" s="1"/>
      <c r="BR1454" s="1"/>
      <c r="BS1454" s="1"/>
      <c r="BT1454" s="1"/>
      <c r="BU1454" s="1"/>
      <c r="BV1454" s="1"/>
      <c r="BW1454" s="1"/>
      <c r="BX1454" s="1"/>
      <c r="BY1454" s="1"/>
      <c r="BZ1454" s="1"/>
      <c r="CA1454" s="1"/>
      <c r="CB1454" s="1"/>
      <c r="CC1454" s="1"/>
      <c r="CD1454" s="1"/>
      <c r="CE1454" s="1"/>
      <c r="CF1454" s="1"/>
      <c r="CG1454" s="1"/>
      <c r="CH1454" s="1"/>
      <c r="CI1454" s="1"/>
      <c r="CJ1454" s="1"/>
      <c r="CK1454" s="1"/>
      <c r="CL1454" s="1"/>
      <c r="CM1454" s="1"/>
      <c r="CN1454" s="1"/>
      <c r="CO1454" s="1"/>
      <c r="CP1454" s="1"/>
      <c r="CQ1454" s="1"/>
      <c r="CR1454" s="1"/>
      <c r="CS1454" s="1"/>
      <c r="CT1454" s="1"/>
      <c r="CU1454" s="1"/>
      <c r="CV1454" s="1"/>
      <c r="CW1454" s="1"/>
      <c r="CX1454" s="1"/>
      <c r="CY1454" s="1"/>
      <c r="CZ1454" s="1"/>
      <c r="DA1454" s="1"/>
      <c r="DB1454" s="1"/>
      <c r="DC1454" s="1"/>
      <c r="DD1454" s="1"/>
      <c r="DE1454" s="1"/>
      <c r="DF1454" s="1"/>
      <c r="DG1454" s="1"/>
      <c r="DH1454" s="1"/>
      <c r="DI1454" s="1"/>
      <c r="DJ1454" s="1"/>
      <c r="DK1454" s="1"/>
      <c r="DL1454" s="1"/>
      <c r="DM1454" s="1"/>
      <c r="DN1454" s="1"/>
      <c r="DO1454" s="1"/>
      <c r="DP1454" s="1"/>
      <c r="DQ1454" s="1"/>
      <c r="DR1454" s="1"/>
      <c r="DS1454" s="1"/>
      <c r="DT1454" s="1"/>
      <c r="DU1454" s="1"/>
      <c r="DV1454" s="1"/>
      <c r="DW1454" s="1"/>
      <c r="DX1454" s="1"/>
      <c r="DY1454" s="1"/>
      <c r="DZ1454" s="1"/>
      <c r="EA1454" s="1"/>
      <c r="EB1454" s="1"/>
      <c r="EC1454" s="1"/>
      <c r="ED1454" s="1"/>
      <c r="EE1454" s="1"/>
      <c r="EF1454" s="1"/>
      <c r="EG1454" s="1"/>
      <c r="EH1454" s="1"/>
      <c r="EI1454" s="1"/>
      <c r="EJ1454" s="1"/>
      <c r="EK1454" s="1"/>
      <c r="EL1454" s="1"/>
      <c r="EM1454" s="1"/>
      <c r="EN1454" s="1"/>
      <c r="EO1454" s="1"/>
      <c r="EP1454" s="1"/>
      <c r="EQ1454" s="1"/>
      <c r="ER1454" s="1"/>
      <c r="ES1454" s="1"/>
      <c r="ET1454" s="1"/>
      <c r="EU1454" s="1"/>
      <c r="EV1454" s="1"/>
      <c r="EW1454" s="1"/>
      <c r="EX1454" s="1"/>
      <c r="EY1454" s="1"/>
      <c r="EZ1454" s="1"/>
      <c r="FA1454" s="1"/>
    </row>
    <row r="1455" spans="1:157" x14ac:dyDescent="0.2">
      <c r="A1455" s="7" t="s">
        <v>1462</v>
      </c>
      <c r="B1455" s="8" t="s">
        <v>81</v>
      </c>
      <c r="C1455" s="9">
        <v>96703</v>
      </c>
    </row>
    <row r="1456" spans="1:157" x14ac:dyDescent="0.2">
      <c r="A1456" s="7" t="s">
        <v>1463</v>
      </c>
      <c r="B1456" s="8" t="s">
        <v>81</v>
      </c>
      <c r="C1456" s="9">
        <v>96026</v>
      </c>
    </row>
    <row r="1457" spans="1:157" x14ac:dyDescent="0.2">
      <c r="A1457" s="15" t="s">
        <v>1464</v>
      </c>
      <c r="B1457" s="16" t="s">
        <v>6</v>
      </c>
      <c r="C1457" s="17">
        <v>1000</v>
      </c>
    </row>
    <row r="1458" spans="1:157" x14ac:dyDescent="0.2">
      <c r="A1458" s="15" t="s">
        <v>1465</v>
      </c>
      <c r="B1458" s="16" t="s">
        <v>6</v>
      </c>
      <c r="C1458" s="17">
        <v>2300</v>
      </c>
    </row>
    <row r="1459" spans="1:157" x14ac:dyDescent="0.2">
      <c r="A1459" s="15" t="s">
        <v>1466</v>
      </c>
      <c r="B1459" s="16" t="s">
        <v>6</v>
      </c>
      <c r="C1459" s="17">
        <v>1200</v>
      </c>
    </row>
    <row r="1460" spans="1:157" x14ac:dyDescent="0.2">
      <c r="A1460" s="15" t="s">
        <v>1467</v>
      </c>
      <c r="B1460" s="16" t="s">
        <v>6</v>
      </c>
      <c r="C1460" s="17">
        <v>1100</v>
      </c>
    </row>
    <row r="1461" spans="1:157" x14ac:dyDescent="0.2">
      <c r="A1461" s="7" t="s">
        <v>1468</v>
      </c>
      <c r="B1461" s="8" t="s">
        <v>6</v>
      </c>
      <c r="C1461" s="9">
        <v>398031.99</v>
      </c>
    </row>
    <row r="1462" spans="1:157" x14ac:dyDescent="0.2">
      <c r="A1462" s="15" t="s">
        <v>1469</v>
      </c>
      <c r="B1462" s="16" t="s">
        <v>6</v>
      </c>
      <c r="C1462" s="17">
        <v>220</v>
      </c>
    </row>
    <row r="1463" spans="1:157" x14ac:dyDescent="0.2">
      <c r="A1463" s="15" t="s">
        <v>1470</v>
      </c>
      <c r="B1463" s="16" t="s">
        <v>6</v>
      </c>
      <c r="C1463" s="17">
        <v>220</v>
      </c>
    </row>
    <row r="1464" spans="1:157" s="10" customFormat="1" x14ac:dyDescent="0.2">
      <c r="A1464" s="179" t="s">
        <v>1471</v>
      </c>
      <c r="B1464" s="180" t="s">
        <v>6</v>
      </c>
      <c r="C1464" s="181">
        <v>7250</v>
      </c>
      <c r="D1464" s="1"/>
      <c r="E1464" s="1"/>
      <c r="F1464" s="1"/>
      <c r="G1464" s="1"/>
      <c r="H1464" s="1"/>
      <c r="I1464" s="1"/>
      <c r="J1464" s="1"/>
      <c r="K1464" s="1"/>
      <c r="L1464" s="1"/>
      <c r="M1464" s="1"/>
      <c r="N1464" s="1"/>
      <c r="O1464" s="1"/>
      <c r="P1464" s="1"/>
      <c r="Q1464" s="1"/>
      <c r="R1464" s="1"/>
      <c r="S1464" s="1"/>
      <c r="T1464" s="1"/>
      <c r="U1464" s="1"/>
      <c r="V1464" s="1"/>
      <c r="W1464" s="1"/>
      <c r="X1464" s="1"/>
      <c r="Y1464" s="1"/>
      <c r="Z1464" s="1"/>
      <c r="AA1464" s="1"/>
      <c r="AB1464" s="1"/>
      <c r="AC1464" s="1"/>
      <c r="AD1464" s="1"/>
      <c r="AE1464" s="1"/>
      <c r="AF1464" s="1"/>
      <c r="AG1464" s="1"/>
      <c r="AH1464" s="1"/>
      <c r="AI1464" s="1"/>
      <c r="AJ1464" s="1"/>
      <c r="AK1464" s="1"/>
      <c r="AL1464" s="1"/>
      <c r="AM1464" s="1"/>
      <c r="AN1464" s="1"/>
      <c r="AO1464" s="1"/>
      <c r="AP1464" s="1"/>
      <c r="AQ1464" s="1"/>
      <c r="AR1464" s="1"/>
      <c r="AS1464" s="1"/>
      <c r="AT1464" s="1"/>
      <c r="AU1464" s="1"/>
      <c r="AV1464" s="1"/>
      <c r="AW1464" s="1"/>
      <c r="AX1464" s="1"/>
      <c r="AY1464" s="1"/>
      <c r="AZ1464" s="1"/>
      <c r="BA1464" s="1"/>
      <c r="BB1464" s="1"/>
      <c r="BC1464" s="1"/>
      <c r="BD1464" s="1"/>
      <c r="BE1464" s="1"/>
      <c r="BF1464" s="1"/>
      <c r="BG1464" s="1"/>
      <c r="BH1464" s="1"/>
      <c r="BI1464" s="1"/>
      <c r="BJ1464" s="1"/>
      <c r="BK1464" s="1"/>
      <c r="BL1464" s="1"/>
      <c r="BM1464" s="1"/>
      <c r="BN1464" s="1"/>
      <c r="BO1464" s="1"/>
      <c r="BP1464" s="1"/>
      <c r="BQ1464" s="1"/>
      <c r="BR1464" s="1"/>
      <c r="BS1464" s="1"/>
      <c r="BT1464" s="1"/>
      <c r="BU1464" s="1"/>
      <c r="BV1464" s="1"/>
      <c r="BW1464" s="1"/>
      <c r="BX1464" s="1"/>
      <c r="BY1464" s="1"/>
      <c r="BZ1464" s="1"/>
      <c r="CA1464" s="1"/>
      <c r="CB1464" s="1"/>
      <c r="CC1464" s="1"/>
      <c r="CD1464" s="1"/>
      <c r="CE1464" s="1"/>
      <c r="CF1464" s="1"/>
      <c r="CG1464" s="1"/>
      <c r="CH1464" s="1"/>
      <c r="CI1464" s="1"/>
      <c r="CJ1464" s="1"/>
      <c r="CK1464" s="1"/>
      <c r="CL1464" s="1"/>
      <c r="CM1464" s="1"/>
      <c r="CN1464" s="1"/>
      <c r="CO1464" s="1"/>
      <c r="CP1464" s="1"/>
      <c r="CQ1464" s="1"/>
      <c r="CR1464" s="1"/>
      <c r="CS1464" s="1"/>
      <c r="CT1464" s="1"/>
      <c r="CU1464" s="1"/>
      <c r="CV1464" s="1"/>
      <c r="CW1464" s="1"/>
      <c r="CX1464" s="1"/>
      <c r="CY1464" s="1"/>
      <c r="CZ1464" s="1"/>
      <c r="DA1464" s="1"/>
      <c r="DB1464" s="1"/>
      <c r="DC1464" s="1"/>
      <c r="DD1464" s="1"/>
      <c r="DE1464" s="1"/>
      <c r="DF1464" s="1"/>
      <c r="DG1464" s="1"/>
      <c r="DH1464" s="1"/>
      <c r="DI1464" s="1"/>
      <c r="DJ1464" s="1"/>
      <c r="DK1464" s="1"/>
      <c r="DL1464" s="1"/>
      <c r="DM1464" s="1"/>
      <c r="DN1464" s="1"/>
      <c r="DO1464" s="1"/>
      <c r="DP1464" s="1"/>
      <c r="DQ1464" s="1"/>
      <c r="DR1464" s="1"/>
      <c r="DS1464" s="1"/>
      <c r="DT1464" s="1"/>
      <c r="DU1464" s="1"/>
      <c r="DV1464" s="1"/>
      <c r="DW1464" s="1"/>
      <c r="DX1464" s="1"/>
      <c r="DY1464" s="1"/>
      <c r="DZ1464" s="1"/>
      <c r="EA1464" s="1"/>
      <c r="EB1464" s="1"/>
      <c r="EC1464" s="1"/>
      <c r="ED1464" s="1"/>
      <c r="EE1464" s="1"/>
      <c r="EF1464" s="1"/>
      <c r="EG1464" s="1"/>
      <c r="EH1464" s="1"/>
      <c r="EI1464" s="1"/>
      <c r="EJ1464" s="1"/>
      <c r="EK1464" s="1"/>
      <c r="EL1464" s="1"/>
      <c r="EM1464" s="1"/>
      <c r="EN1464" s="1"/>
      <c r="EO1464" s="1"/>
      <c r="EP1464" s="1"/>
      <c r="EQ1464" s="1"/>
      <c r="ER1464" s="1"/>
      <c r="ES1464" s="1"/>
      <c r="ET1464" s="1"/>
      <c r="EU1464" s="1"/>
      <c r="EV1464" s="1"/>
      <c r="EW1464" s="1"/>
      <c r="EX1464" s="1"/>
      <c r="EY1464" s="1"/>
      <c r="EZ1464" s="1"/>
      <c r="FA1464" s="1"/>
    </row>
    <row r="1465" spans="1:157" s="10" customFormat="1" x14ac:dyDescent="0.2">
      <c r="A1465" s="179" t="s">
        <v>1472</v>
      </c>
      <c r="B1465" s="180" t="s">
        <v>6</v>
      </c>
      <c r="C1465" s="181">
        <v>39000</v>
      </c>
      <c r="D1465" s="1"/>
      <c r="E1465" s="1"/>
      <c r="F1465" s="1"/>
      <c r="G1465" s="1"/>
      <c r="H1465" s="1"/>
      <c r="I1465" s="1"/>
      <c r="J1465" s="1"/>
      <c r="K1465" s="1"/>
      <c r="L1465" s="1"/>
      <c r="M1465" s="1"/>
      <c r="N1465" s="1"/>
      <c r="O1465" s="1"/>
      <c r="P1465" s="1"/>
      <c r="Q1465" s="1"/>
      <c r="R1465" s="1"/>
      <c r="S1465" s="1"/>
      <c r="T1465" s="1"/>
      <c r="U1465" s="1"/>
      <c r="V1465" s="1"/>
      <c r="W1465" s="1"/>
      <c r="X1465" s="1"/>
      <c r="Y1465" s="1"/>
      <c r="Z1465" s="1"/>
      <c r="AA1465" s="1"/>
      <c r="AB1465" s="1"/>
      <c r="AC1465" s="1"/>
      <c r="AD1465" s="1"/>
      <c r="AE1465" s="1"/>
      <c r="AF1465" s="1"/>
      <c r="AG1465" s="1"/>
      <c r="AH1465" s="1"/>
      <c r="AI1465" s="1"/>
      <c r="AJ1465" s="1"/>
      <c r="AK1465" s="1"/>
      <c r="AL1465" s="1"/>
      <c r="AM1465" s="1"/>
      <c r="AN1465" s="1"/>
      <c r="AO1465" s="1"/>
      <c r="AP1465" s="1"/>
      <c r="AQ1465" s="1"/>
      <c r="AR1465" s="1"/>
      <c r="AS1465" s="1"/>
      <c r="AT1465" s="1"/>
      <c r="AU1465" s="1"/>
      <c r="AV1465" s="1"/>
      <c r="AW1465" s="1"/>
      <c r="AX1465" s="1"/>
      <c r="AY1465" s="1"/>
      <c r="AZ1465" s="1"/>
      <c r="BA1465" s="1"/>
      <c r="BB1465" s="1"/>
      <c r="BC1465" s="1"/>
      <c r="BD1465" s="1"/>
      <c r="BE1465" s="1"/>
      <c r="BF1465" s="1"/>
      <c r="BG1465" s="1"/>
      <c r="BH1465" s="1"/>
      <c r="BI1465" s="1"/>
      <c r="BJ1465" s="1"/>
      <c r="BK1465" s="1"/>
      <c r="BL1465" s="1"/>
      <c r="BM1465" s="1"/>
      <c r="BN1465" s="1"/>
      <c r="BO1465" s="1"/>
      <c r="BP1465" s="1"/>
      <c r="BQ1465" s="1"/>
      <c r="BR1465" s="1"/>
      <c r="BS1465" s="1"/>
      <c r="BT1465" s="1"/>
      <c r="BU1465" s="1"/>
      <c r="BV1465" s="1"/>
      <c r="BW1465" s="1"/>
      <c r="BX1465" s="1"/>
      <c r="BY1465" s="1"/>
      <c r="BZ1465" s="1"/>
      <c r="CA1465" s="1"/>
      <c r="CB1465" s="1"/>
      <c r="CC1465" s="1"/>
      <c r="CD1465" s="1"/>
      <c r="CE1465" s="1"/>
      <c r="CF1465" s="1"/>
      <c r="CG1465" s="1"/>
      <c r="CH1465" s="1"/>
      <c r="CI1465" s="1"/>
      <c r="CJ1465" s="1"/>
      <c r="CK1465" s="1"/>
      <c r="CL1465" s="1"/>
      <c r="CM1465" s="1"/>
      <c r="CN1465" s="1"/>
      <c r="CO1465" s="1"/>
      <c r="CP1465" s="1"/>
      <c r="CQ1465" s="1"/>
      <c r="CR1465" s="1"/>
      <c r="CS1465" s="1"/>
      <c r="CT1465" s="1"/>
      <c r="CU1465" s="1"/>
      <c r="CV1465" s="1"/>
      <c r="CW1465" s="1"/>
      <c r="CX1465" s="1"/>
      <c r="CY1465" s="1"/>
      <c r="CZ1465" s="1"/>
      <c r="DA1465" s="1"/>
      <c r="DB1465" s="1"/>
      <c r="DC1465" s="1"/>
      <c r="DD1465" s="1"/>
      <c r="DE1465" s="1"/>
      <c r="DF1465" s="1"/>
      <c r="DG1465" s="1"/>
      <c r="DH1465" s="1"/>
      <c r="DI1465" s="1"/>
      <c r="DJ1465" s="1"/>
      <c r="DK1465" s="1"/>
      <c r="DL1465" s="1"/>
      <c r="DM1465" s="1"/>
      <c r="DN1465" s="1"/>
      <c r="DO1465" s="1"/>
      <c r="DP1465" s="1"/>
      <c r="DQ1465" s="1"/>
      <c r="DR1465" s="1"/>
      <c r="DS1465" s="1"/>
      <c r="DT1465" s="1"/>
      <c r="DU1465" s="1"/>
      <c r="DV1465" s="1"/>
      <c r="DW1465" s="1"/>
      <c r="DX1465" s="1"/>
      <c r="DY1465" s="1"/>
      <c r="DZ1465" s="1"/>
      <c r="EA1465" s="1"/>
      <c r="EB1465" s="1"/>
      <c r="EC1465" s="1"/>
      <c r="ED1465" s="1"/>
      <c r="EE1465" s="1"/>
      <c r="EF1465" s="1"/>
      <c r="EG1465" s="1"/>
      <c r="EH1465" s="1"/>
      <c r="EI1465" s="1"/>
      <c r="EJ1465" s="1"/>
      <c r="EK1465" s="1"/>
      <c r="EL1465" s="1"/>
      <c r="EM1465" s="1"/>
      <c r="EN1465" s="1"/>
      <c r="EO1465" s="1"/>
      <c r="EP1465" s="1"/>
      <c r="EQ1465" s="1"/>
      <c r="ER1465" s="1"/>
      <c r="ES1465" s="1"/>
      <c r="ET1465" s="1"/>
      <c r="EU1465" s="1"/>
      <c r="EV1465" s="1"/>
      <c r="EW1465" s="1"/>
      <c r="EX1465" s="1"/>
      <c r="EY1465" s="1"/>
      <c r="EZ1465" s="1"/>
      <c r="FA1465" s="1"/>
    </row>
    <row r="1466" spans="1:157" x14ac:dyDescent="0.2">
      <c r="A1466" s="15" t="s">
        <v>1473</v>
      </c>
      <c r="B1466" s="16" t="s">
        <v>6</v>
      </c>
      <c r="C1466" s="17">
        <v>25250</v>
      </c>
    </row>
    <row r="1467" spans="1:157" x14ac:dyDescent="0.2">
      <c r="A1467" s="15" t="s">
        <v>1474</v>
      </c>
      <c r="B1467" s="16" t="s">
        <v>6</v>
      </c>
      <c r="C1467" s="17">
        <v>17600</v>
      </c>
    </row>
    <row r="1468" spans="1:157" x14ac:dyDescent="0.2">
      <c r="A1468" s="15" t="s">
        <v>1475</v>
      </c>
      <c r="B1468" s="16" t="s">
        <v>6</v>
      </c>
      <c r="C1468" s="17">
        <v>10000</v>
      </c>
    </row>
    <row r="1469" spans="1:157" x14ac:dyDescent="0.2">
      <c r="A1469" s="15" t="s">
        <v>1476</v>
      </c>
      <c r="B1469" s="16" t="s">
        <v>6</v>
      </c>
      <c r="C1469" s="17">
        <v>12000</v>
      </c>
    </row>
    <row r="1470" spans="1:157" x14ac:dyDescent="0.2">
      <c r="A1470" s="15" t="s">
        <v>1477</v>
      </c>
      <c r="B1470" s="16" t="s">
        <v>6</v>
      </c>
      <c r="C1470" s="17">
        <v>3100</v>
      </c>
    </row>
    <row r="1471" spans="1:157" x14ac:dyDescent="0.2">
      <c r="A1471" s="15" t="s">
        <v>1478</v>
      </c>
      <c r="B1471" s="16" t="s">
        <v>6</v>
      </c>
      <c r="C1471" s="17">
        <v>994</v>
      </c>
    </row>
    <row r="1472" spans="1:157" x14ac:dyDescent="0.2">
      <c r="A1472" s="15" t="s">
        <v>1479</v>
      </c>
      <c r="B1472" s="16" t="s">
        <v>6</v>
      </c>
      <c r="C1472" s="17">
        <v>3200</v>
      </c>
    </row>
    <row r="1473" spans="1:3" x14ac:dyDescent="0.2">
      <c r="A1473" s="15" t="s">
        <v>1480</v>
      </c>
      <c r="B1473" s="16" t="s">
        <v>6</v>
      </c>
      <c r="C1473" s="17">
        <v>3582</v>
      </c>
    </row>
    <row r="1474" spans="1:3" x14ac:dyDescent="0.2">
      <c r="A1474" s="15" t="s">
        <v>1481</v>
      </c>
      <c r="B1474" s="16" t="s">
        <v>6</v>
      </c>
      <c r="C1474" s="17">
        <v>12000</v>
      </c>
    </row>
    <row r="1475" spans="1:3" x14ac:dyDescent="0.2">
      <c r="A1475" s="15" t="s">
        <v>1482</v>
      </c>
      <c r="B1475" s="16" t="s">
        <v>6</v>
      </c>
      <c r="C1475" s="17">
        <v>48000</v>
      </c>
    </row>
    <row r="1476" spans="1:3" x14ac:dyDescent="0.2">
      <c r="A1476" s="15" t="s">
        <v>1483</v>
      </c>
      <c r="B1476" s="16" t="s">
        <v>6</v>
      </c>
      <c r="C1476" s="17">
        <v>24500</v>
      </c>
    </row>
    <row r="1477" spans="1:3" x14ac:dyDescent="0.2">
      <c r="A1477" s="15" t="s">
        <v>1484</v>
      </c>
      <c r="B1477" s="16" t="s">
        <v>6</v>
      </c>
      <c r="C1477" s="17">
        <v>54000</v>
      </c>
    </row>
    <row r="1478" spans="1:3" x14ac:dyDescent="0.2">
      <c r="A1478" s="15" t="s">
        <v>1485</v>
      </c>
      <c r="B1478" s="16" t="s">
        <v>6</v>
      </c>
      <c r="C1478" s="17">
        <v>100572</v>
      </c>
    </row>
    <row r="1479" spans="1:3" x14ac:dyDescent="0.2">
      <c r="A1479" s="15" t="s">
        <v>1486</v>
      </c>
      <c r="B1479" s="16" t="s">
        <v>6</v>
      </c>
      <c r="C1479" s="17">
        <v>34000</v>
      </c>
    </row>
    <row r="1480" spans="1:3" x14ac:dyDescent="0.2">
      <c r="A1480" s="7" t="s">
        <v>1487</v>
      </c>
      <c r="B1480" s="8" t="s">
        <v>6</v>
      </c>
      <c r="C1480" s="9">
        <v>6902</v>
      </c>
    </row>
    <row r="1481" spans="1:3" x14ac:dyDescent="0.2">
      <c r="A1481" s="15" t="s">
        <v>1488</v>
      </c>
      <c r="B1481" s="16" t="s">
        <v>6</v>
      </c>
      <c r="C1481" s="17">
        <v>6844</v>
      </c>
    </row>
    <row r="1482" spans="1:3" x14ac:dyDescent="0.2">
      <c r="A1482" s="15" t="s">
        <v>1489</v>
      </c>
      <c r="B1482" s="16" t="s">
        <v>6</v>
      </c>
      <c r="C1482" s="17">
        <v>25000</v>
      </c>
    </row>
    <row r="1483" spans="1:3" x14ac:dyDescent="0.2">
      <c r="A1483" s="15" t="s">
        <v>1490</v>
      </c>
      <c r="B1483" s="16" t="s">
        <v>6</v>
      </c>
      <c r="C1483" s="17">
        <v>12000</v>
      </c>
    </row>
    <row r="1484" spans="1:3" x14ac:dyDescent="0.2">
      <c r="A1484" s="7" t="s">
        <v>1491</v>
      </c>
      <c r="B1484" s="8" t="s">
        <v>6</v>
      </c>
      <c r="C1484" s="9">
        <v>1745</v>
      </c>
    </row>
    <row r="1485" spans="1:3" x14ac:dyDescent="0.2">
      <c r="A1485" s="7" t="s">
        <v>1492</v>
      </c>
      <c r="B1485" s="8" t="s">
        <v>6</v>
      </c>
      <c r="C1485" s="9">
        <v>8309</v>
      </c>
    </row>
    <row r="1486" spans="1:3" x14ac:dyDescent="0.2">
      <c r="A1486" s="15" t="s">
        <v>1493</v>
      </c>
      <c r="B1486" s="16" t="s">
        <v>6</v>
      </c>
      <c r="C1486" s="17">
        <v>30856</v>
      </c>
    </row>
    <row r="1487" spans="1:3" x14ac:dyDescent="0.2">
      <c r="A1487" s="15" t="s">
        <v>1494</v>
      </c>
      <c r="B1487" s="16" t="s">
        <v>72</v>
      </c>
      <c r="C1487" s="17">
        <v>135000</v>
      </c>
    </row>
    <row r="1488" spans="1:3" x14ac:dyDescent="0.2">
      <c r="A1488" s="7" t="s">
        <v>1495</v>
      </c>
      <c r="B1488" s="8" t="s">
        <v>153</v>
      </c>
      <c r="C1488" s="9">
        <v>48570</v>
      </c>
    </row>
    <row r="1489" spans="1:3" x14ac:dyDescent="0.2">
      <c r="A1489" s="7" t="s">
        <v>1496</v>
      </c>
      <c r="B1489" s="8" t="s">
        <v>153</v>
      </c>
      <c r="C1489" s="9">
        <v>25450</v>
      </c>
    </row>
    <row r="1490" spans="1:3" x14ac:dyDescent="0.2">
      <c r="A1490" s="15" t="s">
        <v>1497</v>
      </c>
      <c r="B1490" s="16" t="s">
        <v>72</v>
      </c>
      <c r="C1490" s="17">
        <v>16650</v>
      </c>
    </row>
    <row r="1491" spans="1:3" x14ac:dyDescent="0.2">
      <c r="A1491" s="15" t="s">
        <v>1498</v>
      </c>
      <c r="B1491" s="16" t="s">
        <v>72</v>
      </c>
      <c r="C1491" s="17">
        <v>21550</v>
      </c>
    </row>
    <row r="1492" spans="1:3" x14ac:dyDescent="0.2">
      <c r="A1492" s="15" t="s">
        <v>1499</v>
      </c>
      <c r="B1492" s="16" t="s">
        <v>72</v>
      </c>
      <c r="C1492" s="17">
        <v>69039</v>
      </c>
    </row>
    <row r="1493" spans="1:3" x14ac:dyDescent="0.2">
      <c r="A1493" s="7" t="s">
        <v>1500</v>
      </c>
      <c r="B1493" s="8" t="s">
        <v>153</v>
      </c>
      <c r="C1493" s="9">
        <v>61583</v>
      </c>
    </row>
    <row r="1494" spans="1:3" x14ac:dyDescent="0.2">
      <c r="A1494" s="15" t="s">
        <v>1501</v>
      </c>
      <c r="B1494" s="16" t="s">
        <v>1433</v>
      </c>
      <c r="C1494" s="17">
        <v>360000</v>
      </c>
    </row>
    <row r="1495" spans="1:3" x14ac:dyDescent="0.2">
      <c r="A1495" s="15" t="s">
        <v>1502</v>
      </c>
      <c r="B1495" s="16" t="s">
        <v>6</v>
      </c>
      <c r="C1495" s="17">
        <v>35000</v>
      </c>
    </row>
    <row r="1496" spans="1:3" x14ac:dyDescent="0.2">
      <c r="A1496" s="15" t="s">
        <v>1503</v>
      </c>
      <c r="B1496" s="16" t="s">
        <v>6</v>
      </c>
      <c r="C1496" s="17">
        <v>10500</v>
      </c>
    </row>
    <row r="1497" spans="1:3" x14ac:dyDescent="0.2">
      <c r="A1497" s="7" t="s">
        <v>1504</v>
      </c>
      <c r="B1497" s="8" t="s">
        <v>6</v>
      </c>
      <c r="C1497" s="9">
        <v>48645.5</v>
      </c>
    </row>
    <row r="1498" spans="1:3" x14ac:dyDescent="0.2">
      <c r="A1498" s="15" t="s">
        <v>1505</v>
      </c>
      <c r="B1498" s="16" t="s">
        <v>4</v>
      </c>
      <c r="C1498" s="17">
        <v>94211.16</v>
      </c>
    </row>
    <row r="1499" spans="1:3" x14ac:dyDescent="0.2">
      <c r="A1499" s="7" t="s">
        <v>1506</v>
      </c>
      <c r="B1499" s="8" t="s">
        <v>4</v>
      </c>
      <c r="C1499" s="9">
        <v>97562</v>
      </c>
    </row>
    <row r="1500" spans="1:3" x14ac:dyDescent="0.2">
      <c r="A1500" s="15" t="s">
        <v>1507</v>
      </c>
      <c r="B1500" s="16" t="s">
        <v>4</v>
      </c>
      <c r="C1500" s="17">
        <v>167055</v>
      </c>
    </row>
    <row r="1501" spans="1:3" x14ac:dyDescent="0.2">
      <c r="A1501" s="15" t="s">
        <v>1508</v>
      </c>
      <c r="B1501" s="16" t="s">
        <v>4</v>
      </c>
      <c r="C1501" s="17">
        <v>153624</v>
      </c>
    </row>
    <row r="1502" spans="1:3" x14ac:dyDescent="0.2">
      <c r="A1502" s="7" t="s">
        <v>1509</v>
      </c>
      <c r="B1502" s="8" t="s">
        <v>4</v>
      </c>
      <c r="C1502" s="9">
        <v>105030</v>
      </c>
    </row>
    <row r="1503" spans="1:3" x14ac:dyDescent="0.2">
      <c r="A1503" s="15" t="s">
        <v>1510</v>
      </c>
      <c r="B1503" s="16" t="s">
        <v>4</v>
      </c>
      <c r="C1503" s="17">
        <v>60400</v>
      </c>
    </row>
    <row r="1504" spans="1:3" x14ac:dyDescent="0.2">
      <c r="A1504" s="7" t="s">
        <v>1511</v>
      </c>
      <c r="B1504" s="8" t="s">
        <v>4</v>
      </c>
      <c r="C1504" s="9">
        <v>76247.5</v>
      </c>
    </row>
    <row r="1505" spans="1:157" x14ac:dyDescent="0.2">
      <c r="A1505" s="15" t="s">
        <v>1512</v>
      </c>
      <c r="B1505" s="16" t="s">
        <v>81</v>
      </c>
      <c r="C1505" s="17">
        <v>100</v>
      </c>
    </row>
    <row r="1506" spans="1:157" s="10" customFormat="1" x14ac:dyDescent="0.2">
      <c r="A1506" s="15" t="s">
        <v>1513</v>
      </c>
      <c r="B1506" s="16" t="s">
        <v>81</v>
      </c>
      <c r="C1506" s="17">
        <v>3500</v>
      </c>
      <c r="D1506" s="1"/>
      <c r="E1506" s="1"/>
      <c r="F1506" s="1"/>
      <c r="G1506" s="1"/>
      <c r="H1506" s="1"/>
      <c r="I1506" s="1"/>
      <c r="J1506" s="1"/>
      <c r="K1506" s="1"/>
      <c r="L1506" s="1"/>
      <c r="M1506" s="1"/>
      <c r="N1506" s="1"/>
      <c r="O1506" s="1"/>
      <c r="P1506" s="1"/>
      <c r="Q1506" s="1"/>
      <c r="R1506" s="1"/>
      <c r="S1506" s="1"/>
      <c r="T1506" s="1"/>
      <c r="U1506" s="1"/>
      <c r="V1506" s="1"/>
      <c r="W1506" s="1"/>
      <c r="X1506" s="1"/>
      <c r="Y1506" s="1"/>
      <c r="Z1506" s="1"/>
      <c r="AA1506" s="1"/>
      <c r="AB1506" s="1"/>
      <c r="AC1506" s="1"/>
      <c r="AD1506" s="1"/>
      <c r="AE1506" s="1"/>
      <c r="AF1506" s="1"/>
      <c r="AG1506" s="1"/>
      <c r="AH1506" s="1"/>
      <c r="AI1506" s="1"/>
      <c r="AJ1506" s="1"/>
      <c r="AK1506" s="1"/>
      <c r="AL1506" s="1"/>
      <c r="AM1506" s="1"/>
      <c r="AN1506" s="1"/>
      <c r="AO1506" s="1"/>
      <c r="AP1506" s="1"/>
      <c r="AQ1506" s="1"/>
      <c r="AR1506" s="1"/>
      <c r="AS1506" s="1"/>
      <c r="AT1506" s="1"/>
      <c r="AU1506" s="1"/>
      <c r="AV1506" s="1"/>
      <c r="AW1506" s="1"/>
      <c r="AX1506" s="1"/>
      <c r="AY1506" s="1"/>
      <c r="AZ1506" s="1"/>
      <c r="BA1506" s="1"/>
      <c r="BB1506" s="1"/>
      <c r="BC1506" s="1"/>
      <c r="BD1506" s="1"/>
      <c r="BE1506" s="1"/>
      <c r="BF1506" s="1"/>
      <c r="BG1506" s="1"/>
      <c r="BH1506" s="1"/>
      <c r="BI1506" s="1"/>
      <c r="BJ1506" s="1"/>
      <c r="BK1506" s="1"/>
      <c r="BL1506" s="1"/>
      <c r="BM1506" s="1"/>
      <c r="BN1506" s="1"/>
      <c r="BO1506" s="1"/>
      <c r="BP1506" s="1"/>
      <c r="BQ1506" s="1"/>
      <c r="BR1506" s="1"/>
      <c r="BS1506" s="1"/>
      <c r="BT1506" s="1"/>
      <c r="BU1506" s="1"/>
      <c r="BV1506" s="1"/>
      <c r="BW1506" s="1"/>
      <c r="BX1506" s="1"/>
      <c r="BY1506" s="1"/>
      <c r="BZ1506" s="1"/>
      <c r="CA1506" s="1"/>
      <c r="CB1506" s="1"/>
      <c r="CC1506" s="1"/>
      <c r="CD1506" s="1"/>
      <c r="CE1506" s="1"/>
      <c r="CF1506" s="1"/>
      <c r="CG1506" s="1"/>
      <c r="CH1506" s="1"/>
      <c r="CI1506" s="1"/>
      <c r="CJ1506" s="1"/>
      <c r="CK1506" s="1"/>
      <c r="CL1506" s="1"/>
      <c r="CM1506" s="1"/>
      <c r="CN1506" s="1"/>
      <c r="CO1506" s="1"/>
      <c r="CP1506" s="1"/>
      <c r="CQ1506" s="1"/>
      <c r="CR1506" s="1"/>
      <c r="CS1506" s="1"/>
      <c r="CT1506" s="1"/>
      <c r="CU1506" s="1"/>
      <c r="CV1506" s="1"/>
      <c r="CW1506" s="1"/>
      <c r="CX1506" s="1"/>
      <c r="CY1506" s="1"/>
      <c r="CZ1506" s="1"/>
      <c r="DA1506" s="1"/>
      <c r="DB1506" s="1"/>
      <c r="DC1506" s="1"/>
      <c r="DD1506" s="1"/>
      <c r="DE1506" s="1"/>
      <c r="DF1506" s="1"/>
      <c r="DG1506" s="1"/>
      <c r="DH1506" s="1"/>
      <c r="DI1506" s="1"/>
      <c r="DJ1506" s="1"/>
      <c r="DK1506" s="1"/>
      <c r="DL1506" s="1"/>
      <c r="DM1506" s="1"/>
      <c r="DN1506" s="1"/>
      <c r="DO1506" s="1"/>
      <c r="DP1506" s="1"/>
      <c r="DQ1506" s="1"/>
      <c r="DR1506" s="1"/>
      <c r="DS1506" s="1"/>
      <c r="DT1506" s="1"/>
      <c r="DU1506" s="1"/>
      <c r="DV1506" s="1"/>
      <c r="DW1506" s="1"/>
      <c r="DX1506" s="1"/>
      <c r="DY1506" s="1"/>
      <c r="DZ1506" s="1"/>
      <c r="EA1506" s="1"/>
      <c r="EB1506" s="1"/>
      <c r="EC1506" s="1"/>
      <c r="ED1506" s="1"/>
      <c r="EE1506" s="1"/>
      <c r="EF1506" s="1"/>
      <c r="EG1506" s="1"/>
      <c r="EH1506" s="1"/>
      <c r="EI1506" s="1"/>
      <c r="EJ1506" s="1"/>
      <c r="EK1506" s="1"/>
      <c r="EL1506" s="1"/>
      <c r="EM1506" s="1"/>
      <c r="EN1506" s="1"/>
      <c r="EO1506" s="1"/>
      <c r="EP1506" s="1"/>
      <c r="EQ1506" s="1"/>
      <c r="ER1506" s="1"/>
      <c r="ES1506" s="1"/>
      <c r="ET1506" s="1"/>
      <c r="EU1506" s="1"/>
      <c r="EV1506" s="1"/>
      <c r="EW1506" s="1"/>
      <c r="EX1506" s="1"/>
      <c r="EY1506" s="1"/>
      <c r="EZ1506" s="1"/>
      <c r="FA1506" s="1"/>
    </row>
    <row r="1507" spans="1:157" x14ac:dyDescent="0.2">
      <c r="A1507" s="15" t="s">
        <v>1514</v>
      </c>
      <c r="B1507" s="16" t="s">
        <v>81</v>
      </c>
      <c r="C1507" s="17">
        <v>5500</v>
      </c>
    </row>
    <row r="1508" spans="1:157" x14ac:dyDescent="0.2">
      <c r="A1508" s="15" t="s">
        <v>1515</v>
      </c>
      <c r="B1508" s="16" t="s">
        <v>81</v>
      </c>
      <c r="C1508" s="17">
        <v>7500</v>
      </c>
    </row>
    <row r="1509" spans="1:157" x14ac:dyDescent="0.2">
      <c r="A1509" s="15" t="s">
        <v>1516</v>
      </c>
      <c r="B1509" s="16" t="s">
        <v>72</v>
      </c>
      <c r="C1509" s="17">
        <v>106921.73</v>
      </c>
    </row>
    <row r="1510" spans="1:157" x14ac:dyDescent="0.2">
      <c r="A1510" s="15" t="s">
        <v>1517</v>
      </c>
      <c r="B1510" s="16" t="s">
        <v>72</v>
      </c>
      <c r="C1510" s="17">
        <v>102834</v>
      </c>
    </row>
    <row r="1511" spans="1:157" x14ac:dyDescent="0.2">
      <c r="A1511" s="15" t="s">
        <v>1518</v>
      </c>
      <c r="B1511" s="16" t="s">
        <v>72</v>
      </c>
      <c r="C1511" s="17">
        <v>45068</v>
      </c>
    </row>
    <row r="1512" spans="1:157" x14ac:dyDescent="0.2">
      <c r="A1512" s="15" t="s">
        <v>1519</v>
      </c>
      <c r="B1512" s="16" t="s">
        <v>72</v>
      </c>
      <c r="C1512" s="17">
        <v>88773.33</v>
      </c>
    </row>
    <row r="1513" spans="1:157" x14ac:dyDescent="0.2">
      <c r="A1513" s="15" t="s">
        <v>1520</v>
      </c>
      <c r="B1513" s="16" t="s">
        <v>72</v>
      </c>
      <c r="C1513" s="17">
        <v>24845</v>
      </c>
    </row>
    <row r="1514" spans="1:157" x14ac:dyDescent="0.2">
      <c r="A1514" s="15" t="s">
        <v>1521</v>
      </c>
      <c r="B1514" s="16" t="s">
        <v>72</v>
      </c>
      <c r="C1514" s="17">
        <v>15500</v>
      </c>
    </row>
    <row r="1515" spans="1:157" x14ac:dyDescent="0.2">
      <c r="A1515" s="15" t="s">
        <v>1522</v>
      </c>
      <c r="B1515" s="16" t="s">
        <v>72</v>
      </c>
      <c r="C1515" s="17">
        <v>26300</v>
      </c>
    </row>
    <row r="1516" spans="1:157" x14ac:dyDescent="0.2">
      <c r="A1516" s="15" t="s">
        <v>1523</v>
      </c>
      <c r="B1516" s="16" t="s">
        <v>72</v>
      </c>
      <c r="C1516" s="17">
        <v>16900</v>
      </c>
    </row>
    <row r="1517" spans="1:157" x14ac:dyDescent="0.2">
      <c r="A1517" s="15" t="s">
        <v>1524</v>
      </c>
      <c r="B1517" s="16" t="s">
        <v>6</v>
      </c>
      <c r="C1517" s="17">
        <v>20000</v>
      </c>
    </row>
    <row r="1518" spans="1:157" x14ac:dyDescent="0.2">
      <c r="A1518" s="7" t="s">
        <v>1525</v>
      </c>
      <c r="B1518" s="8" t="s">
        <v>72</v>
      </c>
      <c r="C1518" s="9">
        <v>36427</v>
      </c>
    </row>
    <row r="1519" spans="1:157" x14ac:dyDescent="0.2">
      <c r="A1519" s="7" t="s">
        <v>1526</v>
      </c>
      <c r="B1519" s="8" t="s">
        <v>72</v>
      </c>
      <c r="C1519" s="9">
        <v>64157</v>
      </c>
    </row>
    <row r="1520" spans="1:157" x14ac:dyDescent="0.2">
      <c r="A1520" s="15" t="s">
        <v>1527</v>
      </c>
      <c r="B1520" s="16" t="s">
        <v>6</v>
      </c>
      <c r="C1520" s="17">
        <v>5500</v>
      </c>
    </row>
    <row r="1521" spans="1:157" x14ac:dyDescent="0.2">
      <c r="A1521" s="15" t="s">
        <v>1528</v>
      </c>
      <c r="B1521" s="16" t="s">
        <v>6</v>
      </c>
      <c r="C1521" s="17">
        <v>9500</v>
      </c>
    </row>
    <row r="1522" spans="1:157" x14ac:dyDescent="0.2">
      <c r="A1522" s="15" t="s">
        <v>1529</v>
      </c>
      <c r="B1522" s="16" t="s">
        <v>6</v>
      </c>
      <c r="C1522" s="17">
        <v>3400</v>
      </c>
    </row>
    <row r="1523" spans="1:157" x14ac:dyDescent="0.2">
      <c r="A1523" s="15" t="s">
        <v>1530</v>
      </c>
      <c r="B1523" s="16" t="s">
        <v>6</v>
      </c>
      <c r="C1523" s="17">
        <v>8250000</v>
      </c>
    </row>
    <row r="1524" spans="1:157" x14ac:dyDescent="0.2">
      <c r="A1524" s="15" t="s">
        <v>1531</v>
      </c>
      <c r="B1524" s="16" t="s">
        <v>6</v>
      </c>
      <c r="C1524" s="17">
        <v>19550</v>
      </c>
    </row>
    <row r="1525" spans="1:157" x14ac:dyDescent="0.2">
      <c r="A1525" s="15" t="s">
        <v>1532</v>
      </c>
      <c r="B1525" s="16" t="s">
        <v>6</v>
      </c>
      <c r="C1525" s="17">
        <v>5800</v>
      </c>
    </row>
    <row r="1526" spans="1:157" x14ac:dyDescent="0.2">
      <c r="A1526" s="15" t="s">
        <v>1533</v>
      </c>
      <c r="B1526" s="16" t="s">
        <v>6</v>
      </c>
      <c r="C1526" s="17">
        <v>3000</v>
      </c>
    </row>
    <row r="1527" spans="1:157" x14ac:dyDescent="0.2">
      <c r="A1527" s="15" t="s">
        <v>1534</v>
      </c>
      <c r="B1527" s="16" t="s">
        <v>6</v>
      </c>
      <c r="C1527" s="17">
        <v>4365</v>
      </c>
    </row>
    <row r="1528" spans="1:157" x14ac:dyDescent="0.2">
      <c r="A1528" s="15" t="s">
        <v>1535</v>
      </c>
      <c r="B1528" s="16" t="s">
        <v>6</v>
      </c>
      <c r="C1528" s="17">
        <v>49500</v>
      </c>
    </row>
    <row r="1529" spans="1:157" x14ac:dyDescent="0.2">
      <c r="A1529" s="15" t="s">
        <v>1536</v>
      </c>
      <c r="B1529" s="16" t="s">
        <v>6</v>
      </c>
      <c r="C1529" s="17">
        <v>1541</v>
      </c>
    </row>
    <row r="1530" spans="1:157" x14ac:dyDescent="0.2">
      <c r="A1530" s="7" t="s">
        <v>1537</v>
      </c>
      <c r="B1530" s="8" t="s">
        <v>16</v>
      </c>
      <c r="C1530" s="9">
        <v>9074</v>
      </c>
    </row>
    <row r="1531" spans="1:157" x14ac:dyDescent="0.2">
      <c r="A1531" s="15" t="s">
        <v>1538</v>
      </c>
      <c r="B1531" s="16" t="s">
        <v>153</v>
      </c>
      <c r="C1531" s="17">
        <v>92800</v>
      </c>
    </row>
    <row r="1532" spans="1:157" s="10" customFormat="1" x14ac:dyDescent="0.2">
      <c r="A1532" s="15" t="s">
        <v>1539</v>
      </c>
      <c r="B1532" s="16" t="s">
        <v>72</v>
      </c>
      <c r="C1532" s="17">
        <v>22000</v>
      </c>
      <c r="D1532" s="1"/>
      <c r="E1532" s="1"/>
      <c r="F1532" s="1"/>
      <c r="G1532" s="1"/>
      <c r="H1532" s="1"/>
      <c r="I1532" s="1"/>
      <c r="J1532" s="1"/>
      <c r="K1532" s="1"/>
      <c r="L1532" s="1"/>
      <c r="M1532" s="1"/>
      <c r="N1532" s="1"/>
      <c r="O1532" s="1"/>
      <c r="P1532" s="1"/>
      <c r="Q1532" s="1"/>
      <c r="R1532" s="1"/>
      <c r="S1532" s="1"/>
      <c r="T1532" s="1"/>
      <c r="U1532" s="1"/>
      <c r="V1532" s="1"/>
      <c r="W1532" s="1"/>
      <c r="X1532" s="1"/>
      <c r="Y1532" s="1"/>
      <c r="Z1532" s="1"/>
      <c r="AA1532" s="1"/>
      <c r="AB1532" s="1"/>
      <c r="AC1532" s="1"/>
      <c r="AD1532" s="1"/>
      <c r="AE1532" s="1"/>
      <c r="AF1532" s="1"/>
      <c r="AG1532" s="1"/>
      <c r="AH1532" s="1"/>
      <c r="AI1532" s="1"/>
      <c r="AJ1532" s="1"/>
      <c r="AK1532" s="1"/>
      <c r="AL1532" s="1"/>
      <c r="AM1532" s="1"/>
      <c r="AN1532" s="1"/>
      <c r="AO1532" s="1"/>
      <c r="AP1532" s="1"/>
      <c r="AQ1532" s="1"/>
      <c r="AR1532" s="1"/>
      <c r="AS1532" s="1"/>
      <c r="AT1532" s="1"/>
      <c r="AU1532" s="1"/>
      <c r="AV1532" s="1"/>
      <c r="AW1532" s="1"/>
      <c r="AX1532" s="1"/>
      <c r="AY1532" s="1"/>
      <c r="AZ1532" s="1"/>
      <c r="BA1532" s="1"/>
      <c r="BB1532" s="1"/>
      <c r="BC1532" s="1"/>
      <c r="BD1532" s="1"/>
      <c r="BE1532" s="1"/>
      <c r="BF1532" s="1"/>
      <c r="BG1532" s="1"/>
      <c r="BH1532" s="1"/>
      <c r="BI1532" s="1"/>
      <c r="BJ1532" s="1"/>
      <c r="BK1532" s="1"/>
      <c r="BL1532" s="1"/>
      <c r="BM1532" s="1"/>
      <c r="BN1532" s="1"/>
      <c r="BO1532" s="1"/>
      <c r="BP1532" s="1"/>
      <c r="BQ1532" s="1"/>
      <c r="BR1532" s="1"/>
      <c r="BS1532" s="1"/>
      <c r="BT1532" s="1"/>
      <c r="BU1532" s="1"/>
      <c r="BV1532" s="1"/>
      <c r="BW1532" s="1"/>
      <c r="BX1532" s="1"/>
      <c r="BY1532" s="1"/>
      <c r="BZ1532" s="1"/>
      <c r="CA1532" s="1"/>
      <c r="CB1532" s="1"/>
      <c r="CC1532" s="1"/>
      <c r="CD1532" s="1"/>
      <c r="CE1532" s="1"/>
      <c r="CF1532" s="1"/>
      <c r="CG1532" s="1"/>
      <c r="CH1532" s="1"/>
      <c r="CI1532" s="1"/>
      <c r="CJ1532" s="1"/>
      <c r="CK1532" s="1"/>
      <c r="CL1532" s="1"/>
      <c r="CM1532" s="1"/>
      <c r="CN1532" s="1"/>
      <c r="CO1532" s="1"/>
      <c r="CP1532" s="1"/>
      <c r="CQ1532" s="1"/>
      <c r="CR1532" s="1"/>
      <c r="CS1532" s="1"/>
      <c r="CT1532" s="1"/>
      <c r="CU1532" s="1"/>
      <c r="CV1532" s="1"/>
      <c r="CW1532" s="1"/>
      <c r="CX1532" s="1"/>
      <c r="CY1532" s="1"/>
      <c r="CZ1532" s="1"/>
      <c r="DA1532" s="1"/>
      <c r="DB1532" s="1"/>
      <c r="DC1532" s="1"/>
      <c r="DD1532" s="1"/>
      <c r="DE1532" s="1"/>
      <c r="DF1532" s="1"/>
      <c r="DG1532" s="1"/>
      <c r="DH1532" s="1"/>
      <c r="DI1532" s="1"/>
      <c r="DJ1532" s="1"/>
      <c r="DK1532" s="1"/>
      <c r="DL1532" s="1"/>
      <c r="DM1532" s="1"/>
      <c r="DN1532" s="1"/>
      <c r="DO1532" s="1"/>
      <c r="DP1532" s="1"/>
      <c r="DQ1532" s="1"/>
      <c r="DR1532" s="1"/>
      <c r="DS1532" s="1"/>
      <c r="DT1532" s="1"/>
      <c r="DU1532" s="1"/>
      <c r="DV1532" s="1"/>
      <c r="DW1532" s="1"/>
      <c r="DX1532" s="1"/>
      <c r="DY1532" s="1"/>
      <c r="DZ1532" s="1"/>
      <c r="EA1532" s="1"/>
      <c r="EB1532" s="1"/>
      <c r="EC1532" s="1"/>
      <c r="ED1532" s="1"/>
      <c r="EE1532" s="1"/>
      <c r="EF1532" s="1"/>
      <c r="EG1532" s="1"/>
      <c r="EH1532" s="1"/>
      <c r="EI1532" s="1"/>
      <c r="EJ1532" s="1"/>
      <c r="EK1532" s="1"/>
      <c r="EL1532" s="1"/>
      <c r="EM1532" s="1"/>
      <c r="EN1532" s="1"/>
      <c r="EO1532" s="1"/>
      <c r="EP1532" s="1"/>
      <c r="EQ1532" s="1"/>
      <c r="ER1532" s="1"/>
      <c r="ES1532" s="1"/>
      <c r="ET1532" s="1"/>
      <c r="EU1532" s="1"/>
      <c r="EV1532" s="1"/>
      <c r="EW1532" s="1"/>
      <c r="EX1532" s="1"/>
      <c r="EY1532" s="1"/>
      <c r="EZ1532" s="1"/>
      <c r="FA1532" s="1"/>
    </row>
    <row r="1533" spans="1:157" x14ac:dyDescent="0.2">
      <c r="A1533" s="15" t="s">
        <v>1540</v>
      </c>
      <c r="B1533" s="16" t="s">
        <v>6</v>
      </c>
      <c r="C1533" s="17">
        <v>800</v>
      </c>
    </row>
    <row r="1534" spans="1:157" x14ac:dyDescent="0.2">
      <c r="A1534" s="15" t="s">
        <v>1541</v>
      </c>
      <c r="B1534" s="16" t="s">
        <v>6</v>
      </c>
      <c r="C1534" s="17">
        <v>400</v>
      </c>
    </row>
    <row r="1535" spans="1:157" x14ac:dyDescent="0.2">
      <c r="A1535" s="15" t="s">
        <v>1542</v>
      </c>
      <c r="B1535" s="16" t="s">
        <v>6</v>
      </c>
      <c r="C1535" s="17">
        <v>18560</v>
      </c>
    </row>
    <row r="1536" spans="1:157" x14ac:dyDescent="0.2">
      <c r="A1536" s="15" t="s">
        <v>1543</v>
      </c>
      <c r="B1536" s="16" t="s">
        <v>72</v>
      </c>
      <c r="C1536" s="17">
        <v>1875</v>
      </c>
    </row>
    <row r="1537" spans="1:157" x14ac:dyDescent="0.2">
      <c r="A1537" s="15" t="s">
        <v>1544</v>
      </c>
      <c r="B1537" s="16" t="s">
        <v>20</v>
      </c>
      <c r="C1537" s="17">
        <v>4837</v>
      </c>
    </row>
    <row r="1538" spans="1:157" x14ac:dyDescent="0.2">
      <c r="A1538" s="7" t="s">
        <v>1545</v>
      </c>
      <c r="B1538" s="8" t="s">
        <v>20</v>
      </c>
      <c r="C1538" s="9">
        <v>14304</v>
      </c>
    </row>
    <row r="1539" spans="1:157" x14ac:dyDescent="0.2">
      <c r="A1539" s="15" t="s">
        <v>1546</v>
      </c>
      <c r="B1539" s="16" t="s">
        <v>6</v>
      </c>
      <c r="C1539" s="17">
        <v>60000</v>
      </c>
    </row>
    <row r="1540" spans="1:157" x14ac:dyDescent="0.2">
      <c r="A1540" s="15" t="s">
        <v>1547</v>
      </c>
      <c r="B1540" s="16" t="s">
        <v>6</v>
      </c>
      <c r="C1540" s="17">
        <v>275000</v>
      </c>
    </row>
    <row r="1541" spans="1:157" x14ac:dyDescent="0.2">
      <c r="A1541" s="15" t="s">
        <v>1548</v>
      </c>
      <c r="B1541" s="16" t="s">
        <v>6</v>
      </c>
      <c r="C1541" s="17">
        <v>12000</v>
      </c>
    </row>
    <row r="1542" spans="1:157" x14ac:dyDescent="0.2">
      <c r="A1542" s="15" t="s">
        <v>1549</v>
      </c>
      <c r="B1542" s="16" t="s">
        <v>6</v>
      </c>
      <c r="C1542" s="17">
        <v>36400</v>
      </c>
    </row>
    <row r="1543" spans="1:157" x14ac:dyDescent="0.2">
      <c r="A1543" s="15" t="s">
        <v>1550</v>
      </c>
      <c r="B1543" s="16" t="s">
        <v>81</v>
      </c>
      <c r="C1543" s="17">
        <v>3161</v>
      </c>
    </row>
    <row r="1544" spans="1:157" x14ac:dyDescent="0.2">
      <c r="A1544" s="15" t="s">
        <v>1551</v>
      </c>
      <c r="B1544" s="16" t="s">
        <v>81</v>
      </c>
      <c r="C1544" s="17">
        <v>4762</v>
      </c>
    </row>
    <row r="1545" spans="1:157" x14ac:dyDescent="0.2">
      <c r="A1545" s="15" t="s">
        <v>1552</v>
      </c>
      <c r="B1545" s="16" t="s">
        <v>81</v>
      </c>
      <c r="C1545" s="17">
        <v>4722</v>
      </c>
    </row>
    <row r="1546" spans="1:157" x14ac:dyDescent="0.2">
      <c r="A1546" s="15" t="s">
        <v>1553</v>
      </c>
      <c r="B1546" s="16" t="s">
        <v>81</v>
      </c>
      <c r="C1546" s="17">
        <v>3260</v>
      </c>
    </row>
    <row r="1547" spans="1:157" x14ac:dyDescent="0.2">
      <c r="A1547" s="15" t="s">
        <v>1554</v>
      </c>
      <c r="B1547" s="16" t="s">
        <v>81</v>
      </c>
      <c r="C1547" s="17">
        <v>1714</v>
      </c>
    </row>
    <row r="1548" spans="1:157" x14ac:dyDescent="0.2">
      <c r="A1548" s="15" t="s">
        <v>1555</v>
      </c>
      <c r="B1548" s="16" t="s">
        <v>81</v>
      </c>
      <c r="C1548" s="17">
        <v>8792</v>
      </c>
    </row>
    <row r="1549" spans="1:157" x14ac:dyDescent="0.2">
      <c r="A1549" s="15" t="s">
        <v>1556</v>
      </c>
      <c r="B1549" s="16" t="s">
        <v>81</v>
      </c>
      <c r="C1549" s="17">
        <v>7013</v>
      </c>
    </row>
    <row r="1550" spans="1:157" s="10" customFormat="1" x14ac:dyDescent="0.2">
      <c r="A1550" s="15" t="s">
        <v>1557</v>
      </c>
      <c r="B1550" s="16" t="s">
        <v>81</v>
      </c>
      <c r="C1550" s="17">
        <v>10322</v>
      </c>
      <c r="D1550" s="1"/>
      <c r="E1550" s="1"/>
      <c r="F1550" s="1"/>
      <c r="G1550" s="1"/>
      <c r="H1550" s="1"/>
      <c r="I1550" s="1"/>
      <c r="J1550" s="1"/>
      <c r="K1550" s="1"/>
      <c r="L1550" s="1"/>
      <c r="M1550" s="1"/>
      <c r="N1550" s="1"/>
      <c r="O1550" s="1"/>
      <c r="P1550" s="1"/>
      <c r="Q1550" s="1"/>
      <c r="R1550" s="1"/>
      <c r="S1550" s="1"/>
      <c r="T1550" s="1"/>
      <c r="U1550" s="1"/>
      <c r="V1550" s="1"/>
      <c r="W1550" s="1"/>
      <c r="X1550" s="1"/>
      <c r="Y1550" s="1"/>
      <c r="Z1550" s="1"/>
      <c r="AA1550" s="1"/>
      <c r="AB1550" s="1"/>
      <c r="AC1550" s="1"/>
      <c r="AD1550" s="1"/>
      <c r="AE1550" s="1"/>
      <c r="AF1550" s="1"/>
      <c r="AG1550" s="1"/>
      <c r="AH1550" s="1"/>
      <c r="AI1550" s="1"/>
      <c r="AJ1550" s="1"/>
      <c r="AK1550" s="1"/>
      <c r="AL1550" s="1"/>
      <c r="AM1550" s="1"/>
      <c r="AN1550" s="1"/>
      <c r="AO1550" s="1"/>
      <c r="AP1550" s="1"/>
      <c r="AQ1550" s="1"/>
      <c r="AR1550" s="1"/>
      <c r="AS1550" s="1"/>
      <c r="AT1550" s="1"/>
      <c r="AU1550" s="1"/>
      <c r="AV1550" s="1"/>
      <c r="AW1550" s="1"/>
      <c r="AX1550" s="1"/>
      <c r="AY1550" s="1"/>
      <c r="AZ1550" s="1"/>
      <c r="BA1550" s="1"/>
      <c r="BB1550" s="1"/>
      <c r="BC1550" s="1"/>
      <c r="BD1550" s="1"/>
      <c r="BE1550" s="1"/>
      <c r="BF1550" s="1"/>
      <c r="BG1550" s="1"/>
      <c r="BH1550" s="1"/>
      <c r="BI1550" s="1"/>
      <c r="BJ1550" s="1"/>
      <c r="BK1550" s="1"/>
      <c r="BL1550" s="1"/>
      <c r="BM1550" s="1"/>
      <c r="BN1550" s="1"/>
      <c r="BO1550" s="1"/>
      <c r="BP1550" s="1"/>
      <c r="BQ1550" s="1"/>
      <c r="BR1550" s="1"/>
      <c r="BS1550" s="1"/>
      <c r="BT1550" s="1"/>
      <c r="BU1550" s="1"/>
      <c r="BV1550" s="1"/>
      <c r="BW1550" s="1"/>
      <c r="BX1550" s="1"/>
      <c r="BY1550" s="1"/>
      <c r="BZ1550" s="1"/>
      <c r="CA1550" s="1"/>
      <c r="CB1550" s="1"/>
      <c r="CC1550" s="1"/>
      <c r="CD1550" s="1"/>
      <c r="CE1550" s="1"/>
      <c r="CF1550" s="1"/>
      <c r="CG1550" s="1"/>
      <c r="CH1550" s="1"/>
      <c r="CI1550" s="1"/>
      <c r="CJ1550" s="1"/>
      <c r="CK1550" s="1"/>
      <c r="CL1550" s="1"/>
      <c r="CM1550" s="1"/>
      <c r="CN1550" s="1"/>
      <c r="CO1550" s="1"/>
      <c r="CP1550" s="1"/>
      <c r="CQ1550" s="1"/>
      <c r="CR1550" s="1"/>
      <c r="CS1550" s="1"/>
      <c r="CT1550" s="1"/>
      <c r="CU1550" s="1"/>
      <c r="CV1550" s="1"/>
      <c r="CW1550" s="1"/>
      <c r="CX1550" s="1"/>
      <c r="CY1550" s="1"/>
      <c r="CZ1550" s="1"/>
      <c r="DA1550" s="1"/>
      <c r="DB1550" s="1"/>
      <c r="DC1550" s="1"/>
      <c r="DD1550" s="1"/>
      <c r="DE1550" s="1"/>
      <c r="DF1550" s="1"/>
      <c r="DG1550" s="1"/>
      <c r="DH1550" s="1"/>
      <c r="DI1550" s="1"/>
      <c r="DJ1550" s="1"/>
      <c r="DK1550" s="1"/>
      <c r="DL1550" s="1"/>
      <c r="DM1550" s="1"/>
      <c r="DN1550" s="1"/>
      <c r="DO1550" s="1"/>
      <c r="DP1550" s="1"/>
      <c r="DQ1550" s="1"/>
      <c r="DR1550" s="1"/>
      <c r="DS1550" s="1"/>
      <c r="DT1550" s="1"/>
      <c r="DU1550" s="1"/>
      <c r="DV1550" s="1"/>
      <c r="DW1550" s="1"/>
      <c r="DX1550" s="1"/>
      <c r="DY1550" s="1"/>
      <c r="DZ1550" s="1"/>
      <c r="EA1550" s="1"/>
      <c r="EB1550" s="1"/>
      <c r="EC1550" s="1"/>
      <c r="ED1550" s="1"/>
      <c r="EE1550" s="1"/>
      <c r="EF1550" s="1"/>
      <c r="EG1550" s="1"/>
      <c r="EH1550" s="1"/>
      <c r="EI1550" s="1"/>
      <c r="EJ1550" s="1"/>
      <c r="EK1550" s="1"/>
      <c r="EL1550" s="1"/>
      <c r="EM1550" s="1"/>
      <c r="EN1550" s="1"/>
      <c r="EO1550" s="1"/>
      <c r="EP1550" s="1"/>
      <c r="EQ1550" s="1"/>
      <c r="ER1550" s="1"/>
      <c r="ES1550" s="1"/>
      <c r="ET1550" s="1"/>
      <c r="EU1550" s="1"/>
      <c r="EV1550" s="1"/>
      <c r="EW1550" s="1"/>
      <c r="EX1550" s="1"/>
      <c r="EY1550" s="1"/>
      <c r="EZ1550" s="1"/>
      <c r="FA1550" s="1"/>
    </row>
    <row r="1551" spans="1:157" x14ac:dyDescent="0.2">
      <c r="A1551" s="7" t="s">
        <v>1558</v>
      </c>
      <c r="B1551" s="8" t="s">
        <v>81</v>
      </c>
      <c r="C1551" s="9">
        <v>1868</v>
      </c>
    </row>
    <row r="1552" spans="1:157" x14ac:dyDescent="0.2">
      <c r="A1552" s="7" t="s">
        <v>1559</v>
      </c>
      <c r="B1552" s="8" t="s">
        <v>81</v>
      </c>
      <c r="C1552" s="9">
        <v>840</v>
      </c>
    </row>
    <row r="1553" spans="1:3" x14ac:dyDescent="0.2">
      <c r="A1553" s="15" t="s">
        <v>1560</v>
      </c>
      <c r="B1553" s="16" t="s">
        <v>81</v>
      </c>
      <c r="C1553" s="17">
        <v>1047</v>
      </c>
    </row>
    <row r="1554" spans="1:3" x14ac:dyDescent="0.2">
      <c r="A1554" s="15" t="s">
        <v>1561</v>
      </c>
      <c r="B1554" s="16" t="s">
        <v>81</v>
      </c>
      <c r="C1554" s="17">
        <v>3852.4</v>
      </c>
    </row>
    <row r="1555" spans="1:3" x14ac:dyDescent="0.2">
      <c r="A1555" s="15" t="s">
        <v>1562</v>
      </c>
      <c r="B1555" s="16" t="s">
        <v>81</v>
      </c>
      <c r="C1555" s="17">
        <v>941</v>
      </c>
    </row>
    <row r="1556" spans="1:3" x14ac:dyDescent="0.2">
      <c r="A1556" s="15" t="s">
        <v>1563</v>
      </c>
      <c r="B1556" s="16" t="s">
        <v>81</v>
      </c>
      <c r="C1556" s="17">
        <v>6387</v>
      </c>
    </row>
    <row r="1557" spans="1:3" x14ac:dyDescent="0.2">
      <c r="A1557" s="7" t="s">
        <v>1564</v>
      </c>
      <c r="B1557" s="8" t="s">
        <v>81</v>
      </c>
      <c r="C1557" s="9">
        <v>5522</v>
      </c>
    </row>
    <row r="1558" spans="1:3" x14ac:dyDescent="0.2">
      <c r="A1558" s="7" t="s">
        <v>1565</v>
      </c>
      <c r="B1558" s="8" t="s">
        <v>81</v>
      </c>
      <c r="C1558" s="9">
        <v>8285</v>
      </c>
    </row>
    <row r="1559" spans="1:3" x14ac:dyDescent="0.2">
      <c r="A1559" s="15" t="s">
        <v>1566</v>
      </c>
      <c r="B1559" s="16" t="s">
        <v>81</v>
      </c>
      <c r="C1559" s="17">
        <v>1949</v>
      </c>
    </row>
    <row r="1560" spans="1:3" x14ac:dyDescent="0.2">
      <c r="A1560" s="7" t="s">
        <v>1567</v>
      </c>
      <c r="B1560" s="8" t="s">
        <v>81</v>
      </c>
      <c r="C1560" s="9">
        <v>11332</v>
      </c>
    </row>
    <row r="1561" spans="1:3" x14ac:dyDescent="0.2">
      <c r="A1561" s="15" t="s">
        <v>1568</v>
      </c>
      <c r="B1561" s="16" t="s">
        <v>81</v>
      </c>
      <c r="C1561" s="17">
        <v>12500</v>
      </c>
    </row>
    <row r="1562" spans="1:3" x14ac:dyDescent="0.2">
      <c r="A1562" s="15" t="s">
        <v>1569</v>
      </c>
      <c r="B1562" s="16" t="s">
        <v>81</v>
      </c>
      <c r="C1562" s="17">
        <v>5500</v>
      </c>
    </row>
    <row r="1563" spans="1:3" x14ac:dyDescent="0.2">
      <c r="A1563" s="15" t="s">
        <v>1570</v>
      </c>
      <c r="B1563" s="16" t="s">
        <v>6</v>
      </c>
      <c r="C1563" s="17">
        <v>1750</v>
      </c>
    </row>
    <row r="1564" spans="1:3" x14ac:dyDescent="0.2">
      <c r="A1564" s="15" t="s">
        <v>1571</v>
      </c>
      <c r="B1564" s="16" t="s">
        <v>6</v>
      </c>
      <c r="C1564" s="17">
        <v>140915</v>
      </c>
    </row>
    <row r="1565" spans="1:3" x14ac:dyDescent="0.2">
      <c r="A1565" s="15" t="s">
        <v>1572</v>
      </c>
      <c r="B1565" s="16" t="s">
        <v>6</v>
      </c>
      <c r="C1565" s="17">
        <v>13000</v>
      </c>
    </row>
    <row r="1566" spans="1:3" x14ac:dyDescent="0.2">
      <c r="A1566" s="15" t="s">
        <v>1573</v>
      </c>
      <c r="B1566" s="16" t="s">
        <v>6</v>
      </c>
      <c r="C1566" s="17">
        <v>18000</v>
      </c>
    </row>
    <row r="1567" spans="1:3" x14ac:dyDescent="0.2">
      <c r="A1567" s="15" t="s">
        <v>1574</v>
      </c>
      <c r="B1567" s="16" t="s">
        <v>6</v>
      </c>
      <c r="C1567" s="17">
        <v>35000</v>
      </c>
    </row>
    <row r="1568" spans="1:3" x14ac:dyDescent="0.2">
      <c r="A1568" s="15" t="s">
        <v>1575</v>
      </c>
      <c r="B1568" s="16" t="s">
        <v>6</v>
      </c>
      <c r="C1568" s="17">
        <v>70000</v>
      </c>
    </row>
    <row r="1569" spans="1:3" x14ac:dyDescent="0.2">
      <c r="A1569" s="15" t="s">
        <v>1576</v>
      </c>
      <c r="B1569" s="16" t="s">
        <v>6</v>
      </c>
      <c r="C1569" s="17">
        <v>320750</v>
      </c>
    </row>
    <row r="1570" spans="1:3" x14ac:dyDescent="0.2">
      <c r="A1570" s="15" t="s">
        <v>1577</v>
      </c>
      <c r="B1570" s="16" t="s">
        <v>6</v>
      </c>
      <c r="C1570" s="17">
        <v>700000</v>
      </c>
    </row>
    <row r="1571" spans="1:3" x14ac:dyDescent="0.2">
      <c r="A1571" s="15" t="s">
        <v>1578</v>
      </c>
      <c r="B1571" s="16" t="s">
        <v>6</v>
      </c>
      <c r="C1571" s="17">
        <v>19500</v>
      </c>
    </row>
    <row r="1572" spans="1:3" x14ac:dyDescent="0.2">
      <c r="A1572" s="15" t="s">
        <v>1579</v>
      </c>
      <c r="B1572" s="16" t="s">
        <v>6</v>
      </c>
      <c r="C1572" s="17">
        <v>21000</v>
      </c>
    </row>
    <row r="1573" spans="1:3" x14ac:dyDescent="0.2">
      <c r="A1573" s="15" t="s">
        <v>1580</v>
      </c>
      <c r="B1573" s="16" t="s">
        <v>6</v>
      </c>
      <c r="C1573" s="17">
        <v>22000</v>
      </c>
    </row>
    <row r="1574" spans="1:3" x14ac:dyDescent="0.2">
      <c r="A1574" s="15" t="s">
        <v>1581</v>
      </c>
      <c r="B1574" s="16" t="s">
        <v>6</v>
      </c>
      <c r="C1574" s="17">
        <v>23000</v>
      </c>
    </row>
    <row r="1575" spans="1:3" s="11" customFormat="1" x14ac:dyDescent="0.2">
      <c r="A1575" s="15" t="s">
        <v>1582</v>
      </c>
      <c r="B1575" s="16" t="s">
        <v>6</v>
      </c>
      <c r="C1575" s="17">
        <v>24000</v>
      </c>
    </row>
    <row r="1576" spans="1:3" x14ac:dyDescent="0.2">
      <c r="A1576" s="15" t="s">
        <v>1583</v>
      </c>
      <c r="B1576" s="16" t="s">
        <v>6</v>
      </c>
      <c r="C1576" s="17">
        <v>4000</v>
      </c>
    </row>
    <row r="1577" spans="1:3" x14ac:dyDescent="0.2">
      <c r="A1577" s="15" t="s">
        <v>1584</v>
      </c>
      <c r="B1577" s="16" t="s">
        <v>6</v>
      </c>
      <c r="C1577" s="17">
        <v>4500</v>
      </c>
    </row>
    <row r="1578" spans="1:3" x14ac:dyDescent="0.2">
      <c r="A1578" s="15" t="s">
        <v>1585</v>
      </c>
      <c r="B1578" s="16" t="s">
        <v>6</v>
      </c>
      <c r="C1578" s="17">
        <v>5500</v>
      </c>
    </row>
    <row r="1579" spans="1:3" x14ac:dyDescent="0.2">
      <c r="A1579" s="15" t="s">
        <v>1586</v>
      </c>
      <c r="B1579" s="16" t="s">
        <v>20</v>
      </c>
      <c r="C1579" s="17">
        <v>76000</v>
      </c>
    </row>
    <row r="1580" spans="1:3" x14ac:dyDescent="0.2">
      <c r="A1580" s="7" t="s">
        <v>1587</v>
      </c>
      <c r="B1580" s="8" t="s">
        <v>16</v>
      </c>
      <c r="C1580" s="9">
        <v>6135</v>
      </c>
    </row>
    <row r="1581" spans="1:3" x14ac:dyDescent="0.2">
      <c r="A1581" s="15" t="s">
        <v>1588</v>
      </c>
      <c r="B1581" s="16" t="s">
        <v>72</v>
      </c>
      <c r="C1581" s="17">
        <v>3095</v>
      </c>
    </row>
    <row r="1582" spans="1:3" x14ac:dyDescent="0.2">
      <c r="A1582" s="7" t="s">
        <v>1589</v>
      </c>
      <c r="B1582" s="8" t="s">
        <v>20</v>
      </c>
      <c r="C1582" s="9">
        <v>10580</v>
      </c>
    </row>
    <row r="1583" spans="1:3" x14ac:dyDescent="0.2">
      <c r="A1583" s="15" t="s">
        <v>1590</v>
      </c>
      <c r="B1583" s="16" t="s">
        <v>6</v>
      </c>
      <c r="C1583" s="17">
        <v>7000</v>
      </c>
    </row>
    <row r="1584" spans="1:3" x14ac:dyDescent="0.2">
      <c r="A1584" s="15" t="s">
        <v>1591</v>
      </c>
      <c r="B1584" s="16" t="s">
        <v>6</v>
      </c>
      <c r="C1584" s="17">
        <v>10000</v>
      </c>
    </row>
    <row r="1585" spans="1:157" x14ac:dyDescent="0.2">
      <c r="A1585" s="15" t="s">
        <v>1592</v>
      </c>
      <c r="B1585" s="16" t="s">
        <v>6</v>
      </c>
      <c r="C1585" s="17">
        <v>12000</v>
      </c>
    </row>
    <row r="1586" spans="1:157" x14ac:dyDescent="0.2">
      <c r="A1586" s="15" t="s">
        <v>1593</v>
      </c>
      <c r="B1586" s="16" t="s">
        <v>6</v>
      </c>
      <c r="C1586" s="17">
        <v>15000</v>
      </c>
    </row>
    <row r="1587" spans="1:157" x14ac:dyDescent="0.2">
      <c r="A1587" s="15" t="s">
        <v>1594</v>
      </c>
      <c r="B1587" s="16" t="s">
        <v>6</v>
      </c>
      <c r="C1587" s="17">
        <v>20000</v>
      </c>
    </row>
    <row r="1588" spans="1:157" x14ac:dyDescent="0.2">
      <c r="A1588" s="15" t="s">
        <v>1595</v>
      </c>
      <c r="B1588" s="16" t="s">
        <v>72</v>
      </c>
      <c r="C1588" s="17">
        <v>8208</v>
      </c>
    </row>
    <row r="1589" spans="1:157" s="10" customFormat="1" x14ac:dyDescent="0.2">
      <c r="A1589" s="15" t="s">
        <v>1596</v>
      </c>
      <c r="B1589" s="16" t="s">
        <v>72</v>
      </c>
      <c r="C1589" s="17">
        <v>40988</v>
      </c>
      <c r="D1589" s="1"/>
      <c r="E1589" s="1"/>
      <c r="F1589" s="1"/>
      <c r="G1589" s="1"/>
      <c r="H1589" s="1"/>
      <c r="I1589" s="1"/>
      <c r="J1589" s="1"/>
      <c r="K1589" s="1"/>
      <c r="L1589" s="1"/>
      <c r="M1589" s="1"/>
      <c r="N1589" s="1"/>
      <c r="O1589" s="1"/>
      <c r="P1589" s="1"/>
      <c r="Q1589" s="1"/>
      <c r="R1589" s="1"/>
      <c r="S1589" s="1"/>
      <c r="T1589" s="1"/>
      <c r="U1589" s="1"/>
      <c r="V1589" s="1"/>
      <c r="W1589" s="1"/>
      <c r="X1589" s="1"/>
      <c r="Y1589" s="1"/>
      <c r="Z1589" s="1"/>
      <c r="AA1589" s="1"/>
      <c r="AB1589" s="1"/>
      <c r="AC1589" s="1"/>
      <c r="AD1589" s="1"/>
      <c r="AE1589" s="1"/>
      <c r="AF1589" s="1"/>
      <c r="AG1589" s="1"/>
      <c r="AH1589" s="1"/>
      <c r="AI1589" s="1"/>
      <c r="AJ1589" s="1"/>
      <c r="AK1589" s="1"/>
      <c r="AL1589" s="1"/>
      <c r="AM1589" s="1"/>
      <c r="AN1589" s="1"/>
      <c r="AO1589" s="1"/>
      <c r="AP1589" s="1"/>
      <c r="AQ1589" s="1"/>
      <c r="AR1589" s="1"/>
      <c r="AS1589" s="1"/>
      <c r="AT1589" s="1"/>
      <c r="AU1589" s="1"/>
      <c r="AV1589" s="1"/>
      <c r="AW1589" s="1"/>
      <c r="AX1589" s="1"/>
      <c r="AY1589" s="1"/>
      <c r="AZ1589" s="1"/>
      <c r="BA1589" s="1"/>
      <c r="BB1589" s="1"/>
      <c r="BC1589" s="1"/>
      <c r="BD1589" s="1"/>
      <c r="BE1589" s="1"/>
      <c r="BF1589" s="1"/>
      <c r="BG1589" s="1"/>
      <c r="BH1589" s="1"/>
      <c r="BI1589" s="1"/>
      <c r="BJ1589" s="1"/>
      <c r="BK1589" s="1"/>
      <c r="BL1589" s="1"/>
      <c r="BM1589" s="1"/>
      <c r="BN1589" s="1"/>
      <c r="BO1589" s="1"/>
      <c r="BP1589" s="1"/>
      <c r="BQ1589" s="1"/>
      <c r="BR1589" s="1"/>
      <c r="BS1589" s="1"/>
      <c r="BT1589" s="1"/>
      <c r="BU1589" s="1"/>
      <c r="BV1589" s="1"/>
      <c r="BW1589" s="1"/>
      <c r="BX1589" s="1"/>
      <c r="BY1589" s="1"/>
      <c r="BZ1589" s="1"/>
      <c r="CA1589" s="1"/>
      <c r="CB1589" s="1"/>
      <c r="CC1589" s="1"/>
      <c r="CD1589" s="1"/>
      <c r="CE1589" s="1"/>
      <c r="CF1589" s="1"/>
      <c r="CG1589" s="1"/>
      <c r="CH1589" s="1"/>
      <c r="CI1589" s="1"/>
      <c r="CJ1589" s="1"/>
      <c r="CK1589" s="1"/>
      <c r="CL1589" s="1"/>
      <c r="CM1589" s="1"/>
      <c r="CN1589" s="1"/>
      <c r="CO1589" s="1"/>
      <c r="CP1589" s="1"/>
      <c r="CQ1589" s="1"/>
      <c r="CR1589" s="1"/>
      <c r="CS1589" s="1"/>
      <c r="CT1589" s="1"/>
      <c r="CU1589" s="1"/>
      <c r="CV1589" s="1"/>
      <c r="CW1589" s="1"/>
      <c r="CX1589" s="1"/>
      <c r="CY1589" s="1"/>
      <c r="CZ1589" s="1"/>
      <c r="DA1589" s="1"/>
      <c r="DB1589" s="1"/>
      <c r="DC1589" s="1"/>
      <c r="DD1589" s="1"/>
      <c r="DE1589" s="1"/>
      <c r="DF1589" s="1"/>
      <c r="DG1589" s="1"/>
      <c r="DH1589" s="1"/>
      <c r="DI1589" s="1"/>
      <c r="DJ1589" s="1"/>
      <c r="DK1589" s="1"/>
      <c r="DL1589" s="1"/>
      <c r="DM1589" s="1"/>
      <c r="DN1589" s="1"/>
      <c r="DO1589" s="1"/>
      <c r="DP1589" s="1"/>
      <c r="DQ1589" s="1"/>
      <c r="DR1589" s="1"/>
      <c r="DS1589" s="1"/>
      <c r="DT1589" s="1"/>
      <c r="DU1589" s="1"/>
      <c r="DV1589" s="1"/>
      <c r="DW1589" s="1"/>
      <c r="DX1589" s="1"/>
      <c r="DY1589" s="1"/>
      <c r="DZ1589" s="1"/>
      <c r="EA1589" s="1"/>
      <c r="EB1589" s="1"/>
      <c r="EC1589" s="1"/>
      <c r="ED1589" s="1"/>
      <c r="EE1589" s="1"/>
      <c r="EF1589" s="1"/>
      <c r="EG1589" s="1"/>
      <c r="EH1589" s="1"/>
      <c r="EI1589" s="1"/>
      <c r="EJ1589" s="1"/>
      <c r="EK1589" s="1"/>
      <c r="EL1589" s="1"/>
      <c r="EM1589" s="1"/>
      <c r="EN1589" s="1"/>
      <c r="EO1589" s="1"/>
      <c r="EP1589" s="1"/>
      <c r="EQ1589" s="1"/>
      <c r="ER1589" s="1"/>
      <c r="ES1589" s="1"/>
      <c r="ET1589" s="1"/>
      <c r="EU1589" s="1"/>
      <c r="EV1589" s="1"/>
      <c r="EW1589" s="1"/>
      <c r="EX1589" s="1"/>
      <c r="EY1589" s="1"/>
      <c r="EZ1589" s="1"/>
      <c r="FA1589" s="1"/>
    </row>
    <row r="1590" spans="1:157" x14ac:dyDescent="0.2">
      <c r="A1590" s="7" t="s">
        <v>1597</v>
      </c>
      <c r="B1590" s="8" t="s">
        <v>6</v>
      </c>
      <c r="C1590" s="9">
        <v>34218</v>
      </c>
    </row>
    <row r="1591" spans="1:157" x14ac:dyDescent="0.2">
      <c r="A1591" s="7" t="s">
        <v>1598</v>
      </c>
      <c r="B1591" s="8" t="s">
        <v>6</v>
      </c>
      <c r="C1591" s="9">
        <v>672621</v>
      </c>
    </row>
    <row r="1592" spans="1:157" x14ac:dyDescent="0.2">
      <c r="A1592" s="7" t="s">
        <v>1599</v>
      </c>
      <c r="B1592" s="8" t="s">
        <v>6</v>
      </c>
      <c r="C1592" s="9">
        <v>26633</v>
      </c>
    </row>
    <row r="1593" spans="1:157" x14ac:dyDescent="0.2">
      <c r="A1593" s="7" t="s">
        <v>1600</v>
      </c>
      <c r="B1593" s="8" t="s">
        <v>6</v>
      </c>
      <c r="C1593" s="9">
        <v>32963</v>
      </c>
    </row>
    <row r="1594" spans="1:157" x14ac:dyDescent="0.2">
      <c r="A1594" s="7" t="s">
        <v>1601</v>
      </c>
      <c r="B1594" s="8" t="s">
        <v>6</v>
      </c>
      <c r="C1594" s="9">
        <v>84140</v>
      </c>
    </row>
    <row r="1595" spans="1:157" x14ac:dyDescent="0.2">
      <c r="A1595" s="15" t="s">
        <v>1602</v>
      </c>
      <c r="B1595" s="16" t="s">
        <v>6</v>
      </c>
      <c r="C1595" s="17">
        <v>92843</v>
      </c>
    </row>
    <row r="1596" spans="1:157" x14ac:dyDescent="0.2">
      <c r="A1596" s="15" t="s">
        <v>1603</v>
      </c>
      <c r="B1596" s="16" t="s">
        <v>6</v>
      </c>
      <c r="C1596" s="17">
        <v>258618</v>
      </c>
    </row>
    <row r="1597" spans="1:157" x14ac:dyDescent="0.2">
      <c r="A1597" s="7" t="s">
        <v>1604</v>
      </c>
      <c r="B1597" s="8" t="s">
        <v>6</v>
      </c>
      <c r="C1597" s="9">
        <v>1040674</v>
      </c>
    </row>
    <row r="1598" spans="1:157" x14ac:dyDescent="0.2">
      <c r="A1598" s="15" t="s">
        <v>1605</v>
      </c>
      <c r="B1598" s="16" t="s">
        <v>6</v>
      </c>
      <c r="C1598" s="17">
        <v>14000</v>
      </c>
    </row>
    <row r="1599" spans="1:157" x14ac:dyDescent="0.2">
      <c r="A1599" s="15" t="s">
        <v>1606</v>
      </c>
      <c r="B1599" s="16" t="s">
        <v>6</v>
      </c>
      <c r="C1599" s="17">
        <v>30000</v>
      </c>
    </row>
    <row r="1600" spans="1:157" x14ac:dyDescent="0.2">
      <c r="A1600" s="15" t="s">
        <v>1607</v>
      </c>
      <c r="B1600" s="16" t="s">
        <v>6</v>
      </c>
      <c r="C1600" s="17">
        <v>177065</v>
      </c>
    </row>
    <row r="1601" spans="1:157" x14ac:dyDescent="0.2">
      <c r="A1601" s="15" t="s">
        <v>1608</v>
      </c>
      <c r="B1601" s="16" t="s">
        <v>81</v>
      </c>
      <c r="C1601" s="17">
        <v>23174.39</v>
      </c>
    </row>
    <row r="1602" spans="1:157" x14ac:dyDescent="0.2">
      <c r="A1602" s="7" t="s">
        <v>1609</v>
      </c>
      <c r="B1602" s="8" t="s">
        <v>167</v>
      </c>
      <c r="C1602" s="9">
        <v>28750</v>
      </c>
    </row>
    <row r="1603" spans="1:157" x14ac:dyDescent="0.2">
      <c r="A1603" s="15" t="s">
        <v>1610</v>
      </c>
      <c r="B1603" s="16" t="s">
        <v>6</v>
      </c>
      <c r="C1603" s="17">
        <v>147007</v>
      </c>
    </row>
    <row r="1604" spans="1:157" x14ac:dyDescent="0.2">
      <c r="A1604" s="15" t="s">
        <v>1611</v>
      </c>
      <c r="B1604" s="16" t="s">
        <v>69</v>
      </c>
      <c r="C1604" s="17">
        <v>53306</v>
      </c>
    </row>
    <row r="1605" spans="1:157" x14ac:dyDescent="0.2">
      <c r="A1605" s="15" t="s">
        <v>1612</v>
      </c>
      <c r="B1605" s="16" t="s">
        <v>72</v>
      </c>
      <c r="C1605" s="17">
        <v>378300</v>
      </c>
    </row>
    <row r="1606" spans="1:157" x14ac:dyDescent="0.2">
      <c r="A1606" s="15" t="s">
        <v>1613</v>
      </c>
      <c r="B1606" s="16" t="s">
        <v>72</v>
      </c>
      <c r="C1606" s="17">
        <v>306667</v>
      </c>
    </row>
    <row r="1607" spans="1:157" x14ac:dyDescent="0.2">
      <c r="A1607" s="15" t="s">
        <v>1614</v>
      </c>
      <c r="B1607" s="16" t="s">
        <v>72</v>
      </c>
      <c r="C1607" s="17">
        <v>330000</v>
      </c>
    </row>
    <row r="1608" spans="1:157" x14ac:dyDescent="0.2">
      <c r="A1608" s="15" t="s">
        <v>1615</v>
      </c>
      <c r="B1608" s="16" t="s">
        <v>6</v>
      </c>
      <c r="C1608" s="17">
        <v>69900</v>
      </c>
    </row>
    <row r="1609" spans="1:157" x14ac:dyDescent="0.2">
      <c r="A1609" s="15" t="s">
        <v>1616</v>
      </c>
      <c r="B1609" s="16" t="s">
        <v>72</v>
      </c>
      <c r="C1609" s="17">
        <v>150000</v>
      </c>
    </row>
    <row r="1610" spans="1:157" x14ac:dyDescent="0.2">
      <c r="A1610" s="15" t="s">
        <v>1617</v>
      </c>
      <c r="B1610" s="16" t="s">
        <v>72</v>
      </c>
      <c r="C1610" s="17">
        <v>196666</v>
      </c>
    </row>
    <row r="1611" spans="1:157" x14ac:dyDescent="0.2">
      <c r="A1611" s="7" t="s">
        <v>1618</v>
      </c>
      <c r="B1611" s="8" t="s">
        <v>72</v>
      </c>
      <c r="C1611" s="9">
        <v>353626</v>
      </c>
    </row>
    <row r="1612" spans="1:157" x14ac:dyDescent="0.2">
      <c r="A1612" s="15" t="s">
        <v>1619</v>
      </c>
      <c r="B1612" s="16" t="s">
        <v>72</v>
      </c>
      <c r="C1612" s="17">
        <v>650000</v>
      </c>
    </row>
    <row r="1613" spans="1:157" x14ac:dyDescent="0.2">
      <c r="A1613" s="15" t="s">
        <v>1620</v>
      </c>
      <c r="B1613" s="16" t="s">
        <v>72</v>
      </c>
      <c r="C1613" s="17">
        <v>446000</v>
      </c>
    </row>
    <row r="1614" spans="1:157" x14ac:dyDescent="0.2">
      <c r="A1614" s="15" t="s">
        <v>1621</v>
      </c>
      <c r="B1614" s="16" t="s">
        <v>6</v>
      </c>
      <c r="C1614" s="17">
        <v>2587690</v>
      </c>
    </row>
    <row r="1615" spans="1:157" x14ac:dyDescent="0.2">
      <c r="A1615" s="15" t="s">
        <v>1622</v>
      </c>
      <c r="B1615" s="16" t="s">
        <v>72</v>
      </c>
      <c r="C1615" s="17">
        <v>433333</v>
      </c>
    </row>
    <row r="1616" spans="1:157" s="10" customFormat="1" x14ac:dyDescent="0.2">
      <c r="A1616" s="7" t="s">
        <v>1623</v>
      </c>
      <c r="B1616" s="8" t="s">
        <v>72</v>
      </c>
      <c r="C1616" s="9">
        <v>8642</v>
      </c>
      <c r="D1616" s="1"/>
      <c r="E1616" s="1"/>
      <c r="F1616" s="1"/>
      <c r="G1616" s="1"/>
      <c r="H1616" s="1"/>
      <c r="I1616" s="1"/>
      <c r="J1616" s="1"/>
      <c r="K1616" s="1"/>
      <c r="L1616" s="1"/>
      <c r="M1616" s="1"/>
      <c r="N1616" s="1"/>
      <c r="O1616" s="1"/>
      <c r="P1616" s="1"/>
      <c r="Q1616" s="1"/>
      <c r="R1616" s="1"/>
      <c r="S1616" s="1"/>
      <c r="T1616" s="1"/>
      <c r="U1616" s="1"/>
      <c r="V1616" s="1"/>
      <c r="W1616" s="1"/>
      <c r="X1616" s="1"/>
      <c r="Y1616" s="1"/>
      <c r="Z1616" s="1"/>
      <c r="AA1616" s="1"/>
      <c r="AB1616" s="1"/>
      <c r="AC1616" s="1"/>
      <c r="AD1616" s="1"/>
      <c r="AE1616" s="1"/>
      <c r="AF1616" s="1"/>
      <c r="AG1616" s="1"/>
      <c r="AH1616" s="1"/>
      <c r="AI1616" s="1"/>
      <c r="AJ1616" s="1"/>
      <c r="AK1616" s="1"/>
      <c r="AL1616" s="1"/>
      <c r="AM1616" s="1"/>
      <c r="AN1616" s="1"/>
      <c r="AO1616" s="1"/>
      <c r="AP1616" s="1"/>
      <c r="AQ1616" s="1"/>
      <c r="AR1616" s="1"/>
      <c r="AS1616" s="1"/>
      <c r="AT1616" s="1"/>
      <c r="AU1616" s="1"/>
      <c r="AV1616" s="1"/>
      <c r="AW1616" s="1"/>
      <c r="AX1616" s="1"/>
      <c r="AY1616" s="1"/>
      <c r="AZ1616" s="1"/>
      <c r="BA1616" s="1"/>
      <c r="BB1616" s="1"/>
      <c r="BC1616" s="1"/>
      <c r="BD1616" s="1"/>
      <c r="BE1616" s="1"/>
      <c r="BF1616" s="1"/>
      <c r="BG1616" s="1"/>
      <c r="BH1616" s="1"/>
      <c r="BI1616" s="1"/>
      <c r="BJ1616" s="1"/>
      <c r="BK1616" s="1"/>
      <c r="BL1616" s="1"/>
      <c r="BM1616" s="1"/>
      <c r="BN1616" s="1"/>
      <c r="BO1616" s="1"/>
      <c r="BP1616" s="1"/>
      <c r="BQ1616" s="1"/>
      <c r="BR1616" s="1"/>
      <c r="BS1616" s="1"/>
      <c r="BT1616" s="1"/>
      <c r="BU1616" s="1"/>
      <c r="BV1616" s="1"/>
      <c r="BW1616" s="1"/>
      <c r="BX1616" s="1"/>
      <c r="BY1616" s="1"/>
      <c r="BZ1616" s="1"/>
      <c r="CA1616" s="1"/>
      <c r="CB1616" s="1"/>
      <c r="CC1616" s="1"/>
      <c r="CD1616" s="1"/>
      <c r="CE1616" s="1"/>
      <c r="CF1616" s="1"/>
      <c r="CG1616" s="1"/>
      <c r="CH1616" s="1"/>
      <c r="CI1616" s="1"/>
      <c r="CJ1616" s="1"/>
      <c r="CK1616" s="1"/>
      <c r="CL1616" s="1"/>
      <c r="CM1616" s="1"/>
      <c r="CN1616" s="1"/>
      <c r="CO1616" s="1"/>
      <c r="CP1616" s="1"/>
      <c r="CQ1616" s="1"/>
      <c r="CR1616" s="1"/>
      <c r="CS1616" s="1"/>
      <c r="CT1616" s="1"/>
      <c r="CU1616" s="1"/>
      <c r="CV1616" s="1"/>
      <c r="CW1616" s="1"/>
      <c r="CX1616" s="1"/>
      <c r="CY1616" s="1"/>
      <c r="CZ1616" s="1"/>
      <c r="DA1616" s="1"/>
      <c r="DB1616" s="1"/>
      <c r="DC1616" s="1"/>
      <c r="DD1616" s="1"/>
      <c r="DE1616" s="1"/>
      <c r="DF1616" s="1"/>
      <c r="DG1616" s="1"/>
      <c r="DH1616" s="1"/>
      <c r="DI1616" s="1"/>
      <c r="DJ1616" s="1"/>
      <c r="DK1616" s="1"/>
      <c r="DL1616" s="1"/>
      <c r="DM1616" s="1"/>
      <c r="DN1616" s="1"/>
      <c r="DO1616" s="1"/>
      <c r="DP1616" s="1"/>
      <c r="DQ1616" s="1"/>
      <c r="DR1616" s="1"/>
      <c r="DS1616" s="1"/>
      <c r="DT1616" s="1"/>
      <c r="DU1616" s="1"/>
      <c r="DV1616" s="1"/>
      <c r="DW1616" s="1"/>
      <c r="DX1616" s="1"/>
      <c r="DY1616" s="1"/>
      <c r="DZ1616" s="1"/>
      <c r="EA1616" s="1"/>
      <c r="EB1616" s="1"/>
      <c r="EC1616" s="1"/>
      <c r="ED1616" s="1"/>
      <c r="EE1616" s="1"/>
      <c r="EF1616" s="1"/>
      <c r="EG1616" s="1"/>
      <c r="EH1616" s="1"/>
      <c r="EI1616" s="1"/>
      <c r="EJ1616" s="1"/>
      <c r="EK1616" s="1"/>
      <c r="EL1616" s="1"/>
      <c r="EM1616" s="1"/>
      <c r="EN1616" s="1"/>
      <c r="EO1616" s="1"/>
      <c r="EP1616" s="1"/>
      <c r="EQ1616" s="1"/>
      <c r="ER1616" s="1"/>
      <c r="ES1616" s="1"/>
      <c r="ET1616" s="1"/>
      <c r="EU1616" s="1"/>
      <c r="EV1616" s="1"/>
      <c r="EW1616" s="1"/>
      <c r="EX1616" s="1"/>
      <c r="EY1616" s="1"/>
      <c r="EZ1616" s="1"/>
      <c r="FA1616" s="1"/>
    </row>
    <row r="1617" spans="1:157" x14ac:dyDescent="0.2">
      <c r="A1617" s="7" t="s">
        <v>1624</v>
      </c>
      <c r="B1617" s="8" t="s">
        <v>16</v>
      </c>
      <c r="C1617" s="9">
        <v>3121</v>
      </c>
    </row>
    <row r="1618" spans="1:157" x14ac:dyDescent="0.2">
      <c r="A1618" s="15" t="s">
        <v>1625</v>
      </c>
      <c r="B1618" s="16" t="s">
        <v>6</v>
      </c>
      <c r="C1618" s="17">
        <v>12000</v>
      </c>
    </row>
    <row r="1619" spans="1:157" x14ac:dyDescent="0.2">
      <c r="A1619" s="15" t="s">
        <v>1626</v>
      </c>
      <c r="B1619" s="16" t="s">
        <v>6</v>
      </c>
      <c r="C1619" s="17">
        <v>39440</v>
      </c>
    </row>
    <row r="1620" spans="1:157" x14ac:dyDescent="0.2">
      <c r="A1620" s="15" t="s">
        <v>1627</v>
      </c>
      <c r="B1620" s="16" t="s">
        <v>6</v>
      </c>
      <c r="C1620" s="17">
        <v>55</v>
      </c>
    </row>
    <row r="1621" spans="1:157" x14ac:dyDescent="0.2">
      <c r="A1621" s="7" t="s">
        <v>1628</v>
      </c>
      <c r="B1621" s="8" t="s">
        <v>999</v>
      </c>
      <c r="C1621" s="9">
        <v>2872.5</v>
      </c>
    </row>
    <row r="1622" spans="1:157" x14ac:dyDescent="0.2">
      <c r="A1622" s="7" t="s">
        <v>1629</v>
      </c>
      <c r="B1622" s="8" t="s">
        <v>999</v>
      </c>
      <c r="C1622" s="9">
        <v>2431</v>
      </c>
    </row>
    <row r="1623" spans="1:157" x14ac:dyDescent="0.2">
      <c r="A1623" s="7" t="s">
        <v>1630</v>
      </c>
      <c r="B1623" s="8" t="s">
        <v>999</v>
      </c>
      <c r="C1623" s="9">
        <v>2377</v>
      </c>
    </row>
    <row r="1624" spans="1:157" x14ac:dyDescent="0.2">
      <c r="A1624" s="7" t="s">
        <v>1631</v>
      </c>
      <c r="B1624" s="8" t="s">
        <v>999</v>
      </c>
      <c r="C1624" s="9">
        <v>2700</v>
      </c>
    </row>
    <row r="1625" spans="1:157" x14ac:dyDescent="0.2">
      <c r="A1625" s="15" t="s">
        <v>1632</v>
      </c>
      <c r="B1625" s="16" t="s">
        <v>999</v>
      </c>
      <c r="C1625" s="17">
        <v>2980</v>
      </c>
    </row>
    <row r="1626" spans="1:157" s="10" customFormat="1" x14ac:dyDescent="0.2">
      <c r="A1626" s="15" t="s">
        <v>1633</v>
      </c>
      <c r="B1626" s="16" t="s">
        <v>6</v>
      </c>
      <c r="C1626" s="17">
        <v>240267</v>
      </c>
      <c r="D1626" s="1"/>
      <c r="E1626" s="1"/>
      <c r="F1626" s="1"/>
      <c r="G1626" s="1"/>
      <c r="H1626" s="1"/>
      <c r="I1626" s="1"/>
      <c r="J1626" s="1"/>
      <c r="K1626" s="1"/>
      <c r="L1626" s="1"/>
      <c r="M1626" s="1"/>
      <c r="N1626" s="1"/>
      <c r="O1626" s="1"/>
      <c r="P1626" s="1"/>
      <c r="Q1626" s="1"/>
      <c r="R1626" s="1"/>
      <c r="S1626" s="1"/>
      <c r="T1626" s="1"/>
      <c r="U1626" s="1"/>
      <c r="V1626" s="1"/>
      <c r="W1626" s="1"/>
      <c r="X1626" s="1"/>
      <c r="Y1626" s="1"/>
      <c r="Z1626" s="1"/>
      <c r="AA1626" s="1"/>
      <c r="AB1626" s="1"/>
      <c r="AC1626" s="1"/>
      <c r="AD1626" s="1"/>
      <c r="AE1626" s="1"/>
      <c r="AF1626" s="1"/>
      <c r="AG1626" s="1"/>
      <c r="AH1626" s="1"/>
      <c r="AI1626" s="1"/>
      <c r="AJ1626" s="1"/>
      <c r="AK1626" s="1"/>
      <c r="AL1626" s="1"/>
      <c r="AM1626" s="1"/>
      <c r="AN1626" s="1"/>
      <c r="AO1626" s="1"/>
      <c r="AP1626" s="1"/>
      <c r="AQ1626" s="1"/>
      <c r="AR1626" s="1"/>
      <c r="AS1626" s="1"/>
      <c r="AT1626" s="1"/>
      <c r="AU1626" s="1"/>
      <c r="AV1626" s="1"/>
      <c r="AW1626" s="1"/>
      <c r="AX1626" s="1"/>
      <c r="AY1626" s="1"/>
      <c r="AZ1626" s="1"/>
      <c r="BA1626" s="1"/>
      <c r="BB1626" s="1"/>
      <c r="BC1626" s="1"/>
      <c r="BD1626" s="1"/>
      <c r="BE1626" s="1"/>
      <c r="BF1626" s="1"/>
      <c r="BG1626" s="1"/>
      <c r="BH1626" s="1"/>
      <c r="BI1626" s="1"/>
      <c r="BJ1626" s="1"/>
      <c r="BK1626" s="1"/>
      <c r="BL1626" s="1"/>
      <c r="BM1626" s="1"/>
      <c r="BN1626" s="1"/>
      <c r="BO1626" s="1"/>
      <c r="BP1626" s="1"/>
      <c r="BQ1626" s="1"/>
      <c r="BR1626" s="1"/>
      <c r="BS1626" s="1"/>
      <c r="BT1626" s="1"/>
      <c r="BU1626" s="1"/>
      <c r="BV1626" s="1"/>
      <c r="BW1626" s="1"/>
      <c r="BX1626" s="1"/>
      <c r="BY1626" s="1"/>
      <c r="BZ1626" s="1"/>
      <c r="CA1626" s="1"/>
      <c r="CB1626" s="1"/>
      <c r="CC1626" s="1"/>
      <c r="CD1626" s="1"/>
      <c r="CE1626" s="1"/>
      <c r="CF1626" s="1"/>
      <c r="CG1626" s="1"/>
      <c r="CH1626" s="1"/>
      <c r="CI1626" s="1"/>
      <c r="CJ1626" s="1"/>
      <c r="CK1626" s="1"/>
      <c r="CL1626" s="1"/>
      <c r="CM1626" s="1"/>
      <c r="CN1626" s="1"/>
      <c r="CO1626" s="1"/>
      <c r="CP1626" s="1"/>
      <c r="CQ1626" s="1"/>
      <c r="CR1626" s="1"/>
      <c r="CS1626" s="1"/>
      <c r="CT1626" s="1"/>
      <c r="CU1626" s="1"/>
      <c r="CV1626" s="1"/>
      <c r="CW1626" s="1"/>
      <c r="CX1626" s="1"/>
      <c r="CY1626" s="1"/>
      <c r="CZ1626" s="1"/>
      <c r="DA1626" s="1"/>
      <c r="DB1626" s="1"/>
      <c r="DC1626" s="1"/>
      <c r="DD1626" s="1"/>
      <c r="DE1626" s="1"/>
      <c r="DF1626" s="1"/>
      <c r="DG1626" s="1"/>
      <c r="DH1626" s="1"/>
      <c r="DI1626" s="1"/>
      <c r="DJ1626" s="1"/>
      <c r="DK1626" s="1"/>
      <c r="DL1626" s="1"/>
      <c r="DM1626" s="1"/>
      <c r="DN1626" s="1"/>
      <c r="DO1626" s="1"/>
      <c r="DP1626" s="1"/>
      <c r="DQ1626" s="1"/>
      <c r="DR1626" s="1"/>
      <c r="DS1626" s="1"/>
      <c r="DT1626" s="1"/>
      <c r="DU1626" s="1"/>
      <c r="DV1626" s="1"/>
      <c r="DW1626" s="1"/>
      <c r="DX1626" s="1"/>
      <c r="DY1626" s="1"/>
      <c r="DZ1626" s="1"/>
      <c r="EA1626" s="1"/>
      <c r="EB1626" s="1"/>
      <c r="EC1626" s="1"/>
      <c r="ED1626" s="1"/>
      <c r="EE1626" s="1"/>
      <c r="EF1626" s="1"/>
      <c r="EG1626" s="1"/>
      <c r="EH1626" s="1"/>
      <c r="EI1626" s="1"/>
      <c r="EJ1626" s="1"/>
      <c r="EK1626" s="1"/>
      <c r="EL1626" s="1"/>
      <c r="EM1626" s="1"/>
      <c r="EN1626" s="1"/>
      <c r="EO1626" s="1"/>
      <c r="EP1626" s="1"/>
      <c r="EQ1626" s="1"/>
      <c r="ER1626" s="1"/>
      <c r="ES1626" s="1"/>
      <c r="ET1626" s="1"/>
      <c r="EU1626" s="1"/>
      <c r="EV1626" s="1"/>
      <c r="EW1626" s="1"/>
      <c r="EX1626" s="1"/>
      <c r="EY1626" s="1"/>
      <c r="EZ1626" s="1"/>
      <c r="FA1626" s="1"/>
    </row>
    <row r="1627" spans="1:157" x14ac:dyDescent="0.2">
      <c r="A1627" s="15" t="s">
        <v>1634</v>
      </c>
      <c r="B1627" s="16" t="s">
        <v>6</v>
      </c>
      <c r="C1627" s="17">
        <v>135720</v>
      </c>
    </row>
    <row r="1628" spans="1:157" x14ac:dyDescent="0.2">
      <c r="A1628" s="15" t="s">
        <v>1635</v>
      </c>
      <c r="B1628" s="16" t="s">
        <v>6</v>
      </c>
      <c r="C1628" s="17">
        <v>23511</v>
      </c>
    </row>
    <row r="1629" spans="1:157" x14ac:dyDescent="0.2">
      <c r="A1629" s="15" t="s">
        <v>1636</v>
      </c>
      <c r="B1629" s="16" t="s">
        <v>72</v>
      </c>
      <c r="C1629" s="17">
        <v>0.1</v>
      </c>
    </row>
    <row r="1630" spans="1:157" x14ac:dyDescent="0.2">
      <c r="A1630" s="15" t="s">
        <v>1637</v>
      </c>
      <c r="B1630" s="16" t="s">
        <v>153</v>
      </c>
      <c r="C1630" s="17">
        <v>35000</v>
      </c>
    </row>
    <row r="1631" spans="1:157" x14ac:dyDescent="0.2">
      <c r="A1631" s="15" t="s">
        <v>1638</v>
      </c>
      <c r="B1631" s="16" t="s">
        <v>72</v>
      </c>
      <c r="C1631" s="17">
        <v>16200</v>
      </c>
    </row>
    <row r="1632" spans="1:157" s="10" customFormat="1" x14ac:dyDescent="0.2">
      <c r="A1632" s="15" t="s">
        <v>1639</v>
      </c>
      <c r="B1632" s="16" t="s">
        <v>72</v>
      </c>
      <c r="C1632" s="17">
        <v>93942.02</v>
      </c>
      <c r="D1632" s="1"/>
      <c r="E1632" s="1"/>
      <c r="F1632" s="1"/>
      <c r="G1632" s="1"/>
      <c r="H1632" s="1"/>
      <c r="I1632" s="1"/>
      <c r="J1632" s="1"/>
      <c r="K1632" s="1"/>
      <c r="L1632" s="1"/>
      <c r="M1632" s="1"/>
      <c r="N1632" s="1"/>
      <c r="O1632" s="1"/>
      <c r="P1632" s="1"/>
      <c r="Q1632" s="1"/>
      <c r="R1632" s="1"/>
      <c r="S1632" s="1"/>
      <c r="T1632" s="1"/>
      <c r="U1632" s="1"/>
      <c r="V1632" s="1"/>
      <c r="W1632" s="1"/>
      <c r="X1632" s="1"/>
      <c r="Y1632" s="1"/>
      <c r="Z1632" s="1"/>
      <c r="AA1632" s="1"/>
      <c r="AB1632" s="1"/>
      <c r="AC1632" s="1"/>
      <c r="AD1632" s="1"/>
      <c r="AE1632" s="1"/>
      <c r="AF1632" s="1"/>
      <c r="AG1632" s="1"/>
      <c r="AH1632" s="1"/>
      <c r="AI1632" s="1"/>
      <c r="AJ1632" s="1"/>
      <c r="AK1632" s="1"/>
      <c r="AL1632" s="1"/>
      <c r="AM1632" s="1"/>
      <c r="AN1632" s="1"/>
      <c r="AO1632" s="1"/>
      <c r="AP1632" s="1"/>
      <c r="AQ1632" s="1"/>
      <c r="AR1632" s="1"/>
      <c r="AS1632" s="1"/>
      <c r="AT1632" s="1"/>
      <c r="AU1632" s="1"/>
      <c r="AV1632" s="1"/>
      <c r="AW1632" s="1"/>
      <c r="AX1632" s="1"/>
      <c r="AY1632" s="1"/>
      <c r="AZ1632" s="1"/>
      <c r="BA1632" s="1"/>
      <c r="BB1632" s="1"/>
      <c r="BC1632" s="1"/>
      <c r="BD1632" s="1"/>
      <c r="BE1632" s="1"/>
      <c r="BF1632" s="1"/>
      <c r="BG1632" s="1"/>
      <c r="BH1632" s="1"/>
      <c r="BI1632" s="1"/>
      <c r="BJ1632" s="1"/>
      <c r="BK1632" s="1"/>
      <c r="BL1632" s="1"/>
      <c r="BM1632" s="1"/>
      <c r="BN1632" s="1"/>
      <c r="BO1632" s="1"/>
      <c r="BP1632" s="1"/>
      <c r="BQ1632" s="1"/>
      <c r="BR1632" s="1"/>
      <c r="BS1632" s="1"/>
      <c r="BT1632" s="1"/>
      <c r="BU1632" s="1"/>
      <c r="BV1632" s="1"/>
      <c r="BW1632" s="1"/>
      <c r="BX1632" s="1"/>
      <c r="BY1632" s="1"/>
      <c r="BZ1632" s="1"/>
      <c r="CA1632" s="1"/>
      <c r="CB1632" s="1"/>
      <c r="CC1632" s="1"/>
      <c r="CD1632" s="1"/>
      <c r="CE1632" s="1"/>
      <c r="CF1632" s="1"/>
      <c r="CG1632" s="1"/>
      <c r="CH1632" s="1"/>
      <c r="CI1632" s="1"/>
      <c r="CJ1632" s="1"/>
      <c r="CK1632" s="1"/>
      <c r="CL1632" s="1"/>
      <c r="CM1632" s="1"/>
      <c r="CN1632" s="1"/>
      <c r="CO1632" s="1"/>
      <c r="CP1632" s="1"/>
      <c r="CQ1632" s="1"/>
      <c r="CR1632" s="1"/>
      <c r="CS1632" s="1"/>
      <c r="CT1632" s="1"/>
      <c r="CU1632" s="1"/>
      <c r="CV1632" s="1"/>
      <c r="CW1632" s="1"/>
      <c r="CX1632" s="1"/>
      <c r="CY1632" s="1"/>
      <c r="CZ1632" s="1"/>
      <c r="DA1632" s="1"/>
      <c r="DB1632" s="1"/>
      <c r="DC1632" s="1"/>
      <c r="DD1632" s="1"/>
      <c r="DE1632" s="1"/>
      <c r="DF1632" s="1"/>
      <c r="DG1632" s="1"/>
      <c r="DH1632" s="1"/>
      <c r="DI1632" s="1"/>
      <c r="DJ1632" s="1"/>
      <c r="DK1632" s="1"/>
      <c r="DL1632" s="1"/>
      <c r="DM1632" s="1"/>
      <c r="DN1632" s="1"/>
      <c r="DO1632" s="1"/>
      <c r="DP1632" s="1"/>
      <c r="DQ1632" s="1"/>
      <c r="DR1632" s="1"/>
      <c r="DS1632" s="1"/>
      <c r="DT1632" s="1"/>
      <c r="DU1632" s="1"/>
      <c r="DV1632" s="1"/>
      <c r="DW1632" s="1"/>
      <c r="DX1632" s="1"/>
      <c r="DY1632" s="1"/>
      <c r="DZ1632" s="1"/>
      <c r="EA1632" s="1"/>
      <c r="EB1632" s="1"/>
      <c r="EC1632" s="1"/>
      <c r="ED1632" s="1"/>
      <c r="EE1632" s="1"/>
      <c r="EF1632" s="1"/>
      <c r="EG1632" s="1"/>
      <c r="EH1632" s="1"/>
      <c r="EI1632" s="1"/>
      <c r="EJ1632" s="1"/>
      <c r="EK1632" s="1"/>
      <c r="EL1632" s="1"/>
      <c r="EM1632" s="1"/>
      <c r="EN1632" s="1"/>
      <c r="EO1632" s="1"/>
      <c r="EP1632" s="1"/>
      <c r="EQ1632" s="1"/>
      <c r="ER1632" s="1"/>
      <c r="ES1632" s="1"/>
      <c r="ET1632" s="1"/>
      <c r="EU1632" s="1"/>
      <c r="EV1632" s="1"/>
      <c r="EW1632" s="1"/>
      <c r="EX1632" s="1"/>
      <c r="EY1632" s="1"/>
      <c r="EZ1632" s="1"/>
      <c r="FA1632" s="1"/>
    </row>
    <row r="1633" spans="1:3" x14ac:dyDescent="0.2">
      <c r="A1633" s="15" t="s">
        <v>1640</v>
      </c>
      <c r="B1633" s="16" t="s">
        <v>6</v>
      </c>
      <c r="C1633" s="17">
        <v>38905</v>
      </c>
    </row>
    <row r="1634" spans="1:3" x14ac:dyDescent="0.2">
      <c r="A1634" s="15" t="s">
        <v>1641</v>
      </c>
      <c r="B1634" s="16" t="s">
        <v>6</v>
      </c>
      <c r="C1634" s="17">
        <v>89771</v>
      </c>
    </row>
    <row r="1635" spans="1:3" x14ac:dyDescent="0.2">
      <c r="A1635" s="15" t="s">
        <v>1642</v>
      </c>
      <c r="B1635" s="16" t="s">
        <v>6</v>
      </c>
      <c r="C1635" s="17">
        <v>10675</v>
      </c>
    </row>
    <row r="1636" spans="1:3" x14ac:dyDescent="0.2">
      <c r="A1636" s="15" t="s">
        <v>1643</v>
      </c>
      <c r="B1636" s="16" t="s">
        <v>6</v>
      </c>
      <c r="C1636" s="17">
        <v>8684064</v>
      </c>
    </row>
    <row r="1637" spans="1:3" x14ac:dyDescent="0.2">
      <c r="A1637" s="7" t="s">
        <v>1644</v>
      </c>
      <c r="B1637" s="8" t="s">
        <v>6</v>
      </c>
      <c r="C1637" s="9">
        <v>21777</v>
      </c>
    </row>
    <row r="1638" spans="1:3" x14ac:dyDescent="0.2">
      <c r="A1638" s="7" t="s">
        <v>1645</v>
      </c>
      <c r="B1638" s="8" t="s">
        <v>6</v>
      </c>
      <c r="C1638" s="9">
        <v>32345</v>
      </c>
    </row>
    <row r="1639" spans="1:3" x14ac:dyDescent="0.2">
      <c r="A1639" s="15" t="s">
        <v>1646</v>
      </c>
      <c r="B1639" s="16" t="s">
        <v>6</v>
      </c>
      <c r="C1639" s="17">
        <v>986986</v>
      </c>
    </row>
    <row r="1640" spans="1:3" x14ac:dyDescent="0.2">
      <c r="A1640" s="7" t="s">
        <v>1647</v>
      </c>
      <c r="B1640" s="8" t="s">
        <v>6</v>
      </c>
      <c r="C1640" s="9">
        <v>31004</v>
      </c>
    </row>
    <row r="1641" spans="1:3" x14ac:dyDescent="0.2">
      <c r="A1641" s="7" t="s">
        <v>1648</v>
      </c>
      <c r="B1641" s="8" t="s">
        <v>6</v>
      </c>
      <c r="C1641" s="9">
        <v>38355</v>
      </c>
    </row>
    <row r="1642" spans="1:3" x14ac:dyDescent="0.2">
      <c r="A1642" s="7" t="s">
        <v>1649</v>
      </c>
      <c r="B1642" s="8" t="s">
        <v>6</v>
      </c>
      <c r="C1642" s="9">
        <v>40700</v>
      </c>
    </row>
    <row r="1643" spans="1:3" x14ac:dyDescent="0.2">
      <c r="A1643" s="7" t="s">
        <v>1650</v>
      </c>
      <c r="B1643" s="8" t="s">
        <v>6</v>
      </c>
      <c r="C1643" s="9">
        <v>65182</v>
      </c>
    </row>
    <row r="1644" spans="1:3" x14ac:dyDescent="0.2">
      <c r="A1644" s="7" t="s">
        <v>1651</v>
      </c>
      <c r="B1644" s="8" t="s">
        <v>6</v>
      </c>
      <c r="C1644" s="9">
        <v>62280</v>
      </c>
    </row>
    <row r="1645" spans="1:3" x14ac:dyDescent="0.2">
      <c r="A1645" s="7" t="s">
        <v>1652</v>
      </c>
      <c r="B1645" s="8" t="s">
        <v>6</v>
      </c>
      <c r="C1645" s="9">
        <v>66204</v>
      </c>
    </row>
    <row r="1646" spans="1:3" x14ac:dyDescent="0.2">
      <c r="A1646" s="7" t="s">
        <v>1653</v>
      </c>
      <c r="B1646" s="8" t="s">
        <v>6</v>
      </c>
      <c r="C1646" s="9">
        <v>134127</v>
      </c>
    </row>
    <row r="1647" spans="1:3" x14ac:dyDescent="0.2">
      <c r="A1647" s="15" t="s">
        <v>1654</v>
      </c>
      <c r="B1647" s="16" t="s">
        <v>6</v>
      </c>
      <c r="C1647" s="17">
        <v>220284</v>
      </c>
    </row>
    <row r="1648" spans="1:3" x14ac:dyDescent="0.2">
      <c r="A1648" s="15" t="s">
        <v>1655</v>
      </c>
      <c r="B1648" s="16" t="s">
        <v>6</v>
      </c>
      <c r="C1648" s="17">
        <v>982520</v>
      </c>
    </row>
    <row r="1649" spans="1:3" x14ac:dyDescent="0.2">
      <c r="A1649" s="15" t="s">
        <v>1656</v>
      </c>
      <c r="B1649" s="16" t="s">
        <v>6</v>
      </c>
      <c r="C1649" s="17">
        <v>51040</v>
      </c>
    </row>
    <row r="1650" spans="1:3" x14ac:dyDescent="0.2">
      <c r="A1650" s="15" t="s">
        <v>1657</v>
      </c>
      <c r="B1650" s="16" t="s">
        <v>6</v>
      </c>
      <c r="C1650" s="17">
        <v>85840</v>
      </c>
    </row>
    <row r="1651" spans="1:3" x14ac:dyDescent="0.2">
      <c r="A1651" s="15" t="s">
        <v>1658</v>
      </c>
      <c r="B1651" s="16" t="s">
        <v>6</v>
      </c>
      <c r="C1651" s="17">
        <v>126440</v>
      </c>
    </row>
    <row r="1652" spans="1:3" x14ac:dyDescent="0.2">
      <c r="A1652" s="15" t="s">
        <v>1659</v>
      </c>
      <c r="B1652" s="16" t="s">
        <v>6</v>
      </c>
      <c r="C1652" s="17">
        <v>139200</v>
      </c>
    </row>
    <row r="1653" spans="1:3" x14ac:dyDescent="0.2">
      <c r="A1653" s="15" t="s">
        <v>1660</v>
      </c>
      <c r="B1653" s="16" t="s">
        <v>6</v>
      </c>
      <c r="C1653" s="17">
        <v>162400</v>
      </c>
    </row>
    <row r="1654" spans="1:3" x14ac:dyDescent="0.2">
      <c r="A1654" s="15" t="s">
        <v>1661</v>
      </c>
      <c r="B1654" s="16" t="s">
        <v>6</v>
      </c>
      <c r="C1654" s="17">
        <v>280720</v>
      </c>
    </row>
    <row r="1655" spans="1:3" x14ac:dyDescent="0.2">
      <c r="A1655" s="15" t="s">
        <v>1662</v>
      </c>
      <c r="B1655" s="16" t="s">
        <v>6</v>
      </c>
      <c r="C1655" s="17">
        <v>280720</v>
      </c>
    </row>
    <row r="1656" spans="1:3" x14ac:dyDescent="0.2">
      <c r="A1656" s="7" t="s">
        <v>1663</v>
      </c>
      <c r="B1656" s="8" t="s">
        <v>6</v>
      </c>
      <c r="C1656" s="9">
        <v>11890</v>
      </c>
    </row>
    <row r="1657" spans="1:3" x14ac:dyDescent="0.2">
      <c r="A1657" s="15" t="s">
        <v>1664</v>
      </c>
      <c r="B1657" s="16" t="s">
        <v>6</v>
      </c>
      <c r="C1657" s="17">
        <v>97730</v>
      </c>
    </row>
    <row r="1658" spans="1:3" x14ac:dyDescent="0.2">
      <c r="A1658" s="15" t="s">
        <v>1665</v>
      </c>
      <c r="B1658" s="16" t="s">
        <v>6</v>
      </c>
      <c r="C1658" s="17">
        <v>20821</v>
      </c>
    </row>
    <row r="1659" spans="1:3" x14ac:dyDescent="0.2">
      <c r="A1659" s="15" t="s">
        <v>1666</v>
      </c>
      <c r="B1659" s="16" t="s">
        <v>6</v>
      </c>
      <c r="C1659" s="17">
        <v>261928</v>
      </c>
    </row>
    <row r="1660" spans="1:3" x14ac:dyDescent="0.2">
      <c r="A1660" s="15" t="s">
        <v>1667</v>
      </c>
      <c r="B1660" s="16" t="s">
        <v>6</v>
      </c>
      <c r="C1660" s="17">
        <v>67280</v>
      </c>
    </row>
    <row r="1661" spans="1:3" x14ac:dyDescent="0.2">
      <c r="A1661" s="15" t="s">
        <v>1668</v>
      </c>
      <c r="B1661" s="16" t="s">
        <v>6</v>
      </c>
      <c r="C1661" s="17">
        <v>255780</v>
      </c>
    </row>
    <row r="1662" spans="1:3" x14ac:dyDescent="0.2">
      <c r="A1662" s="15" t="s">
        <v>1669</v>
      </c>
      <c r="B1662" s="16" t="s">
        <v>6</v>
      </c>
      <c r="C1662" s="17">
        <v>34800</v>
      </c>
    </row>
    <row r="1663" spans="1:3" x14ac:dyDescent="0.2">
      <c r="A1663" s="15" t="s">
        <v>1670</v>
      </c>
      <c r="B1663" s="16" t="s">
        <v>6</v>
      </c>
      <c r="C1663" s="17">
        <v>846800</v>
      </c>
    </row>
    <row r="1664" spans="1:3" x14ac:dyDescent="0.2">
      <c r="A1664" s="15" t="s">
        <v>1671</v>
      </c>
      <c r="B1664" s="16" t="s">
        <v>6</v>
      </c>
      <c r="C1664" s="17">
        <v>340692</v>
      </c>
    </row>
    <row r="1665" spans="1:157" x14ac:dyDescent="0.2">
      <c r="A1665" s="15" t="s">
        <v>1672</v>
      </c>
      <c r="B1665" s="16" t="s">
        <v>6</v>
      </c>
      <c r="C1665" s="17">
        <v>112288</v>
      </c>
    </row>
    <row r="1666" spans="1:157" x14ac:dyDescent="0.2">
      <c r="A1666" s="15" t="s">
        <v>1673</v>
      </c>
      <c r="B1666" s="16" t="s">
        <v>6</v>
      </c>
      <c r="C1666" s="17">
        <v>20821</v>
      </c>
    </row>
    <row r="1667" spans="1:157" x14ac:dyDescent="0.2">
      <c r="A1667" s="7" t="s">
        <v>1674</v>
      </c>
      <c r="B1667" s="8" t="s">
        <v>6</v>
      </c>
      <c r="C1667" s="9">
        <v>22000</v>
      </c>
    </row>
    <row r="1668" spans="1:157" x14ac:dyDescent="0.2">
      <c r="A1668" s="7" t="s">
        <v>1675</v>
      </c>
      <c r="B1668" s="8" t="s">
        <v>6</v>
      </c>
      <c r="C1668" s="9">
        <v>14174</v>
      </c>
    </row>
    <row r="1669" spans="1:157" x14ac:dyDescent="0.2">
      <c r="A1669" s="15" t="s">
        <v>1676</v>
      </c>
      <c r="B1669" s="16" t="s">
        <v>6</v>
      </c>
      <c r="C1669" s="17">
        <v>120000</v>
      </c>
    </row>
    <row r="1670" spans="1:157" x14ac:dyDescent="0.2">
      <c r="A1670" s="15" t="s">
        <v>1677</v>
      </c>
      <c r="B1670" s="16" t="s">
        <v>6</v>
      </c>
      <c r="C1670" s="17">
        <v>85000</v>
      </c>
    </row>
    <row r="1671" spans="1:157" x14ac:dyDescent="0.2">
      <c r="A1671" s="15" t="s">
        <v>1678</v>
      </c>
      <c r="B1671" s="16" t="s">
        <v>6</v>
      </c>
      <c r="C1671" s="17">
        <v>32500</v>
      </c>
    </row>
    <row r="1672" spans="1:157" x14ac:dyDescent="0.2">
      <c r="A1672" s="15" t="s">
        <v>1679</v>
      </c>
      <c r="B1672" s="16" t="s">
        <v>6</v>
      </c>
      <c r="C1672" s="17">
        <v>11500</v>
      </c>
    </row>
    <row r="1673" spans="1:157" x14ac:dyDescent="0.2">
      <c r="A1673" s="15" t="s">
        <v>1680</v>
      </c>
      <c r="B1673" s="16" t="s">
        <v>6</v>
      </c>
      <c r="C1673" s="17">
        <v>25000</v>
      </c>
    </row>
    <row r="1674" spans="1:157" s="10" customFormat="1" x14ac:dyDescent="0.2">
      <c r="A1674" s="15" t="s">
        <v>1681</v>
      </c>
      <c r="B1674" s="16" t="s">
        <v>6</v>
      </c>
      <c r="C1674" s="17">
        <v>80000000</v>
      </c>
      <c r="D1674" s="1"/>
      <c r="E1674" s="1"/>
      <c r="F1674" s="1"/>
      <c r="G1674" s="1"/>
      <c r="H1674" s="1"/>
      <c r="I1674" s="1"/>
      <c r="J1674" s="1"/>
      <c r="K1674" s="1"/>
      <c r="L1674" s="1"/>
      <c r="M1674" s="1"/>
      <c r="N1674" s="1"/>
      <c r="O1674" s="1"/>
      <c r="P1674" s="1"/>
      <c r="Q1674" s="1"/>
      <c r="R1674" s="1"/>
      <c r="S1674" s="1"/>
      <c r="T1674" s="1"/>
      <c r="U1674" s="1"/>
      <c r="V1674" s="1"/>
      <c r="W1674" s="1"/>
      <c r="X1674" s="1"/>
      <c r="Y1674" s="1"/>
      <c r="Z1674" s="1"/>
      <c r="AA1674" s="1"/>
      <c r="AB1674" s="1"/>
      <c r="AC1674" s="1"/>
      <c r="AD1674" s="1"/>
      <c r="AE1674" s="1"/>
      <c r="AF1674" s="1"/>
      <c r="AG1674" s="1"/>
      <c r="AH1674" s="1"/>
      <c r="AI1674" s="1"/>
      <c r="AJ1674" s="1"/>
      <c r="AK1674" s="1"/>
      <c r="AL1674" s="1"/>
      <c r="AM1674" s="1"/>
      <c r="AN1674" s="1"/>
      <c r="AO1674" s="1"/>
      <c r="AP1674" s="1"/>
      <c r="AQ1674" s="1"/>
      <c r="AR1674" s="1"/>
      <c r="AS1674" s="1"/>
      <c r="AT1674" s="1"/>
      <c r="AU1674" s="1"/>
      <c r="AV1674" s="1"/>
      <c r="AW1674" s="1"/>
      <c r="AX1674" s="1"/>
      <c r="AY1674" s="1"/>
      <c r="AZ1674" s="1"/>
      <c r="BA1674" s="1"/>
      <c r="BB1674" s="1"/>
      <c r="BC1674" s="1"/>
      <c r="BD1674" s="1"/>
      <c r="BE1674" s="1"/>
      <c r="BF1674" s="1"/>
      <c r="BG1674" s="1"/>
      <c r="BH1674" s="1"/>
      <c r="BI1674" s="1"/>
      <c r="BJ1674" s="1"/>
      <c r="BK1674" s="1"/>
      <c r="BL1674" s="1"/>
      <c r="BM1674" s="1"/>
      <c r="BN1674" s="1"/>
      <c r="BO1674" s="1"/>
      <c r="BP1674" s="1"/>
      <c r="BQ1674" s="1"/>
      <c r="BR1674" s="1"/>
      <c r="BS1674" s="1"/>
      <c r="BT1674" s="1"/>
      <c r="BU1674" s="1"/>
      <c r="BV1674" s="1"/>
      <c r="BW1674" s="1"/>
      <c r="BX1674" s="1"/>
      <c r="BY1674" s="1"/>
      <c r="BZ1674" s="1"/>
      <c r="CA1674" s="1"/>
      <c r="CB1674" s="1"/>
      <c r="CC1674" s="1"/>
      <c r="CD1674" s="1"/>
      <c r="CE1674" s="1"/>
      <c r="CF1674" s="1"/>
      <c r="CG1674" s="1"/>
      <c r="CH1674" s="1"/>
      <c r="CI1674" s="1"/>
      <c r="CJ1674" s="1"/>
      <c r="CK1674" s="1"/>
      <c r="CL1674" s="1"/>
      <c r="CM1674" s="1"/>
      <c r="CN1674" s="1"/>
      <c r="CO1674" s="1"/>
      <c r="CP1674" s="1"/>
      <c r="CQ1674" s="1"/>
      <c r="CR1674" s="1"/>
      <c r="CS1674" s="1"/>
      <c r="CT1674" s="1"/>
      <c r="CU1674" s="1"/>
      <c r="CV1674" s="1"/>
      <c r="CW1674" s="1"/>
      <c r="CX1674" s="1"/>
      <c r="CY1674" s="1"/>
      <c r="CZ1674" s="1"/>
      <c r="DA1674" s="1"/>
      <c r="DB1674" s="1"/>
      <c r="DC1674" s="1"/>
      <c r="DD1674" s="1"/>
      <c r="DE1674" s="1"/>
      <c r="DF1674" s="1"/>
      <c r="DG1674" s="1"/>
      <c r="DH1674" s="1"/>
      <c r="DI1674" s="1"/>
      <c r="DJ1674" s="1"/>
      <c r="DK1674" s="1"/>
      <c r="DL1674" s="1"/>
      <c r="DM1674" s="1"/>
      <c r="DN1674" s="1"/>
      <c r="DO1674" s="1"/>
      <c r="DP1674" s="1"/>
      <c r="DQ1674" s="1"/>
      <c r="DR1674" s="1"/>
      <c r="DS1674" s="1"/>
      <c r="DT1674" s="1"/>
      <c r="DU1674" s="1"/>
      <c r="DV1674" s="1"/>
      <c r="DW1674" s="1"/>
      <c r="DX1674" s="1"/>
      <c r="DY1674" s="1"/>
      <c r="DZ1674" s="1"/>
      <c r="EA1674" s="1"/>
      <c r="EB1674" s="1"/>
      <c r="EC1674" s="1"/>
      <c r="ED1674" s="1"/>
      <c r="EE1674" s="1"/>
      <c r="EF1674" s="1"/>
      <c r="EG1674" s="1"/>
      <c r="EH1674" s="1"/>
      <c r="EI1674" s="1"/>
      <c r="EJ1674" s="1"/>
      <c r="EK1674" s="1"/>
      <c r="EL1674" s="1"/>
      <c r="EM1674" s="1"/>
      <c r="EN1674" s="1"/>
      <c r="EO1674" s="1"/>
      <c r="EP1674" s="1"/>
      <c r="EQ1674" s="1"/>
      <c r="ER1674" s="1"/>
      <c r="ES1674" s="1"/>
      <c r="ET1674" s="1"/>
      <c r="EU1674" s="1"/>
      <c r="EV1674" s="1"/>
      <c r="EW1674" s="1"/>
      <c r="EX1674" s="1"/>
      <c r="EY1674" s="1"/>
      <c r="EZ1674" s="1"/>
      <c r="FA1674" s="1"/>
    </row>
    <row r="1675" spans="1:157" x14ac:dyDescent="0.2">
      <c r="A1675" s="15" t="s">
        <v>1682</v>
      </c>
      <c r="B1675" s="16" t="s">
        <v>6</v>
      </c>
      <c r="C1675" s="17">
        <v>9600</v>
      </c>
    </row>
    <row r="1676" spans="1:157" s="10" customFormat="1" x14ac:dyDescent="0.2">
      <c r="A1676" s="15" t="s">
        <v>1683</v>
      </c>
      <c r="B1676" s="16" t="s">
        <v>6</v>
      </c>
      <c r="C1676" s="17">
        <v>6898</v>
      </c>
      <c r="D1676" s="1"/>
      <c r="E1676" s="1"/>
      <c r="F1676" s="1"/>
      <c r="G1676" s="1"/>
      <c r="H1676" s="1"/>
      <c r="I1676" s="1"/>
      <c r="J1676" s="1"/>
      <c r="K1676" s="1"/>
      <c r="L1676" s="1"/>
      <c r="M1676" s="1"/>
      <c r="N1676" s="1"/>
      <c r="O1676" s="1"/>
      <c r="P1676" s="1"/>
      <c r="Q1676" s="1"/>
      <c r="R1676" s="1"/>
      <c r="S1676" s="1"/>
      <c r="T1676" s="1"/>
      <c r="U1676" s="1"/>
      <c r="V1676" s="1"/>
      <c r="W1676" s="1"/>
      <c r="X1676" s="1"/>
      <c r="Y1676" s="1"/>
      <c r="Z1676" s="1"/>
      <c r="AA1676" s="1"/>
      <c r="AB1676" s="1"/>
      <c r="AC1676" s="1"/>
      <c r="AD1676" s="1"/>
      <c r="AE1676" s="1"/>
      <c r="AF1676" s="1"/>
      <c r="AG1676" s="1"/>
      <c r="AH1676" s="1"/>
      <c r="AI1676" s="1"/>
      <c r="AJ1676" s="1"/>
      <c r="AK1676" s="1"/>
      <c r="AL1676" s="1"/>
      <c r="AM1676" s="1"/>
      <c r="AN1676" s="1"/>
      <c r="AO1676" s="1"/>
      <c r="AP1676" s="1"/>
      <c r="AQ1676" s="1"/>
      <c r="AR1676" s="1"/>
      <c r="AS1676" s="1"/>
      <c r="AT1676" s="1"/>
      <c r="AU1676" s="1"/>
      <c r="AV1676" s="1"/>
      <c r="AW1676" s="1"/>
      <c r="AX1676" s="1"/>
      <c r="AY1676" s="1"/>
      <c r="AZ1676" s="1"/>
      <c r="BA1676" s="1"/>
      <c r="BB1676" s="1"/>
      <c r="BC1676" s="1"/>
      <c r="BD1676" s="1"/>
      <c r="BE1676" s="1"/>
      <c r="BF1676" s="1"/>
      <c r="BG1676" s="1"/>
      <c r="BH1676" s="1"/>
      <c r="BI1676" s="1"/>
      <c r="BJ1676" s="1"/>
      <c r="BK1676" s="1"/>
      <c r="BL1676" s="1"/>
      <c r="BM1676" s="1"/>
      <c r="BN1676" s="1"/>
      <c r="BO1676" s="1"/>
      <c r="BP1676" s="1"/>
      <c r="BQ1676" s="1"/>
      <c r="BR1676" s="1"/>
      <c r="BS1676" s="1"/>
      <c r="BT1676" s="1"/>
      <c r="BU1676" s="1"/>
      <c r="BV1676" s="1"/>
      <c r="BW1676" s="1"/>
      <c r="BX1676" s="1"/>
      <c r="BY1676" s="1"/>
      <c r="BZ1676" s="1"/>
      <c r="CA1676" s="1"/>
      <c r="CB1676" s="1"/>
      <c r="CC1676" s="1"/>
      <c r="CD1676" s="1"/>
      <c r="CE1676" s="1"/>
      <c r="CF1676" s="1"/>
      <c r="CG1676" s="1"/>
      <c r="CH1676" s="1"/>
      <c r="CI1676" s="1"/>
      <c r="CJ1676" s="1"/>
      <c r="CK1676" s="1"/>
      <c r="CL1676" s="1"/>
      <c r="CM1676" s="1"/>
      <c r="CN1676" s="1"/>
      <c r="CO1676" s="1"/>
      <c r="CP1676" s="1"/>
      <c r="CQ1676" s="1"/>
      <c r="CR1676" s="1"/>
      <c r="CS1676" s="1"/>
      <c r="CT1676" s="1"/>
      <c r="CU1676" s="1"/>
      <c r="CV1676" s="1"/>
      <c r="CW1676" s="1"/>
      <c r="CX1676" s="1"/>
      <c r="CY1676" s="1"/>
      <c r="CZ1676" s="1"/>
      <c r="DA1676" s="1"/>
      <c r="DB1676" s="1"/>
      <c r="DC1676" s="1"/>
      <c r="DD1676" s="1"/>
      <c r="DE1676" s="1"/>
      <c r="DF1676" s="1"/>
      <c r="DG1676" s="1"/>
      <c r="DH1676" s="1"/>
      <c r="DI1676" s="1"/>
      <c r="DJ1676" s="1"/>
      <c r="DK1676" s="1"/>
      <c r="DL1676" s="1"/>
      <c r="DM1676" s="1"/>
      <c r="DN1676" s="1"/>
      <c r="DO1676" s="1"/>
      <c r="DP1676" s="1"/>
      <c r="DQ1676" s="1"/>
      <c r="DR1676" s="1"/>
      <c r="DS1676" s="1"/>
      <c r="DT1676" s="1"/>
      <c r="DU1676" s="1"/>
      <c r="DV1676" s="1"/>
      <c r="DW1676" s="1"/>
      <c r="DX1676" s="1"/>
      <c r="DY1676" s="1"/>
      <c r="DZ1676" s="1"/>
      <c r="EA1676" s="1"/>
      <c r="EB1676" s="1"/>
      <c r="EC1676" s="1"/>
      <c r="ED1676" s="1"/>
      <c r="EE1676" s="1"/>
      <c r="EF1676" s="1"/>
      <c r="EG1676" s="1"/>
      <c r="EH1676" s="1"/>
      <c r="EI1676" s="1"/>
      <c r="EJ1676" s="1"/>
      <c r="EK1676" s="1"/>
      <c r="EL1676" s="1"/>
      <c r="EM1676" s="1"/>
      <c r="EN1676" s="1"/>
      <c r="EO1676" s="1"/>
      <c r="EP1676" s="1"/>
      <c r="EQ1676" s="1"/>
      <c r="ER1676" s="1"/>
      <c r="ES1676" s="1"/>
      <c r="ET1676" s="1"/>
      <c r="EU1676" s="1"/>
      <c r="EV1676" s="1"/>
      <c r="EW1676" s="1"/>
      <c r="EX1676" s="1"/>
      <c r="EY1676" s="1"/>
      <c r="EZ1676" s="1"/>
      <c r="FA1676" s="1"/>
    </row>
    <row r="1677" spans="1:157" x14ac:dyDescent="0.2">
      <c r="A1677" s="15" t="s">
        <v>1684</v>
      </c>
      <c r="B1677" s="16" t="s">
        <v>6</v>
      </c>
      <c r="C1677" s="17">
        <v>193400</v>
      </c>
    </row>
    <row r="1678" spans="1:157" x14ac:dyDescent="0.2">
      <c r="A1678" s="15" t="s">
        <v>1685</v>
      </c>
      <c r="B1678" s="16" t="s">
        <v>6</v>
      </c>
      <c r="C1678" s="17">
        <v>657720</v>
      </c>
    </row>
    <row r="1679" spans="1:157" x14ac:dyDescent="0.2">
      <c r="A1679" s="15" t="s">
        <v>1686</v>
      </c>
      <c r="B1679" s="16" t="s">
        <v>6</v>
      </c>
      <c r="C1679" s="17">
        <v>3500</v>
      </c>
    </row>
    <row r="1680" spans="1:157" x14ac:dyDescent="0.2">
      <c r="A1680" s="15" t="s">
        <v>1687</v>
      </c>
      <c r="B1680" s="16" t="s">
        <v>6</v>
      </c>
      <c r="C1680" s="17">
        <v>259664.17</v>
      </c>
    </row>
    <row r="1681" spans="1:3" x14ac:dyDescent="0.2">
      <c r="A1681" s="7" t="s">
        <v>1688</v>
      </c>
      <c r="B1681" s="8" t="s">
        <v>6</v>
      </c>
      <c r="C1681" s="9">
        <v>4733</v>
      </c>
    </row>
    <row r="1682" spans="1:3" x14ac:dyDescent="0.2">
      <c r="A1682" s="7" t="s">
        <v>1689</v>
      </c>
      <c r="B1682" s="8" t="s">
        <v>6</v>
      </c>
      <c r="C1682" s="9">
        <v>2453</v>
      </c>
    </row>
    <row r="1683" spans="1:3" x14ac:dyDescent="0.2">
      <c r="A1683" s="7" t="s">
        <v>1690</v>
      </c>
      <c r="B1683" s="8" t="s">
        <v>153</v>
      </c>
      <c r="C1683" s="9">
        <v>54204</v>
      </c>
    </row>
    <row r="1684" spans="1:3" x14ac:dyDescent="0.2">
      <c r="A1684" s="7" t="s">
        <v>1691</v>
      </c>
      <c r="B1684" s="8" t="s">
        <v>153</v>
      </c>
      <c r="C1684" s="9">
        <v>43737</v>
      </c>
    </row>
    <row r="1685" spans="1:3" x14ac:dyDescent="0.2">
      <c r="A1685" s="7" t="s">
        <v>1692</v>
      </c>
      <c r="B1685" s="8" t="s">
        <v>153</v>
      </c>
      <c r="C1685" s="9">
        <v>12228</v>
      </c>
    </row>
    <row r="1686" spans="1:3" x14ac:dyDescent="0.2">
      <c r="A1686" s="7" t="s">
        <v>1693</v>
      </c>
      <c r="B1686" s="8" t="s">
        <v>153</v>
      </c>
      <c r="C1686" s="9">
        <v>58088</v>
      </c>
    </row>
    <row r="1687" spans="1:3" x14ac:dyDescent="0.2">
      <c r="A1687" s="7" t="s">
        <v>1694</v>
      </c>
      <c r="B1687" s="8" t="s">
        <v>153</v>
      </c>
      <c r="C1687" s="9">
        <v>20307</v>
      </c>
    </row>
    <row r="1688" spans="1:3" x14ac:dyDescent="0.2">
      <c r="A1688" s="15" t="s">
        <v>1695</v>
      </c>
      <c r="B1688" s="16" t="s">
        <v>153</v>
      </c>
      <c r="C1688" s="17">
        <v>348000</v>
      </c>
    </row>
    <row r="1689" spans="1:3" x14ac:dyDescent="0.2">
      <c r="A1689" s="15" t="s">
        <v>1696</v>
      </c>
      <c r="B1689" s="16" t="s">
        <v>153</v>
      </c>
      <c r="C1689" s="17">
        <v>336168</v>
      </c>
    </row>
    <row r="1690" spans="1:3" x14ac:dyDescent="0.2">
      <c r="A1690" s="7" t="s">
        <v>1697</v>
      </c>
      <c r="B1690" s="8" t="s">
        <v>81</v>
      </c>
      <c r="C1690" s="9">
        <v>2541</v>
      </c>
    </row>
    <row r="1691" spans="1:3" x14ac:dyDescent="0.2">
      <c r="A1691" s="15" t="s">
        <v>1698</v>
      </c>
      <c r="B1691" s="16" t="s">
        <v>20</v>
      </c>
      <c r="C1691" s="17">
        <v>11651</v>
      </c>
    </row>
    <row r="1692" spans="1:3" x14ac:dyDescent="0.2">
      <c r="A1692" s="7" t="s">
        <v>1699</v>
      </c>
      <c r="B1692" s="8" t="s">
        <v>20</v>
      </c>
      <c r="C1692" s="9">
        <v>9541</v>
      </c>
    </row>
    <row r="1693" spans="1:3" x14ac:dyDescent="0.2">
      <c r="A1693" s="7" t="s">
        <v>1700</v>
      </c>
      <c r="B1693" s="8" t="s">
        <v>153</v>
      </c>
      <c r="C1693" s="9">
        <v>9362</v>
      </c>
    </row>
    <row r="1694" spans="1:3" x14ac:dyDescent="0.2">
      <c r="A1694" s="7" t="s">
        <v>1701</v>
      </c>
      <c r="B1694" s="8" t="s">
        <v>16</v>
      </c>
      <c r="C1694" s="9">
        <v>120653</v>
      </c>
    </row>
    <row r="1695" spans="1:3" x14ac:dyDescent="0.2">
      <c r="A1695" s="7" t="s">
        <v>1702</v>
      </c>
      <c r="B1695" s="8" t="s">
        <v>16</v>
      </c>
      <c r="C1695" s="9">
        <v>195312</v>
      </c>
    </row>
    <row r="1696" spans="1:3" x14ac:dyDescent="0.2">
      <c r="A1696" s="7" t="s">
        <v>1703</v>
      </c>
      <c r="B1696" s="8" t="s">
        <v>16</v>
      </c>
      <c r="C1696" s="9">
        <v>220000</v>
      </c>
    </row>
    <row r="1697" spans="1:3" x14ac:dyDescent="0.2">
      <c r="A1697" s="15" t="s">
        <v>1704</v>
      </c>
      <c r="B1697" s="16" t="s">
        <v>6</v>
      </c>
      <c r="C1697" s="17">
        <v>59810</v>
      </c>
    </row>
    <row r="1698" spans="1:3" x14ac:dyDescent="0.2">
      <c r="A1698" s="15" t="s">
        <v>1705</v>
      </c>
      <c r="B1698" s="16" t="s">
        <v>6</v>
      </c>
      <c r="C1698" s="17">
        <v>36907.5</v>
      </c>
    </row>
    <row r="1699" spans="1:3" x14ac:dyDescent="0.2">
      <c r="A1699" s="15" t="s">
        <v>1706</v>
      </c>
      <c r="B1699" s="16" t="s">
        <v>81</v>
      </c>
      <c r="C1699" s="17">
        <v>8000</v>
      </c>
    </row>
    <row r="1700" spans="1:3" x14ac:dyDescent="0.2">
      <c r="A1700" s="15" t="s">
        <v>1707</v>
      </c>
      <c r="B1700" s="16" t="s">
        <v>20</v>
      </c>
      <c r="C1700" s="17">
        <v>897.07</v>
      </c>
    </row>
    <row r="1701" spans="1:3" x14ac:dyDescent="0.2">
      <c r="A1701" s="15" t="s">
        <v>1708</v>
      </c>
      <c r="B1701" s="16" t="s">
        <v>6</v>
      </c>
      <c r="C1701" s="17">
        <v>45000</v>
      </c>
    </row>
    <row r="1702" spans="1:3" x14ac:dyDescent="0.2">
      <c r="A1702" s="15" t="s">
        <v>1709</v>
      </c>
      <c r="B1702" s="16" t="s">
        <v>6</v>
      </c>
      <c r="C1702" s="17">
        <v>1800</v>
      </c>
    </row>
    <row r="1703" spans="1:3" x14ac:dyDescent="0.2">
      <c r="A1703" s="15" t="s">
        <v>1710</v>
      </c>
      <c r="B1703" s="16" t="s">
        <v>6</v>
      </c>
      <c r="C1703" s="17">
        <v>1700</v>
      </c>
    </row>
    <row r="1704" spans="1:3" x14ac:dyDescent="0.2">
      <c r="A1704" s="15" t="s">
        <v>1711</v>
      </c>
      <c r="B1704" s="16" t="s">
        <v>16</v>
      </c>
      <c r="C1704" s="17">
        <v>6000</v>
      </c>
    </row>
    <row r="1705" spans="1:3" x14ac:dyDescent="0.2">
      <c r="A1705" s="15" t="s">
        <v>1712</v>
      </c>
      <c r="B1705" s="16" t="s">
        <v>6</v>
      </c>
      <c r="C1705" s="17">
        <v>1815400</v>
      </c>
    </row>
    <row r="1706" spans="1:3" x14ac:dyDescent="0.2">
      <c r="A1706" s="15" t="s">
        <v>1713</v>
      </c>
      <c r="B1706" s="16" t="s">
        <v>6</v>
      </c>
      <c r="C1706" s="17">
        <v>106720</v>
      </c>
    </row>
    <row r="1707" spans="1:3" x14ac:dyDescent="0.2">
      <c r="A1707" s="15" t="s">
        <v>1714</v>
      </c>
      <c r="B1707" s="16" t="s">
        <v>6</v>
      </c>
      <c r="C1707" s="17">
        <v>46400</v>
      </c>
    </row>
    <row r="1708" spans="1:3" x14ac:dyDescent="0.2">
      <c r="A1708" s="15" t="s">
        <v>1715</v>
      </c>
      <c r="B1708" s="16" t="s">
        <v>6</v>
      </c>
      <c r="C1708" s="17">
        <v>6218.55</v>
      </c>
    </row>
    <row r="1709" spans="1:3" x14ac:dyDescent="0.2">
      <c r="A1709" s="15" t="s">
        <v>1716</v>
      </c>
      <c r="B1709" s="16" t="s">
        <v>6</v>
      </c>
      <c r="C1709" s="17">
        <v>7351.99</v>
      </c>
    </row>
    <row r="1710" spans="1:3" x14ac:dyDescent="0.2">
      <c r="A1710" s="7" t="s">
        <v>1717</v>
      </c>
      <c r="B1710" s="8" t="s">
        <v>6</v>
      </c>
      <c r="C1710" s="9">
        <v>900</v>
      </c>
    </row>
    <row r="1711" spans="1:3" x14ac:dyDescent="0.2">
      <c r="A1711" s="15" t="s">
        <v>1718</v>
      </c>
      <c r="B1711" s="16" t="s">
        <v>6</v>
      </c>
      <c r="C1711" s="17">
        <v>1000</v>
      </c>
    </row>
    <row r="1712" spans="1:3" x14ac:dyDescent="0.2">
      <c r="A1712" s="15" t="s">
        <v>1719</v>
      </c>
      <c r="B1712" s="16" t="s">
        <v>6</v>
      </c>
      <c r="C1712" s="17">
        <v>6000</v>
      </c>
    </row>
    <row r="1713" spans="1:157" x14ac:dyDescent="0.2">
      <c r="A1713" s="15" t="s">
        <v>1720</v>
      </c>
      <c r="B1713" s="16" t="s">
        <v>16</v>
      </c>
      <c r="C1713" s="17">
        <v>16875</v>
      </c>
    </row>
    <row r="1714" spans="1:157" x14ac:dyDescent="0.2">
      <c r="A1714" s="15" t="s">
        <v>1721</v>
      </c>
      <c r="B1714" s="16" t="s">
        <v>72</v>
      </c>
      <c r="C1714" s="17">
        <v>15000</v>
      </c>
    </row>
    <row r="1715" spans="1:157" s="10" customFormat="1" x14ac:dyDescent="0.2">
      <c r="A1715" s="15" t="s">
        <v>1722</v>
      </c>
      <c r="B1715" s="16" t="s">
        <v>6</v>
      </c>
      <c r="C1715" s="17">
        <v>206400</v>
      </c>
      <c r="D1715" s="1"/>
      <c r="E1715" s="1"/>
      <c r="F1715" s="1"/>
      <c r="G1715" s="1"/>
      <c r="H1715" s="1"/>
      <c r="I1715" s="1"/>
      <c r="J1715" s="1"/>
      <c r="K1715" s="1"/>
      <c r="L1715" s="1"/>
      <c r="M1715" s="1"/>
      <c r="N1715" s="1"/>
      <c r="O1715" s="1"/>
      <c r="P1715" s="1"/>
      <c r="Q1715" s="1"/>
      <c r="R1715" s="1"/>
      <c r="S1715" s="1"/>
      <c r="T1715" s="1"/>
      <c r="U1715" s="1"/>
      <c r="V1715" s="1"/>
      <c r="W1715" s="1"/>
      <c r="X1715" s="1"/>
      <c r="Y1715" s="1"/>
      <c r="Z1715" s="1"/>
      <c r="AA1715" s="1"/>
      <c r="AB1715" s="1"/>
      <c r="AC1715" s="1"/>
      <c r="AD1715" s="1"/>
      <c r="AE1715" s="1"/>
      <c r="AF1715" s="1"/>
      <c r="AG1715" s="1"/>
      <c r="AH1715" s="1"/>
      <c r="AI1715" s="1"/>
      <c r="AJ1715" s="1"/>
      <c r="AK1715" s="1"/>
      <c r="AL1715" s="1"/>
      <c r="AM1715" s="1"/>
      <c r="AN1715" s="1"/>
      <c r="AO1715" s="1"/>
      <c r="AP1715" s="1"/>
      <c r="AQ1715" s="1"/>
      <c r="AR1715" s="1"/>
      <c r="AS1715" s="1"/>
      <c r="AT1715" s="1"/>
      <c r="AU1715" s="1"/>
      <c r="AV1715" s="1"/>
      <c r="AW1715" s="1"/>
      <c r="AX1715" s="1"/>
      <c r="AY1715" s="1"/>
      <c r="AZ1715" s="1"/>
      <c r="BA1715" s="1"/>
      <c r="BB1715" s="1"/>
      <c r="BC1715" s="1"/>
      <c r="BD1715" s="1"/>
      <c r="BE1715" s="1"/>
      <c r="BF1715" s="1"/>
      <c r="BG1715" s="1"/>
      <c r="BH1715" s="1"/>
      <c r="BI1715" s="1"/>
      <c r="BJ1715" s="1"/>
      <c r="BK1715" s="1"/>
      <c r="BL1715" s="1"/>
      <c r="BM1715" s="1"/>
      <c r="BN1715" s="1"/>
      <c r="BO1715" s="1"/>
      <c r="BP1715" s="1"/>
      <c r="BQ1715" s="1"/>
      <c r="BR1715" s="1"/>
      <c r="BS1715" s="1"/>
      <c r="BT1715" s="1"/>
      <c r="BU1715" s="1"/>
      <c r="BV1715" s="1"/>
      <c r="BW1715" s="1"/>
      <c r="BX1715" s="1"/>
      <c r="BY1715" s="1"/>
      <c r="BZ1715" s="1"/>
      <c r="CA1715" s="1"/>
      <c r="CB1715" s="1"/>
      <c r="CC1715" s="1"/>
      <c r="CD1715" s="1"/>
      <c r="CE1715" s="1"/>
      <c r="CF1715" s="1"/>
      <c r="CG1715" s="1"/>
      <c r="CH1715" s="1"/>
      <c r="CI1715" s="1"/>
      <c r="CJ1715" s="1"/>
      <c r="CK1715" s="1"/>
      <c r="CL1715" s="1"/>
      <c r="CM1715" s="1"/>
      <c r="CN1715" s="1"/>
      <c r="CO1715" s="1"/>
      <c r="CP1715" s="1"/>
      <c r="CQ1715" s="1"/>
      <c r="CR1715" s="1"/>
      <c r="CS1715" s="1"/>
      <c r="CT1715" s="1"/>
      <c r="CU1715" s="1"/>
      <c r="CV1715" s="1"/>
      <c r="CW1715" s="1"/>
      <c r="CX1715" s="1"/>
      <c r="CY1715" s="1"/>
      <c r="CZ1715" s="1"/>
      <c r="DA1715" s="1"/>
      <c r="DB1715" s="1"/>
      <c r="DC1715" s="1"/>
      <c r="DD1715" s="1"/>
      <c r="DE1715" s="1"/>
      <c r="DF1715" s="1"/>
      <c r="DG1715" s="1"/>
      <c r="DH1715" s="1"/>
      <c r="DI1715" s="1"/>
      <c r="DJ1715" s="1"/>
      <c r="DK1715" s="1"/>
      <c r="DL1715" s="1"/>
      <c r="DM1715" s="1"/>
      <c r="DN1715" s="1"/>
      <c r="DO1715" s="1"/>
      <c r="DP1715" s="1"/>
      <c r="DQ1715" s="1"/>
      <c r="DR1715" s="1"/>
      <c r="DS1715" s="1"/>
      <c r="DT1715" s="1"/>
      <c r="DU1715" s="1"/>
      <c r="DV1715" s="1"/>
      <c r="DW1715" s="1"/>
      <c r="DX1715" s="1"/>
      <c r="DY1715" s="1"/>
      <c r="DZ1715" s="1"/>
      <c r="EA1715" s="1"/>
      <c r="EB1715" s="1"/>
      <c r="EC1715" s="1"/>
      <c r="ED1715" s="1"/>
      <c r="EE1715" s="1"/>
      <c r="EF1715" s="1"/>
      <c r="EG1715" s="1"/>
      <c r="EH1715" s="1"/>
      <c r="EI1715" s="1"/>
      <c r="EJ1715" s="1"/>
      <c r="EK1715" s="1"/>
      <c r="EL1715" s="1"/>
      <c r="EM1715" s="1"/>
      <c r="EN1715" s="1"/>
      <c r="EO1715" s="1"/>
      <c r="EP1715" s="1"/>
      <c r="EQ1715" s="1"/>
      <c r="ER1715" s="1"/>
      <c r="ES1715" s="1"/>
      <c r="ET1715" s="1"/>
      <c r="EU1715" s="1"/>
      <c r="EV1715" s="1"/>
      <c r="EW1715" s="1"/>
      <c r="EX1715" s="1"/>
      <c r="EY1715" s="1"/>
      <c r="EZ1715" s="1"/>
      <c r="FA1715" s="1"/>
    </row>
    <row r="1716" spans="1:157" x14ac:dyDescent="0.2">
      <c r="A1716" s="15" t="s">
        <v>1723</v>
      </c>
      <c r="B1716" s="16" t="s">
        <v>6</v>
      </c>
      <c r="C1716" s="17">
        <v>343400</v>
      </c>
    </row>
    <row r="1717" spans="1:157" x14ac:dyDescent="0.2">
      <c r="A1717" s="15" t="s">
        <v>1724</v>
      </c>
      <c r="B1717" s="16" t="s">
        <v>6</v>
      </c>
      <c r="C1717" s="17">
        <v>121569.5</v>
      </c>
    </row>
    <row r="1718" spans="1:157" s="10" customFormat="1" x14ac:dyDescent="0.2">
      <c r="A1718" s="15" t="s">
        <v>1725</v>
      </c>
      <c r="B1718" s="16" t="s">
        <v>6</v>
      </c>
      <c r="C1718" s="17">
        <v>290000</v>
      </c>
      <c r="D1718" s="1"/>
      <c r="E1718" s="1"/>
      <c r="F1718" s="1"/>
      <c r="G1718" s="1"/>
      <c r="H1718" s="1"/>
      <c r="I1718" s="1"/>
      <c r="J1718" s="1"/>
      <c r="K1718" s="1"/>
      <c r="L1718" s="1"/>
      <c r="M1718" s="1"/>
      <c r="N1718" s="1"/>
      <c r="O1718" s="1"/>
      <c r="P1718" s="1"/>
      <c r="Q1718" s="1"/>
      <c r="R1718" s="1"/>
      <c r="S1718" s="1"/>
      <c r="T1718" s="1"/>
      <c r="U1718" s="1"/>
      <c r="V1718" s="1"/>
      <c r="W1718" s="1"/>
      <c r="X1718" s="1"/>
      <c r="Y1718" s="1"/>
      <c r="Z1718" s="1"/>
      <c r="AA1718" s="1"/>
      <c r="AB1718" s="1"/>
      <c r="AC1718" s="1"/>
      <c r="AD1718" s="1"/>
      <c r="AE1718" s="1"/>
      <c r="AF1718" s="1"/>
      <c r="AG1718" s="1"/>
      <c r="AH1718" s="1"/>
      <c r="AI1718" s="1"/>
      <c r="AJ1718" s="1"/>
      <c r="AK1718" s="1"/>
      <c r="AL1718" s="1"/>
      <c r="AM1718" s="1"/>
      <c r="AN1718" s="1"/>
      <c r="AO1718" s="1"/>
      <c r="AP1718" s="1"/>
      <c r="AQ1718" s="1"/>
      <c r="AR1718" s="1"/>
      <c r="AS1718" s="1"/>
      <c r="AT1718" s="1"/>
      <c r="AU1718" s="1"/>
      <c r="AV1718" s="1"/>
      <c r="AW1718" s="1"/>
      <c r="AX1718" s="1"/>
      <c r="AY1718" s="1"/>
      <c r="AZ1718" s="1"/>
      <c r="BA1718" s="1"/>
      <c r="BB1718" s="1"/>
      <c r="BC1718" s="1"/>
      <c r="BD1718" s="1"/>
      <c r="BE1718" s="1"/>
      <c r="BF1718" s="1"/>
      <c r="BG1718" s="1"/>
      <c r="BH1718" s="1"/>
      <c r="BI1718" s="1"/>
      <c r="BJ1718" s="1"/>
      <c r="BK1718" s="1"/>
      <c r="BL1718" s="1"/>
      <c r="BM1718" s="1"/>
      <c r="BN1718" s="1"/>
      <c r="BO1718" s="1"/>
      <c r="BP1718" s="1"/>
      <c r="BQ1718" s="1"/>
      <c r="BR1718" s="1"/>
      <c r="BS1718" s="1"/>
      <c r="BT1718" s="1"/>
      <c r="BU1718" s="1"/>
      <c r="BV1718" s="1"/>
      <c r="BW1718" s="1"/>
      <c r="BX1718" s="1"/>
      <c r="BY1718" s="1"/>
      <c r="BZ1718" s="1"/>
      <c r="CA1718" s="1"/>
      <c r="CB1718" s="1"/>
      <c r="CC1718" s="1"/>
      <c r="CD1718" s="1"/>
      <c r="CE1718" s="1"/>
      <c r="CF1718" s="1"/>
      <c r="CG1718" s="1"/>
      <c r="CH1718" s="1"/>
      <c r="CI1718" s="1"/>
      <c r="CJ1718" s="1"/>
      <c r="CK1718" s="1"/>
      <c r="CL1718" s="1"/>
      <c r="CM1718" s="1"/>
      <c r="CN1718" s="1"/>
      <c r="CO1718" s="1"/>
      <c r="CP1718" s="1"/>
      <c r="CQ1718" s="1"/>
      <c r="CR1718" s="1"/>
      <c r="CS1718" s="1"/>
      <c r="CT1718" s="1"/>
      <c r="CU1718" s="1"/>
      <c r="CV1718" s="1"/>
      <c r="CW1718" s="1"/>
      <c r="CX1718" s="1"/>
      <c r="CY1718" s="1"/>
      <c r="CZ1718" s="1"/>
      <c r="DA1718" s="1"/>
      <c r="DB1718" s="1"/>
      <c r="DC1718" s="1"/>
      <c r="DD1718" s="1"/>
      <c r="DE1718" s="1"/>
      <c r="DF1718" s="1"/>
      <c r="DG1718" s="1"/>
      <c r="DH1718" s="1"/>
      <c r="DI1718" s="1"/>
      <c r="DJ1718" s="1"/>
      <c r="DK1718" s="1"/>
      <c r="DL1718" s="1"/>
      <c r="DM1718" s="1"/>
      <c r="DN1718" s="1"/>
      <c r="DO1718" s="1"/>
      <c r="DP1718" s="1"/>
      <c r="DQ1718" s="1"/>
      <c r="DR1718" s="1"/>
      <c r="DS1718" s="1"/>
      <c r="DT1718" s="1"/>
      <c r="DU1718" s="1"/>
      <c r="DV1718" s="1"/>
      <c r="DW1718" s="1"/>
      <c r="DX1718" s="1"/>
      <c r="DY1718" s="1"/>
      <c r="DZ1718" s="1"/>
      <c r="EA1718" s="1"/>
      <c r="EB1718" s="1"/>
      <c r="EC1718" s="1"/>
      <c r="ED1718" s="1"/>
      <c r="EE1718" s="1"/>
      <c r="EF1718" s="1"/>
      <c r="EG1718" s="1"/>
      <c r="EH1718" s="1"/>
      <c r="EI1718" s="1"/>
      <c r="EJ1718" s="1"/>
      <c r="EK1718" s="1"/>
      <c r="EL1718" s="1"/>
      <c r="EM1718" s="1"/>
      <c r="EN1718" s="1"/>
      <c r="EO1718" s="1"/>
      <c r="EP1718" s="1"/>
      <c r="EQ1718" s="1"/>
      <c r="ER1718" s="1"/>
      <c r="ES1718" s="1"/>
      <c r="ET1718" s="1"/>
      <c r="EU1718" s="1"/>
      <c r="EV1718" s="1"/>
      <c r="EW1718" s="1"/>
      <c r="EX1718" s="1"/>
      <c r="EY1718" s="1"/>
      <c r="EZ1718" s="1"/>
      <c r="FA1718" s="1"/>
    </row>
    <row r="1719" spans="1:157" x14ac:dyDescent="0.2">
      <c r="A1719" s="15" t="s">
        <v>1726</v>
      </c>
      <c r="B1719" s="16" t="s">
        <v>6</v>
      </c>
      <c r="C1719" s="17">
        <v>154900</v>
      </c>
    </row>
    <row r="1720" spans="1:157" x14ac:dyDescent="0.2">
      <c r="A1720" s="15" t="s">
        <v>1727</v>
      </c>
      <c r="B1720" s="16" t="s">
        <v>6</v>
      </c>
      <c r="C1720" s="17">
        <v>327162</v>
      </c>
    </row>
    <row r="1721" spans="1:157" s="10" customFormat="1" x14ac:dyDescent="0.2">
      <c r="A1721" s="7" t="s">
        <v>1728</v>
      </c>
      <c r="B1721" s="8" t="s">
        <v>6</v>
      </c>
      <c r="C1721" s="9">
        <v>407900</v>
      </c>
      <c r="D1721" s="1"/>
      <c r="E1721" s="1"/>
      <c r="F1721" s="1"/>
      <c r="G1721" s="1"/>
      <c r="H1721" s="1"/>
      <c r="I1721" s="1"/>
      <c r="J1721" s="1"/>
      <c r="K1721" s="1"/>
      <c r="L1721" s="1"/>
      <c r="M1721" s="1"/>
      <c r="N1721" s="1"/>
      <c r="O1721" s="1"/>
      <c r="P1721" s="1"/>
      <c r="Q1721" s="1"/>
      <c r="R1721" s="1"/>
      <c r="S1721" s="1"/>
      <c r="T1721" s="1"/>
      <c r="U1721" s="1"/>
      <c r="V1721" s="1"/>
      <c r="W1721" s="1"/>
      <c r="X1721" s="1"/>
      <c r="Y1721" s="1"/>
      <c r="Z1721" s="1"/>
      <c r="AA1721" s="1"/>
      <c r="AB1721" s="1"/>
      <c r="AC1721" s="1"/>
      <c r="AD1721" s="1"/>
      <c r="AE1721" s="1"/>
      <c r="AF1721" s="1"/>
      <c r="AG1721" s="1"/>
      <c r="AH1721" s="1"/>
      <c r="AI1721" s="1"/>
      <c r="AJ1721" s="1"/>
      <c r="AK1721" s="1"/>
      <c r="AL1721" s="1"/>
      <c r="AM1721" s="1"/>
      <c r="AN1721" s="1"/>
      <c r="AO1721" s="1"/>
      <c r="AP1721" s="1"/>
      <c r="AQ1721" s="1"/>
      <c r="AR1721" s="1"/>
      <c r="AS1721" s="1"/>
      <c r="AT1721" s="1"/>
      <c r="AU1721" s="1"/>
      <c r="AV1721" s="1"/>
      <c r="AW1721" s="1"/>
      <c r="AX1721" s="1"/>
      <c r="AY1721" s="1"/>
      <c r="AZ1721" s="1"/>
      <c r="BA1721" s="1"/>
      <c r="BB1721" s="1"/>
      <c r="BC1721" s="1"/>
      <c r="BD1721" s="1"/>
      <c r="BE1721" s="1"/>
      <c r="BF1721" s="1"/>
      <c r="BG1721" s="1"/>
      <c r="BH1721" s="1"/>
      <c r="BI1721" s="1"/>
      <c r="BJ1721" s="1"/>
      <c r="BK1721" s="1"/>
      <c r="BL1721" s="1"/>
      <c r="BM1721" s="1"/>
      <c r="BN1721" s="1"/>
      <c r="BO1721" s="1"/>
      <c r="BP1721" s="1"/>
      <c r="BQ1721" s="1"/>
      <c r="BR1721" s="1"/>
      <c r="BS1721" s="1"/>
      <c r="BT1721" s="1"/>
      <c r="BU1721" s="1"/>
      <c r="BV1721" s="1"/>
      <c r="BW1721" s="1"/>
      <c r="BX1721" s="1"/>
      <c r="BY1721" s="1"/>
      <c r="BZ1721" s="1"/>
      <c r="CA1721" s="1"/>
      <c r="CB1721" s="1"/>
      <c r="CC1721" s="1"/>
      <c r="CD1721" s="1"/>
      <c r="CE1721" s="1"/>
      <c r="CF1721" s="1"/>
      <c r="CG1721" s="1"/>
      <c r="CH1721" s="1"/>
      <c r="CI1721" s="1"/>
      <c r="CJ1721" s="1"/>
      <c r="CK1721" s="1"/>
      <c r="CL1721" s="1"/>
      <c r="CM1721" s="1"/>
      <c r="CN1721" s="1"/>
      <c r="CO1721" s="1"/>
      <c r="CP1721" s="1"/>
      <c r="CQ1721" s="1"/>
      <c r="CR1721" s="1"/>
      <c r="CS1721" s="1"/>
      <c r="CT1721" s="1"/>
      <c r="CU1721" s="1"/>
      <c r="CV1721" s="1"/>
      <c r="CW1721" s="1"/>
      <c r="CX1721" s="1"/>
      <c r="CY1721" s="1"/>
      <c r="CZ1721" s="1"/>
      <c r="DA1721" s="1"/>
      <c r="DB1721" s="1"/>
      <c r="DC1721" s="1"/>
      <c r="DD1721" s="1"/>
      <c r="DE1721" s="1"/>
      <c r="DF1721" s="1"/>
      <c r="DG1721" s="1"/>
      <c r="DH1721" s="1"/>
      <c r="DI1721" s="1"/>
      <c r="DJ1721" s="1"/>
      <c r="DK1721" s="1"/>
      <c r="DL1721" s="1"/>
      <c r="DM1721" s="1"/>
      <c r="DN1721" s="1"/>
      <c r="DO1721" s="1"/>
      <c r="DP1721" s="1"/>
      <c r="DQ1721" s="1"/>
      <c r="DR1721" s="1"/>
      <c r="DS1721" s="1"/>
      <c r="DT1721" s="1"/>
      <c r="DU1721" s="1"/>
      <c r="DV1721" s="1"/>
      <c r="DW1721" s="1"/>
      <c r="DX1721" s="1"/>
      <c r="DY1721" s="1"/>
      <c r="DZ1721" s="1"/>
      <c r="EA1721" s="1"/>
      <c r="EB1721" s="1"/>
      <c r="EC1721" s="1"/>
      <c r="ED1721" s="1"/>
      <c r="EE1721" s="1"/>
      <c r="EF1721" s="1"/>
      <c r="EG1721" s="1"/>
      <c r="EH1721" s="1"/>
      <c r="EI1721" s="1"/>
      <c r="EJ1721" s="1"/>
      <c r="EK1721" s="1"/>
      <c r="EL1721" s="1"/>
      <c r="EM1721" s="1"/>
      <c r="EN1721" s="1"/>
      <c r="EO1721" s="1"/>
      <c r="EP1721" s="1"/>
      <c r="EQ1721" s="1"/>
      <c r="ER1721" s="1"/>
      <c r="ES1721" s="1"/>
      <c r="ET1721" s="1"/>
      <c r="EU1721" s="1"/>
      <c r="EV1721" s="1"/>
      <c r="EW1721" s="1"/>
      <c r="EX1721" s="1"/>
      <c r="EY1721" s="1"/>
      <c r="EZ1721" s="1"/>
      <c r="FA1721" s="1"/>
    </row>
    <row r="1722" spans="1:157" x14ac:dyDescent="0.2">
      <c r="A1722" s="15" t="s">
        <v>1729</v>
      </c>
      <c r="B1722" s="16" t="s">
        <v>6</v>
      </c>
      <c r="C1722" s="17">
        <v>516306</v>
      </c>
    </row>
    <row r="1723" spans="1:157" x14ac:dyDescent="0.2">
      <c r="A1723" s="15" t="s">
        <v>1730</v>
      </c>
      <c r="B1723" s="16" t="s">
        <v>6</v>
      </c>
      <c r="C1723" s="17">
        <v>50939</v>
      </c>
    </row>
    <row r="1724" spans="1:157" x14ac:dyDescent="0.2">
      <c r="A1724" s="7" t="s">
        <v>1731</v>
      </c>
      <c r="B1724" s="8" t="s">
        <v>6</v>
      </c>
      <c r="C1724" s="9">
        <v>17850</v>
      </c>
    </row>
    <row r="1725" spans="1:157" x14ac:dyDescent="0.2">
      <c r="A1725" s="15" t="s">
        <v>1732</v>
      </c>
      <c r="B1725" s="16" t="s">
        <v>6</v>
      </c>
      <c r="C1725" s="17">
        <v>17850</v>
      </c>
    </row>
    <row r="1726" spans="1:157" x14ac:dyDescent="0.2">
      <c r="A1726" s="7" t="s">
        <v>1733</v>
      </c>
      <c r="B1726" s="8" t="s">
        <v>6</v>
      </c>
      <c r="C1726" s="9">
        <v>21000</v>
      </c>
    </row>
    <row r="1727" spans="1:157" x14ac:dyDescent="0.2">
      <c r="A1727" s="7" t="s">
        <v>1734</v>
      </c>
      <c r="B1727" s="8" t="s">
        <v>6</v>
      </c>
      <c r="C1727" s="9">
        <v>28500</v>
      </c>
    </row>
    <row r="1728" spans="1:157" x14ac:dyDescent="0.2">
      <c r="A1728" s="7" t="s">
        <v>1735</v>
      </c>
      <c r="B1728" s="8" t="s">
        <v>81</v>
      </c>
      <c r="C1728" s="9">
        <v>46446</v>
      </c>
    </row>
    <row r="1729" spans="1:157" s="10" customFormat="1" x14ac:dyDescent="0.2">
      <c r="A1729" s="15" t="s">
        <v>1736</v>
      </c>
      <c r="B1729" s="16" t="s">
        <v>6</v>
      </c>
      <c r="C1729" s="17">
        <v>26100</v>
      </c>
      <c r="D1729" s="1"/>
      <c r="E1729" s="1"/>
      <c r="F1729" s="1"/>
      <c r="G1729" s="1"/>
      <c r="H1729" s="1"/>
      <c r="I1729" s="1"/>
      <c r="J1729" s="1"/>
      <c r="K1729" s="1"/>
      <c r="L1729" s="1"/>
      <c r="M1729" s="1"/>
      <c r="N1729" s="1"/>
      <c r="O1729" s="1"/>
      <c r="P1729" s="1"/>
      <c r="Q1729" s="1"/>
      <c r="R1729" s="1"/>
      <c r="S1729" s="1"/>
      <c r="T1729" s="1"/>
      <c r="U1729" s="1"/>
      <c r="V1729" s="1"/>
      <c r="W1729" s="1"/>
      <c r="X1729" s="1"/>
      <c r="Y1729" s="1"/>
      <c r="Z1729" s="1"/>
      <c r="AA1729" s="1"/>
      <c r="AB1729" s="1"/>
      <c r="AC1729" s="1"/>
      <c r="AD1729" s="1"/>
      <c r="AE1729" s="1"/>
      <c r="AF1729" s="1"/>
      <c r="AG1729" s="1"/>
      <c r="AH1729" s="1"/>
      <c r="AI1729" s="1"/>
      <c r="AJ1729" s="1"/>
      <c r="AK1729" s="1"/>
      <c r="AL1729" s="1"/>
      <c r="AM1729" s="1"/>
      <c r="AN1729" s="1"/>
      <c r="AO1729" s="1"/>
      <c r="AP1729" s="1"/>
      <c r="AQ1729" s="1"/>
      <c r="AR1729" s="1"/>
      <c r="AS1729" s="1"/>
      <c r="AT1729" s="1"/>
      <c r="AU1729" s="1"/>
      <c r="AV1729" s="1"/>
      <c r="AW1729" s="1"/>
      <c r="AX1729" s="1"/>
      <c r="AY1729" s="1"/>
      <c r="AZ1729" s="1"/>
      <c r="BA1729" s="1"/>
      <c r="BB1729" s="1"/>
      <c r="BC1729" s="1"/>
      <c r="BD1729" s="1"/>
      <c r="BE1729" s="1"/>
      <c r="BF1729" s="1"/>
      <c r="BG1729" s="1"/>
      <c r="BH1729" s="1"/>
      <c r="BI1729" s="1"/>
      <c r="BJ1729" s="1"/>
      <c r="BK1729" s="1"/>
      <c r="BL1729" s="1"/>
      <c r="BM1729" s="1"/>
      <c r="BN1729" s="1"/>
      <c r="BO1729" s="1"/>
      <c r="BP1729" s="1"/>
      <c r="BQ1729" s="1"/>
      <c r="BR1729" s="1"/>
      <c r="BS1729" s="1"/>
      <c r="BT1729" s="1"/>
      <c r="BU1729" s="1"/>
      <c r="BV1729" s="1"/>
      <c r="BW1729" s="1"/>
      <c r="BX1729" s="1"/>
      <c r="BY1729" s="1"/>
      <c r="BZ1729" s="1"/>
      <c r="CA1729" s="1"/>
      <c r="CB1729" s="1"/>
      <c r="CC1729" s="1"/>
      <c r="CD1729" s="1"/>
      <c r="CE1729" s="1"/>
      <c r="CF1729" s="1"/>
      <c r="CG1729" s="1"/>
      <c r="CH1729" s="1"/>
      <c r="CI1729" s="1"/>
      <c r="CJ1729" s="1"/>
      <c r="CK1729" s="1"/>
      <c r="CL1729" s="1"/>
      <c r="CM1729" s="1"/>
      <c r="CN1729" s="1"/>
      <c r="CO1729" s="1"/>
      <c r="CP1729" s="1"/>
      <c r="CQ1729" s="1"/>
      <c r="CR1729" s="1"/>
      <c r="CS1729" s="1"/>
      <c r="CT1729" s="1"/>
      <c r="CU1729" s="1"/>
      <c r="CV1729" s="1"/>
      <c r="CW1729" s="1"/>
      <c r="CX1729" s="1"/>
      <c r="CY1729" s="1"/>
      <c r="CZ1729" s="1"/>
      <c r="DA1729" s="1"/>
      <c r="DB1729" s="1"/>
      <c r="DC1729" s="1"/>
      <c r="DD1729" s="1"/>
      <c r="DE1729" s="1"/>
      <c r="DF1729" s="1"/>
      <c r="DG1729" s="1"/>
      <c r="DH1729" s="1"/>
      <c r="DI1729" s="1"/>
      <c r="DJ1729" s="1"/>
      <c r="DK1729" s="1"/>
      <c r="DL1729" s="1"/>
      <c r="DM1729" s="1"/>
      <c r="DN1729" s="1"/>
      <c r="DO1729" s="1"/>
      <c r="DP1729" s="1"/>
      <c r="DQ1729" s="1"/>
      <c r="DR1729" s="1"/>
      <c r="DS1729" s="1"/>
      <c r="DT1729" s="1"/>
      <c r="DU1729" s="1"/>
      <c r="DV1729" s="1"/>
      <c r="DW1729" s="1"/>
      <c r="DX1729" s="1"/>
      <c r="DY1729" s="1"/>
      <c r="DZ1729" s="1"/>
      <c r="EA1729" s="1"/>
      <c r="EB1729" s="1"/>
      <c r="EC1729" s="1"/>
      <c r="ED1729" s="1"/>
      <c r="EE1729" s="1"/>
      <c r="EF1729" s="1"/>
      <c r="EG1729" s="1"/>
      <c r="EH1729" s="1"/>
      <c r="EI1729" s="1"/>
      <c r="EJ1729" s="1"/>
      <c r="EK1729" s="1"/>
      <c r="EL1729" s="1"/>
      <c r="EM1729" s="1"/>
      <c r="EN1729" s="1"/>
      <c r="EO1729" s="1"/>
      <c r="EP1729" s="1"/>
      <c r="EQ1729" s="1"/>
      <c r="ER1729" s="1"/>
      <c r="ES1729" s="1"/>
      <c r="ET1729" s="1"/>
      <c r="EU1729" s="1"/>
      <c r="EV1729" s="1"/>
      <c r="EW1729" s="1"/>
      <c r="EX1729" s="1"/>
      <c r="EY1729" s="1"/>
      <c r="EZ1729" s="1"/>
      <c r="FA1729" s="1"/>
    </row>
    <row r="1730" spans="1:157" s="10" customFormat="1" x14ac:dyDescent="0.2">
      <c r="A1730" s="7" t="s">
        <v>1737</v>
      </c>
      <c r="B1730" s="8" t="s">
        <v>6</v>
      </c>
      <c r="C1730" s="9">
        <v>23790</v>
      </c>
      <c r="D1730" s="1"/>
      <c r="E1730" s="1"/>
      <c r="F1730" s="1"/>
      <c r="G1730" s="1"/>
      <c r="H1730" s="1"/>
      <c r="I1730" s="1"/>
      <c r="J1730" s="1"/>
      <c r="K1730" s="1"/>
      <c r="L1730" s="1"/>
      <c r="M1730" s="1"/>
      <c r="N1730" s="1"/>
      <c r="O1730" s="1"/>
      <c r="P1730" s="1"/>
      <c r="Q1730" s="1"/>
      <c r="R1730" s="1"/>
      <c r="S1730" s="1"/>
      <c r="T1730" s="1"/>
      <c r="U1730" s="1"/>
      <c r="V1730" s="1"/>
      <c r="W1730" s="1"/>
      <c r="X1730" s="1"/>
      <c r="Y1730" s="1"/>
      <c r="Z1730" s="1"/>
      <c r="AA1730" s="1"/>
      <c r="AB1730" s="1"/>
      <c r="AC1730" s="1"/>
      <c r="AD1730" s="1"/>
      <c r="AE1730" s="1"/>
      <c r="AF1730" s="1"/>
      <c r="AG1730" s="1"/>
      <c r="AH1730" s="1"/>
      <c r="AI1730" s="1"/>
      <c r="AJ1730" s="1"/>
      <c r="AK1730" s="1"/>
      <c r="AL1730" s="1"/>
      <c r="AM1730" s="1"/>
      <c r="AN1730" s="1"/>
      <c r="AO1730" s="1"/>
      <c r="AP1730" s="1"/>
      <c r="AQ1730" s="1"/>
      <c r="AR1730" s="1"/>
      <c r="AS1730" s="1"/>
      <c r="AT1730" s="1"/>
      <c r="AU1730" s="1"/>
      <c r="AV1730" s="1"/>
      <c r="AW1730" s="1"/>
      <c r="AX1730" s="1"/>
      <c r="AY1730" s="1"/>
      <c r="AZ1730" s="1"/>
      <c r="BA1730" s="1"/>
      <c r="BB1730" s="1"/>
      <c r="BC1730" s="1"/>
      <c r="BD1730" s="1"/>
      <c r="BE1730" s="1"/>
      <c r="BF1730" s="1"/>
      <c r="BG1730" s="1"/>
      <c r="BH1730" s="1"/>
      <c r="BI1730" s="1"/>
      <c r="BJ1730" s="1"/>
      <c r="BK1730" s="1"/>
      <c r="BL1730" s="1"/>
      <c r="BM1730" s="1"/>
      <c r="BN1730" s="1"/>
      <c r="BO1730" s="1"/>
      <c r="BP1730" s="1"/>
      <c r="BQ1730" s="1"/>
      <c r="BR1730" s="1"/>
      <c r="BS1730" s="1"/>
      <c r="BT1730" s="1"/>
      <c r="BU1730" s="1"/>
      <c r="BV1730" s="1"/>
      <c r="BW1730" s="1"/>
      <c r="BX1730" s="1"/>
      <c r="BY1730" s="1"/>
      <c r="BZ1730" s="1"/>
      <c r="CA1730" s="1"/>
      <c r="CB1730" s="1"/>
      <c r="CC1730" s="1"/>
      <c r="CD1730" s="1"/>
      <c r="CE1730" s="1"/>
      <c r="CF1730" s="1"/>
      <c r="CG1730" s="1"/>
      <c r="CH1730" s="1"/>
      <c r="CI1730" s="1"/>
      <c r="CJ1730" s="1"/>
      <c r="CK1730" s="1"/>
      <c r="CL1730" s="1"/>
      <c r="CM1730" s="1"/>
      <c r="CN1730" s="1"/>
      <c r="CO1730" s="1"/>
      <c r="CP1730" s="1"/>
      <c r="CQ1730" s="1"/>
      <c r="CR1730" s="1"/>
      <c r="CS1730" s="1"/>
      <c r="CT1730" s="1"/>
      <c r="CU1730" s="1"/>
      <c r="CV1730" s="1"/>
      <c r="CW1730" s="1"/>
      <c r="CX1730" s="1"/>
      <c r="CY1730" s="1"/>
      <c r="CZ1730" s="1"/>
      <c r="DA1730" s="1"/>
      <c r="DB1730" s="1"/>
      <c r="DC1730" s="1"/>
      <c r="DD1730" s="1"/>
      <c r="DE1730" s="1"/>
      <c r="DF1730" s="1"/>
      <c r="DG1730" s="1"/>
      <c r="DH1730" s="1"/>
      <c r="DI1730" s="1"/>
      <c r="DJ1730" s="1"/>
      <c r="DK1730" s="1"/>
      <c r="DL1730" s="1"/>
      <c r="DM1730" s="1"/>
      <c r="DN1730" s="1"/>
      <c r="DO1730" s="1"/>
      <c r="DP1730" s="1"/>
      <c r="DQ1730" s="1"/>
      <c r="DR1730" s="1"/>
      <c r="DS1730" s="1"/>
      <c r="DT1730" s="1"/>
      <c r="DU1730" s="1"/>
      <c r="DV1730" s="1"/>
      <c r="DW1730" s="1"/>
      <c r="DX1730" s="1"/>
      <c r="DY1730" s="1"/>
      <c r="DZ1730" s="1"/>
      <c r="EA1730" s="1"/>
      <c r="EB1730" s="1"/>
      <c r="EC1730" s="1"/>
      <c r="ED1730" s="1"/>
      <c r="EE1730" s="1"/>
      <c r="EF1730" s="1"/>
      <c r="EG1730" s="1"/>
      <c r="EH1730" s="1"/>
      <c r="EI1730" s="1"/>
      <c r="EJ1730" s="1"/>
      <c r="EK1730" s="1"/>
      <c r="EL1730" s="1"/>
      <c r="EM1730" s="1"/>
      <c r="EN1730" s="1"/>
      <c r="EO1730" s="1"/>
      <c r="EP1730" s="1"/>
      <c r="EQ1730" s="1"/>
      <c r="ER1730" s="1"/>
      <c r="ES1730" s="1"/>
      <c r="ET1730" s="1"/>
      <c r="EU1730" s="1"/>
      <c r="EV1730" s="1"/>
      <c r="EW1730" s="1"/>
      <c r="EX1730" s="1"/>
      <c r="EY1730" s="1"/>
      <c r="EZ1730" s="1"/>
      <c r="FA1730" s="1"/>
    </row>
    <row r="1731" spans="1:157" x14ac:dyDescent="0.2">
      <c r="A1731" s="15" t="s">
        <v>1738</v>
      </c>
      <c r="B1731" s="16" t="s">
        <v>6</v>
      </c>
      <c r="C1731" s="17">
        <v>4400000</v>
      </c>
    </row>
    <row r="1732" spans="1:157" x14ac:dyDescent="0.2">
      <c r="A1732" s="15" t="s">
        <v>1739</v>
      </c>
      <c r="B1732" s="16" t="s">
        <v>6</v>
      </c>
      <c r="C1732" s="17">
        <v>2800000</v>
      </c>
    </row>
    <row r="1733" spans="1:157" x14ac:dyDescent="0.2">
      <c r="A1733" s="7" t="s">
        <v>1740</v>
      </c>
      <c r="B1733" s="8" t="s">
        <v>6</v>
      </c>
      <c r="C1733" s="9">
        <v>3677</v>
      </c>
    </row>
    <row r="1734" spans="1:157" x14ac:dyDescent="0.2">
      <c r="A1734" s="15" t="s">
        <v>1741</v>
      </c>
      <c r="B1734" s="16" t="s">
        <v>6</v>
      </c>
      <c r="C1734" s="17">
        <v>12000</v>
      </c>
    </row>
    <row r="1735" spans="1:157" x14ac:dyDescent="0.2">
      <c r="A1735" s="15" t="s">
        <v>1742</v>
      </c>
      <c r="B1735" s="16" t="s">
        <v>6</v>
      </c>
      <c r="C1735" s="17">
        <v>25000</v>
      </c>
    </row>
    <row r="1736" spans="1:157" x14ac:dyDescent="0.2">
      <c r="A1736" s="15" t="s">
        <v>1743</v>
      </c>
      <c r="B1736" s="16" t="s">
        <v>4</v>
      </c>
      <c r="C1736" s="17">
        <v>47205</v>
      </c>
    </row>
    <row r="1737" spans="1:157" s="10" customFormat="1" x14ac:dyDescent="0.2">
      <c r="A1737" s="15" t="s">
        <v>1744</v>
      </c>
      <c r="B1737" s="16" t="s">
        <v>20</v>
      </c>
      <c r="C1737" s="17">
        <v>30929</v>
      </c>
      <c r="D1737" s="1"/>
      <c r="E1737" s="1"/>
      <c r="F1737" s="1"/>
      <c r="G1737" s="1"/>
      <c r="H1737" s="1"/>
      <c r="I1737" s="1"/>
      <c r="J1737" s="1"/>
      <c r="K1737" s="1"/>
      <c r="L1737" s="1"/>
      <c r="M1737" s="1"/>
      <c r="N1737" s="1"/>
      <c r="O1737" s="1"/>
      <c r="P1737" s="1"/>
      <c r="Q1737" s="1"/>
      <c r="R1737" s="1"/>
      <c r="S1737" s="1"/>
      <c r="T1737" s="1"/>
      <c r="U1737" s="1"/>
      <c r="V1737" s="1"/>
      <c r="W1737" s="1"/>
      <c r="X1737" s="1"/>
      <c r="Y1737" s="1"/>
      <c r="Z1737" s="1"/>
      <c r="AA1737" s="1"/>
      <c r="AB1737" s="1"/>
      <c r="AC1737" s="1"/>
      <c r="AD1737" s="1"/>
      <c r="AE1737" s="1"/>
      <c r="AF1737" s="1"/>
      <c r="AG1737" s="1"/>
      <c r="AH1737" s="1"/>
      <c r="AI1737" s="1"/>
      <c r="AJ1737" s="1"/>
      <c r="AK1737" s="1"/>
      <c r="AL1737" s="1"/>
      <c r="AM1737" s="1"/>
      <c r="AN1737" s="1"/>
      <c r="AO1737" s="1"/>
      <c r="AP1737" s="1"/>
      <c r="AQ1737" s="1"/>
      <c r="AR1737" s="1"/>
      <c r="AS1737" s="1"/>
      <c r="AT1737" s="1"/>
      <c r="AU1737" s="1"/>
      <c r="AV1737" s="1"/>
      <c r="AW1737" s="1"/>
      <c r="AX1737" s="1"/>
      <c r="AY1737" s="1"/>
      <c r="AZ1737" s="1"/>
      <c r="BA1737" s="1"/>
      <c r="BB1737" s="1"/>
      <c r="BC1737" s="1"/>
      <c r="BD1737" s="1"/>
      <c r="BE1737" s="1"/>
      <c r="BF1737" s="1"/>
      <c r="BG1737" s="1"/>
      <c r="BH1737" s="1"/>
      <c r="BI1737" s="1"/>
      <c r="BJ1737" s="1"/>
      <c r="BK1737" s="1"/>
      <c r="BL1737" s="1"/>
      <c r="BM1737" s="1"/>
      <c r="BN1737" s="1"/>
      <c r="BO1737" s="1"/>
      <c r="BP1737" s="1"/>
      <c r="BQ1737" s="1"/>
      <c r="BR1737" s="1"/>
      <c r="BS1737" s="1"/>
      <c r="BT1737" s="1"/>
      <c r="BU1737" s="1"/>
      <c r="BV1737" s="1"/>
      <c r="BW1737" s="1"/>
      <c r="BX1737" s="1"/>
      <c r="BY1737" s="1"/>
      <c r="BZ1737" s="1"/>
      <c r="CA1737" s="1"/>
      <c r="CB1737" s="1"/>
      <c r="CC1737" s="1"/>
      <c r="CD1737" s="1"/>
      <c r="CE1737" s="1"/>
      <c r="CF1737" s="1"/>
      <c r="CG1737" s="1"/>
      <c r="CH1737" s="1"/>
      <c r="CI1737" s="1"/>
      <c r="CJ1737" s="1"/>
      <c r="CK1737" s="1"/>
      <c r="CL1737" s="1"/>
      <c r="CM1737" s="1"/>
      <c r="CN1737" s="1"/>
      <c r="CO1737" s="1"/>
      <c r="CP1737" s="1"/>
      <c r="CQ1737" s="1"/>
      <c r="CR1737" s="1"/>
      <c r="CS1737" s="1"/>
      <c r="CT1737" s="1"/>
      <c r="CU1737" s="1"/>
      <c r="CV1737" s="1"/>
      <c r="CW1737" s="1"/>
      <c r="CX1737" s="1"/>
      <c r="CY1737" s="1"/>
      <c r="CZ1737" s="1"/>
      <c r="DA1737" s="1"/>
      <c r="DB1737" s="1"/>
      <c r="DC1737" s="1"/>
      <c r="DD1737" s="1"/>
      <c r="DE1737" s="1"/>
      <c r="DF1737" s="1"/>
      <c r="DG1737" s="1"/>
      <c r="DH1737" s="1"/>
      <c r="DI1737" s="1"/>
      <c r="DJ1737" s="1"/>
      <c r="DK1737" s="1"/>
      <c r="DL1737" s="1"/>
      <c r="DM1737" s="1"/>
      <c r="DN1737" s="1"/>
      <c r="DO1737" s="1"/>
      <c r="DP1737" s="1"/>
      <c r="DQ1737" s="1"/>
      <c r="DR1737" s="1"/>
      <c r="DS1737" s="1"/>
      <c r="DT1737" s="1"/>
      <c r="DU1737" s="1"/>
      <c r="DV1737" s="1"/>
      <c r="DW1737" s="1"/>
      <c r="DX1737" s="1"/>
      <c r="DY1737" s="1"/>
      <c r="DZ1737" s="1"/>
      <c r="EA1737" s="1"/>
      <c r="EB1737" s="1"/>
      <c r="EC1737" s="1"/>
      <c r="ED1737" s="1"/>
      <c r="EE1737" s="1"/>
      <c r="EF1737" s="1"/>
      <c r="EG1737" s="1"/>
      <c r="EH1737" s="1"/>
      <c r="EI1737" s="1"/>
      <c r="EJ1737" s="1"/>
      <c r="EK1737" s="1"/>
      <c r="EL1737" s="1"/>
      <c r="EM1737" s="1"/>
      <c r="EN1737" s="1"/>
      <c r="EO1737" s="1"/>
      <c r="EP1737" s="1"/>
      <c r="EQ1737" s="1"/>
      <c r="ER1737" s="1"/>
      <c r="ES1737" s="1"/>
      <c r="ET1737" s="1"/>
      <c r="EU1737" s="1"/>
      <c r="EV1737" s="1"/>
      <c r="EW1737" s="1"/>
      <c r="EX1737" s="1"/>
      <c r="EY1737" s="1"/>
      <c r="EZ1737" s="1"/>
      <c r="FA1737" s="1"/>
    </row>
    <row r="1738" spans="1:157" x14ac:dyDescent="0.2">
      <c r="A1738" s="15" t="s">
        <v>1745</v>
      </c>
      <c r="B1738" s="16" t="s">
        <v>6</v>
      </c>
      <c r="C1738" s="17">
        <v>1012506</v>
      </c>
    </row>
    <row r="1739" spans="1:157" x14ac:dyDescent="0.2">
      <c r="A1739" s="15" t="s">
        <v>1746</v>
      </c>
      <c r="B1739" s="16" t="s">
        <v>6</v>
      </c>
      <c r="C1739" s="17">
        <v>1105575</v>
      </c>
    </row>
    <row r="1740" spans="1:157" x14ac:dyDescent="0.2">
      <c r="A1740" s="15" t="s">
        <v>1747</v>
      </c>
      <c r="B1740" s="16" t="s">
        <v>6</v>
      </c>
      <c r="C1740" s="17">
        <v>1150575</v>
      </c>
    </row>
    <row r="1741" spans="1:157" x14ac:dyDescent="0.2">
      <c r="A1741" s="15" t="s">
        <v>1748</v>
      </c>
      <c r="B1741" s="16" t="s">
        <v>6</v>
      </c>
      <c r="C1741" s="17">
        <v>1408304</v>
      </c>
    </row>
    <row r="1742" spans="1:157" s="10" customFormat="1" x14ac:dyDescent="0.2">
      <c r="A1742" s="15" t="s">
        <v>1749</v>
      </c>
      <c r="B1742" s="16" t="s">
        <v>6</v>
      </c>
      <c r="C1742" s="17">
        <v>431000</v>
      </c>
      <c r="D1742" s="1"/>
      <c r="E1742" s="1"/>
      <c r="F1742" s="1"/>
      <c r="G1742" s="1"/>
      <c r="H1742" s="1"/>
      <c r="I1742" s="1"/>
      <c r="J1742" s="1"/>
      <c r="K1742" s="1"/>
      <c r="L1742" s="1"/>
      <c r="M1742" s="1"/>
      <c r="N1742" s="1"/>
      <c r="O1742" s="1"/>
      <c r="P1742" s="1"/>
      <c r="Q1742" s="1"/>
      <c r="R1742" s="1"/>
      <c r="S1742" s="1"/>
      <c r="T1742" s="1"/>
      <c r="U1742" s="1"/>
      <c r="V1742" s="1"/>
      <c r="W1742" s="1"/>
      <c r="X1742" s="1"/>
      <c r="Y1742" s="1"/>
      <c r="Z1742" s="1"/>
      <c r="AA1742" s="1"/>
      <c r="AB1742" s="1"/>
      <c r="AC1742" s="1"/>
      <c r="AD1742" s="1"/>
      <c r="AE1742" s="1"/>
      <c r="AF1742" s="1"/>
      <c r="AG1742" s="1"/>
      <c r="AH1742" s="1"/>
      <c r="AI1742" s="1"/>
      <c r="AJ1742" s="1"/>
      <c r="AK1742" s="1"/>
      <c r="AL1742" s="1"/>
      <c r="AM1742" s="1"/>
      <c r="AN1742" s="1"/>
      <c r="AO1742" s="1"/>
      <c r="AP1742" s="1"/>
      <c r="AQ1742" s="1"/>
      <c r="AR1742" s="1"/>
      <c r="AS1742" s="1"/>
      <c r="AT1742" s="1"/>
      <c r="AU1742" s="1"/>
      <c r="AV1742" s="1"/>
      <c r="AW1742" s="1"/>
      <c r="AX1742" s="1"/>
      <c r="AY1742" s="1"/>
      <c r="AZ1742" s="1"/>
      <c r="BA1742" s="1"/>
      <c r="BB1742" s="1"/>
      <c r="BC1742" s="1"/>
      <c r="BD1742" s="1"/>
      <c r="BE1742" s="1"/>
      <c r="BF1742" s="1"/>
      <c r="BG1742" s="1"/>
      <c r="BH1742" s="1"/>
      <c r="BI1742" s="1"/>
      <c r="BJ1742" s="1"/>
      <c r="BK1742" s="1"/>
      <c r="BL1742" s="1"/>
      <c r="BM1742" s="1"/>
      <c r="BN1742" s="1"/>
      <c r="BO1742" s="1"/>
      <c r="BP1742" s="1"/>
      <c r="BQ1742" s="1"/>
      <c r="BR1742" s="1"/>
      <c r="BS1742" s="1"/>
      <c r="BT1742" s="1"/>
      <c r="BU1742" s="1"/>
      <c r="BV1742" s="1"/>
      <c r="BW1742" s="1"/>
      <c r="BX1742" s="1"/>
      <c r="BY1742" s="1"/>
      <c r="BZ1742" s="1"/>
      <c r="CA1742" s="1"/>
      <c r="CB1742" s="1"/>
      <c r="CC1742" s="1"/>
      <c r="CD1742" s="1"/>
      <c r="CE1742" s="1"/>
      <c r="CF1742" s="1"/>
      <c r="CG1742" s="1"/>
      <c r="CH1742" s="1"/>
      <c r="CI1742" s="1"/>
      <c r="CJ1742" s="1"/>
      <c r="CK1742" s="1"/>
      <c r="CL1742" s="1"/>
      <c r="CM1742" s="1"/>
      <c r="CN1742" s="1"/>
      <c r="CO1742" s="1"/>
      <c r="CP1742" s="1"/>
      <c r="CQ1742" s="1"/>
      <c r="CR1742" s="1"/>
      <c r="CS1742" s="1"/>
      <c r="CT1742" s="1"/>
      <c r="CU1742" s="1"/>
      <c r="CV1742" s="1"/>
      <c r="CW1742" s="1"/>
      <c r="CX1742" s="1"/>
      <c r="CY1742" s="1"/>
      <c r="CZ1742" s="1"/>
      <c r="DA1742" s="1"/>
      <c r="DB1742" s="1"/>
      <c r="DC1742" s="1"/>
      <c r="DD1742" s="1"/>
      <c r="DE1742" s="1"/>
      <c r="DF1742" s="1"/>
      <c r="DG1742" s="1"/>
      <c r="DH1742" s="1"/>
      <c r="DI1742" s="1"/>
      <c r="DJ1742" s="1"/>
      <c r="DK1742" s="1"/>
      <c r="DL1742" s="1"/>
      <c r="DM1742" s="1"/>
      <c r="DN1742" s="1"/>
      <c r="DO1742" s="1"/>
      <c r="DP1742" s="1"/>
      <c r="DQ1742" s="1"/>
      <c r="DR1742" s="1"/>
      <c r="DS1742" s="1"/>
      <c r="DT1742" s="1"/>
      <c r="DU1742" s="1"/>
      <c r="DV1742" s="1"/>
      <c r="DW1742" s="1"/>
      <c r="DX1742" s="1"/>
      <c r="DY1742" s="1"/>
      <c r="DZ1742" s="1"/>
      <c r="EA1742" s="1"/>
      <c r="EB1742" s="1"/>
      <c r="EC1742" s="1"/>
      <c r="ED1742" s="1"/>
      <c r="EE1742" s="1"/>
      <c r="EF1742" s="1"/>
      <c r="EG1742" s="1"/>
      <c r="EH1742" s="1"/>
      <c r="EI1742" s="1"/>
      <c r="EJ1742" s="1"/>
      <c r="EK1742" s="1"/>
      <c r="EL1742" s="1"/>
      <c r="EM1742" s="1"/>
      <c r="EN1742" s="1"/>
      <c r="EO1742" s="1"/>
      <c r="EP1742" s="1"/>
      <c r="EQ1742" s="1"/>
      <c r="ER1742" s="1"/>
      <c r="ES1742" s="1"/>
      <c r="ET1742" s="1"/>
      <c r="EU1742" s="1"/>
      <c r="EV1742" s="1"/>
      <c r="EW1742" s="1"/>
      <c r="EX1742" s="1"/>
      <c r="EY1742" s="1"/>
      <c r="EZ1742" s="1"/>
      <c r="FA1742" s="1"/>
    </row>
    <row r="1743" spans="1:157" x14ac:dyDescent="0.2">
      <c r="A1743" s="15" t="s">
        <v>1750</v>
      </c>
      <c r="B1743" s="16" t="s">
        <v>6</v>
      </c>
      <c r="C1743" s="17">
        <v>156600</v>
      </c>
    </row>
    <row r="1744" spans="1:157" x14ac:dyDescent="0.2">
      <c r="A1744" s="15" t="s">
        <v>1751</v>
      </c>
      <c r="B1744" s="16" t="s">
        <v>6</v>
      </c>
      <c r="C1744" s="17">
        <v>266800</v>
      </c>
    </row>
    <row r="1745" spans="1:157" s="10" customFormat="1" x14ac:dyDescent="0.2">
      <c r="A1745" s="15" t="s">
        <v>1752</v>
      </c>
      <c r="B1745" s="16" t="s">
        <v>6</v>
      </c>
      <c r="C1745" s="17">
        <v>190000</v>
      </c>
      <c r="D1745" s="1"/>
      <c r="E1745" s="1"/>
      <c r="F1745" s="1"/>
      <c r="G1745" s="1"/>
      <c r="H1745" s="1"/>
      <c r="I1745" s="1"/>
      <c r="J1745" s="1"/>
      <c r="K1745" s="1"/>
      <c r="L1745" s="1"/>
      <c r="M1745" s="1"/>
      <c r="N1745" s="1"/>
      <c r="O1745" s="1"/>
      <c r="P1745" s="1"/>
      <c r="Q1745" s="1"/>
      <c r="R1745" s="1"/>
      <c r="S1745" s="1"/>
      <c r="T1745" s="1"/>
      <c r="U1745" s="1"/>
      <c r="V1745" s="1"/>
      <c r="W1745" s="1"/>
      <c r="X1745" s="1"/>
      <c r="Y1745" s="1"/>
      <c r="Z1745" s="1"/>
      <c r="AA1745" s="1"/>
      <c r="AB1745" s="1"/>
      <c r="AC1745" s="1"/>
      <c r="AD1745" s="1"/>
      <c r="AE1745" s="1"/>
      <c r="AF1745" s="1"/>
      <c r="AG1745" s="1"/>
      <c r="AH1745" s="1"/>
      <c r="AI1745" s="1"/>
      <c r="AJ1745" s="1"/>
      <c r="AK1745" s="1"/>
      <c r="AL1745" s="1"/>
      <c r="AM1745" s="1"/>
      <c r="AN1745" s="1"/>
      <c r="AO1745" s="1"/>
      <c r="AP1745" s="1"/>
      <c r="AQ1745" s="1"/>
      <c r="AR1745" s="1"/>
      <c r="AS1745" s="1"/>
      <c r="AT1745" s="1"/>
      <c r="AU1745" s="1"/>
      <c r="AV1745" s="1"/>
      <c r="AW1745" s="1"/>
      <c r="AX1745" s="1"/>
      <c r="AY1745" s="1"/>
      <c r="AZ1745" s="1"/>
      <c r="BA1745" s="1"/>
      <c r="BB1745" s="1"/>
      <c r="BC1745" s="1"/>
      <c r="BD1745" s="1"/>
      <c r="BE1745" s="1"/>
      <c r="BF1745" s="1"/>
      <c r="BG1745" s="1"/>
      <c r="BH1745" s="1"/>
      <c r="BI1745" s="1"/>
      <c r="BJ1745" s="1"/>
      <c r="BK1745" s="1"/>
      <c r="BL1745" s="1"/>
      <c r="BM1745" s="1"/>
      <c r="BN1745" s="1"/>
      <c r="BO1745" s="1"/>
      <c r="BP1745" s="1"/>
      <c r="BQ1745" s="1"/>
      <c r="BR1745" s="1"/>
      <c r="BS1745" s="1"/>
      <c r="BT1745" s="1"/>
      <c r="BU1745" s="1"/>
      <c r="BV1745" s="1"/>
      <c r="BW1745" s="1"/>
      <c r="BX1745" s="1"/>
      <c r="BY1745" s="1"/>
      <c r="BZ1745" s="1"/>
      <c r="CA1745" s="1"/>
      <c r="CB1745" s="1"/>
      <c r="CC1745" s="1"/>
      <c r="CD1745" s="1"/>
      <c r="CE1745" s="1"/>
      <c r="CF1745" s="1"/>
      <c r="CG1745" s="1"/>
      <c r="CH1745" s="1"/>
      <c r="CI1745" s="1"/>
      <c r="CJ1745" s="1"/>
      <c r="CK1745" s="1"/>
      <c r="CL1745" s="1"/>
      <c r="CM1745" s="1"/>
      <c r="CN1745" s="1"/>
      <c r="CO1745" s="1"/>
      <c r="CP1745" s="1"/>
      <c r="CQ1745" s="1"/>
      <c r="CR1745" s="1"/>
      <c r="CS1745" s="1"/>
      <c r="CT1745" s="1"/>
      <c r="CU1745" s="1"/>
      <c r="CV1745" s="1"/>
      <c r="CW1745" s="1"/>
      <c r="CX1745" s="1"/>
      <c r="CY1745" s="1"/>
      <c r="CZ1745" s="1"/>
      <c r="DA1745" s="1"/>
      <c r="DB1745" s="1"/>
      <c r="DC1745" s="1"/>
      <c r="DD1745" s="1"/>
      <c r="DE1745" s="1"/>
      <c r="DF1745" s="1"/>
      <c r="DG1745" s="1"/>
      <c r="DH1745" s="1"/>
      <c r="DI1745" s="1"/>
      <c r="DJ1745" s="1"/>
      <c r="DK1745" s="1"/>
      <c r="DL1745" s="1"/>
      <c r="DM1745" s="1"/>
      <c r="DN1745" s="1"/>
      <c r="DO1745" s="1"/>
      <c r="DP1745" s="1"/>
      <c r="DQ1745" s="1"/>
      <c r="DR1745" s="1"/>
      <c r="DS1745" s="1"/>
      <c r="DT1745" s="1"/>
      <c r="DU1745" s="1"/>
      <c r="DV1745" s="1"/>
      <c r="DW1745" s="1"/>
      <c r="DX1745" s="1"/>
      <c r="DY1745" s="1"/>
      <c r="DZ1745" s="1"/>
      <c r="EA1745" s="1"/>
      <c r="EB1745" s="1"/>
      <c r="EC1745" s="1"/>
      <c r="ED1745" s="1"/>
      <c r="EE1745" s="1"/>
      <c r="EF1745" s="1"/>
      <c r="EG1745" s="1"/>
      <c r="EH1745" s="1"/>
      <c r="EI1745" s="1"/>
      <c r="EJ1745" s="1"/>
      <c r="EK1745" s="1"/>
      <c r="EL1745" s="1"/>
      <c r="EM1745" s="1"/>
      <c r="EN1745" s="1"/>
      <c r="EO1745" s="1"/>
      <c r="EP1745" s="1"/>
      <c r="EQ1745" s="1"/>
      <c r="ER1745" s="1"/>
      <c r="ES1745" s="1"/>
      <c r="ET1745" s="1"/>
      <c r="EU1745" s="1"/>
      <c r="EV1745" s="1"/>
      <c r="EW1745" s="1"/>
      <c r="EX1745" s="1"/>
      <c r="EY1745" s="1"/>
      <c r="EZ1745" s="1"/>
      <c r="FA1745" s="1"/>
    </row>
    <row r="1746" spans="1:157" s="10" customFormat="1" x14ac:dyDescent="0.2">
      <c r="A1746" s="7" t="s">
        <v>1753</v>
      </c>
      <c r="B1746" s="8" t="s">
        <v>6</v>
      </c>
      <c r="C1746" s="9">
        <v>192000</v>
      </c>
      <c r="D1746" s="1"/>
      <c r="E1746" s="1"/>
      <c r="F1746" s="1"/>
      <c r="G1746" s="1"/>
      <c r="H1746" s="1"/>
      <c r="I1746" s="1"/>
      <c r="J1746" s="1"/>
      <c r="K1746" s="1"/>
      <c r="L1746" s="1"/>
      <c r="M1746" s="1"/>
      <c r="N1746" s="1"/>
      <c r="O1746" s="1"/>
      <c r="P1746" s="1"/>
      <c r="Q1746" s="1"/>
      <c r="R1746" s="1"/>
      <c r="S1746" s="1"/>
      <c r="T1746" s="1"/>
      <c r="U1746" s="1"/>
      <c r="V1746" s="1"/>
      <c r="W1746" s="1"/>
      <c r="X1746" s="1"/>
      <c r="Y1746" s="1"/>
      <c r="Z1746" s="1"/>
      <c r="AA1746" s="1"/>
      <c r="AB1746" s="1"/>
      <c r="AC1746" s="1"/>
      <c r="AD1746" s="1"/>
      <c r="AE1746" s="1"/>
      <c r="AF1746" s="1"/>
      <c r="AG1746" s="1"/>
      <c r="AH1746" s="1"/>
      <c r="AI1746" s="1"/>
      <c r="AJ1746" s="1"/>
      <c r="AK1746" s="1"/>
      <c r="AL1746" s="1"/>
      <c r="AM1746" s="1"/>
      <c r="AN1746" s="1"/>
      <c r="AO1746" s="1"/>
      <c r="AP1746" s="1"/>
      <c r="AQ1746" s="1"/>
      <c r="AR1746" s="1"/>
      <c r="AS1746" s="1"/>
      <c r="AT1746" s="1"/>
      <c r="AU1746" s="1"/>
      <c r="AV1746" s="1"/>
      <c r="AW1746" s="1"/>
      <c r="AX1746" s="1"/>
      <c r="AY1746" s="1"/>
      <c r="AZ1746" s="1"/>
      <c r="BA1746" s="1"/>
      <c r="BB1746" s="1"/>
      <c r="BC1746" s="1"/>
      <c r="BD1746" s="1"/>
      <c r="BE1746" s="1"/>
      <c r="BF1746" s="1"/>
      <c r="BG1746" s="1"/>
      <c r="BH1746" s="1"/>
      <c r="BI1746" s="1"/>
      <c r="BJ1746" s="1"/>
      <c r="BK1746" s="1"/>
      <c r="BL1746" s="1"/>
      <c r="BM1746" s="1"/>
      <c r="BN1746" s="1"/>
      <c r="BO1746" s="1"/>
      <c r="BP1746" s="1"/>
      <c r="BQ1746" s="1"/>
      <c r="BR1746" s="1"/>
      <c r="BS1746" s="1"/>
      <c r="BT1746" s="1"/>
      <c r="BU1746" s="1"/>
      <c r="BV1746" s="1"/>
      <c r="BW1746" s="1"/>
      <c r="BX1746" s="1"/>
      <c r="BY1746" s="1"/>
      <c r="BZ1746" s="1"/>
      <c r="CA1746" s="1"/>
      <c r="CB1746" s="1"/>
      <c r="CC1746" s="1"/>
      <c r="CD1746" s="1"/>
      <c r="CE1746" s="1"/>
      <c r="CF1746" s="1"/>
      <c r="CG1746" s="1"/>
      <c r="CH1746" s="1"/>
      <c r="CI1746" s="1"/>
      <c r="CJ1746" s="1"/>
      <c r="CK1746" s="1"/>
      <c r="CL1746" s="1"/>
      <c r="CM1746" s="1"/>
      <c r="CN1746" s="1"/>
      <c r="CO1746" s="1"/>
      <c r="CP1746" s="1"/>
      <c r="CQ1746" s="1"/>
      <c r="CR1746" s="1"/>
      <c r="CS1746" s="1"/>
      <c r="CT1746" s="1"/>
      <c r="CU1746" s="1"/>
      <c r="CV1746" s="1"/>
      <c r="CW1746" s="1"/>
      <c r="CX1746" s="1"/>
      <c r="CY1746" s="1"/>
      <c r="CZ1746" s="1"/>
      <c r="DA1746" s="1"/>
      <c r="DB1746" s="1"/>
      <c r="DC1746" s="1"/>
      <c r="DD1746" s="1"/>
      <c r="DE1746" s="1"/>
      <c r="DF1746" s="1"/>
      <c r="DG1746" s="1"/>
      <c r="DH1746" s="1"/>
      <c r="DI1746" s="1"/>
      <c r="DJ1746" s="1"/>
      <c r="DK1746" s="1"/>
      <c r="DL1746" s="1"/>
      <c r="DM1746" s="1"/>
      <c r="DN1746" s="1"/>
      <c r="DO1746" s="1"/>
      <c r="DP1746" s="1"/>
      <c r="DQ1746" s="1"/>
      <c r="DR1746" s="1"/>
      <c r="DS1746" s="1"/>
      <c r="DT1746" s="1"/>
      <c r="DU1746" s="1"/>
      <c r="DV1746" s="1"/>
      <c r="DW1746" s="1"/>
      <c r="DX1746" s="1"/>
      <c r="DY1746" s="1"/>
      <c r="DZ1746" s="1"/>
      <c r="EA1746" s="1"/>
      <c r="EB1746" s="1"/>
      <c r="EC1746" s="1"/>
      <c r="ED1746" s="1"/>
      <c r="EE1746" s="1"/>
      <c r="EF1746" s="1"/>
      <c r="EG1746" s="1"/>
      <c r="EH1746" s="1"/>
      <c r="EI1746" s="1"/>
      <c r="EJ1746" s="1"/>
      <c r="EK1746" s="1"/>
      <c r="EL1746" s="1"/>
      <c r="EM1746" s="1"/>
      <c r="EN1746" s="1"/>
      <c r="EO1746" s="1"/>
      <c r="EP1746" s="1"/>
      <c r="EQ1746" s="1"/>
      <c r="ER1746" s="1"/>
      <c r="ES1746" s="1"/>
      <c r="ET1746" s="1"/>
      <c r="EU1746" s="1"/>
      <c r="EV1746" s="1"/>
      <c r="EW1746" s="1"/>
      <c r="EX1746" s="1"/>
      <c r="EY1746" s="1"/>
      <c r="EZ1746" s="1"/>
      <c r="FA1746" s="1"/>
    </row>
    <row r="1747" spans="1:157" s="10" customFormat="1" x14ac:dyDescent="0.2">
      <c r="A1747" s="7" t="s">
        <v>1754</v>
      </c>
      <c r="B1747" s="8" t="s">
        <v>6</v>
      </c>
      <c r="C1747" s="9">
        <v>220000</v>
      </c>
      <c r="D1747" s="1"/>
      <c r="E1747" s="1"/>
      <c r="F1747" s="1"/>
      <c r="G1747" s="1"/>
      <c r="H1747" s="1"/>
      <c r="I1747" s="1"/>
      <c r="J1747" s="1"/>
      <c r="K1747" s="1"/>
      <c r="L1747" s="1"/>
      <c r="M1747" s="1"/>
      <c r="N1747" s="1"/>
      <c r="O1747" s="1"/>
      <c r="P1747" s="1"/>
      <c r="Q1747" s="1"/>
      <c r="R1747" s="1"/>
      <c r="S1747" s="1"/>
      <c r="T1747" s="1"/>
      <c r="U1747" s="1"/>
      <c r="V1747" s="1"/>
      <c r="W1747" s="1"/>
      <c r="X1747" s="1"/>
      <c r="Y1747" s="1"/>
      <c r="Z1747" s="1"/>
      <c r="AA1747" s="1"/>
      <c r="AB1747" s="1"/>
      <c r="AC1747" s="1"/>
      <c r="AD1747" s="1"/>
      <c r="AE1747" s="1"/>
      <c r="AF1747" s="1"/>
      <c r="AG1747" s="1"/>
      <c r="AH1747" s="1"/>
      <c r="AI1747" s="1"/>
      <c r="AJ1747" s="1"/>
      <c r="AK1747" s="1"/>
      <c r="AL1747" s="1"/>
      <c r="AM1747" s="1"/>
      <c r="AN1747" s="1"/>
      <c r="AO1747" s="1"/>
      <c r="AP1747" s="1"/>
      <c r="AQ1747" s="1"/>
      <c r="AR1747" s="1"/>
      <c r="AS1747" s="1"/>
      <c r="AT1747" s="1"/>
      <c r="AU1747" s="1"/>
      <c r="AV1747" s="1"/>
      <c r="AW1747" s="1"/>
      <c r="AX1747" s="1"/>
      <c r="AY1747" s="1"/>
      <c r="AZ1747" s="1"/>
      <c r="BA1747" s="1"/>
      <c r="BB1747" s="1"/>
      <c r="BC1747" s="1"/>
      <c r="BD1747" s="1"/>
      <c r="BE1747" s="1"/>
      <c r="BF1747" s="1"/>
      <c r="BG1747" s="1"/>
      <c r="BH1747" s="1"/>
      <c r="BI1747" s="1"/>
      <c r="BJ1747" s="1"/>
      <c r="BK1747" s="1"/>
      <c r="BL1747" s="1"/>
      <c r="BM1747" s="1"/>
      <c r="BN1747" s="1"/>
      <c r="BO1747" s="1"/>
      <c r="BP1747" s="1"/>
      <c r="BQ1747" s="1"/>
      <c r="BR1747" s="1"/>
      <c r="BS1747" s="1"/>
      <c r="BT1747" s="1"/>
      <c r="BU1747" s="1"/>
      <c r="BV1747" s="1"/>
      <c r="BW1747" s="1"/>
      <c r="BX1747" s="1"/>
      <c r="BY1747" s="1"/>
      <c r="BZ1747" s="1"/>
      <c r="CA1747" s="1"/>
      <c r="CB1747" s="1"/>
      <c r="CC1747" s="1"/>
      <c r="CD1747" s="1"/>
      <c r="CE1747" s="1"/>
      <c r="CF1747" s="1"/>
      <c r="CG1747" s="1"/>
      <c r="CH1747" s="1"/>
      <c r="CI1747" s="1"/>
      <c r="CJ1747" s="1"/>
      <c r="CK1747" s="1"/>
      <c r="CL1747" s="1"/>
      <c r="CM1747" s="1"/>
      <c r="CN1747" s="1"/>
      <c r="CO1747" s="1"/>
      <c r="CP1747" s="1"/>
      <c r="CQ1747" s="1"/>
      <c r="CR1747" s="1"/>
      <c r="CS1747" s="1"/>
      <c r="CT1747" s="1"/>
      <c r="CU1747" s="1"/>
      <c r="CV1747" s="1"/>
      <c r="CW1747" s="1"/>
      <c r="CX1747" s="1"/>
      <c r="CY1747" s="1"/>
      <c r="CZ1747" s="1"/>
      <c r="DA1747" s="1"/>
      <c r="DB1747" s="1"/>
      <c r="DC1747" s="1"/>
      <c r="DD1747" s="1"/>
      <c r="DE1747" s="1"/>
      <c r="DF1747" s="1"/>
      <c r="DG1747" s="1"/>
      <c r="DH1747" s="1"/>
      <c r="DI1747" s="1"/>
      <c r="DJ1747" s="1"/>
      <c r="DK1747" s="1"/>
      <c r="DL1747" s="1"/>
      <c r="DM1747" s="1"/>
      <c r="DN1747" s="1"/>
      <c r="DO1747" s="1"/>
      <c r="DP1747" s="1"/>
      <c r="DQ1747" s="1"/>
      <c r="DR1747" s="1"/>
      <c r="DS1747" s="1"/>
      <c r="DT1747" s="1"/>
      <c r="DU1747" s="1"/>
      <c r="DV1747" s="1"/>
      <c r="DW1747" s="1"/>
      <c r="DX1747" s="1"/>
      <c r="DY1747" s="1"/>
      <c r="DZ1747" s="1"/>
      <c r="EA1747" s="1"/>
      <c r="EB1747" s="1"/>
      <c r="EC1747" s="1"/>
      <c r="ED1747" s="1"/>
      <c r="EE1747" s="1"/>
      <c r="EF1747" s="1"/>
      <c r="EG1747" s="1"/>
      <c r="EH1747" s="1"/>
      <c r="EI1747" s="1"/>
      <c r="EJ1747" s="1"/>
      <c r="EK1747" s="1"/>
      <c r="EL1747" s="1"/>
      <c r="EM1747" s="1"/>
      <c r="EN1747" s="1"/>
      <c r="EO1747" s="1"/>
      <c r="EP1747" s="1"/>
      <c r="EQ1747" s="1"/>
      <c r="ER1747" s="1"/>
      <c r="ES1747" s="1"/>
      <c r="ET1747" s="1"/>
      <c r="EU1747" s="1"/>
      <c r="EV1747" s="1"/>
      <c r="EW1747" s="1"/>
      <c r="EX1747" s="1"/>
      <c r="EY1747" s="1"/>
      <c r="EZ1747" s="1"/>
      <c r="FA1747" s="1"/>
    </row>
    <row r="1748" spans="1:157" s="10" customFormat="1" x14ac:dyDescent="0.2">
      <c r="A1748" s="7" t="s">
        <v>1755</v>
      </c>
      <c r="B1748" s="8" t="s">
        <v>6</v>
      </c>
      <c r="C1748" s="9">
        <v>250000</v>
      </c>
      <c r="D1748" s="1"/>
      <c r="E1748" s="1"/>
      <c r="F1748" s="1"/>
      <c r="G1748" s="1"/>
      <c r="H1748" s="1"/>
      <c r="I1748" s="1"/>
      <c r="J1748" s="1"/>
      <c r="K1748" s="1"/>
      <c r="L1748" s="1"/>
      <c r="M1748" s="1"/>
      <c r="N1748" s="1"/>
      <c r="O1748" s="1"/>
      <c r="P1748" s="1"/>
      <c r="Q1748" s="1"/>
      <c r="R1748" s="1"/>
      <c r="S1748" s="1"/>
      <c r="T1748" s="1"/>
      <c r="U1748" s="1"/>
      <c r="V1748" s="1"/>
      <c r="W1748" s="1"/>
      <c r="X1748" s="1"/>
      <c r="Y1748" s="1"/>
      <c r="Z1748" s="1"/>
      <c r="AA1748" s="1"/>
      <c r="AB1748" s="1"/>
      <c r="AC1748" s="1"/>
      <c r="AD1748" s="1"/>
      <c r="AE1748" s="1"/>
      <c r="AF1748" s="1"/>
      <c r="AG1748" s="1"/>
      <c r="AH1748" s="1"/>
      <c r="AI1748" s="1"/>
      <c r="AJ1748" s="1"/>
      <c r="AK1748" s="1"/>
      <c r="AL1748" s="1"/>
      <c r="AM1748" s="1"/>
      <c r="AN1748" s="1"/>
      <c r="AO1748" s="1"/>
      <c r="AP1748" s="1"/>
      <c r="AQ1748" s="1"/>
      <c r="AR1748" s="1"/>
      <c r="AS1748" s="1"/>
      <c r="AT1748" s="1"/>
      <c r="AU1748" s="1"/>
      <c r="AV1748" s="1"/>
      <c r="AW1748" s="1"/>
      <c r="AX1748" s="1"/>
      <c r="AY1748" s="1"/>
      <c r="AZ1748" s="1"/>
      <c r="BA1748" s="1"/>
      <c r="BB1748" s="1"/>
      <c r="BC1748" s="1"/>
      <c r="BD1748" s="1"/>
      <c r="BE1748" s="1"/>
      <c r="BF1748" s="1"/>
      <c r="BG1748" s="1"/>
      <c r="BH1748" s="1"/>
      <c r="BI1748" s="1"/>
      <c r="BJ1748" s="1"/>
      <c r="BK1748" s="1"/>
      <c r="BL1748" s="1"/>
      <c r="BM1748" s="1"/>
      <c r="BN1748" s="1"/>
      <c r="BO1748" s="1"/>
      <c r="BP1748" s="1"/>
      <c r="BQ1748" s="1"/>
      <c r="BR1748" s="1"/>
      <c r="BS1748" s="1"/>
      <c r="BT1748" s="1"/>
      <c r="BU1748" s="1"/>
      <c r="BV1748" s="1"/>
      <c r="BW1748" s="1"/>
      <c r="BX1748" s="1"/>
      <c r="BY1748" s="1"/>
      <c r="BZ1748" s="1"/>
      <c r="CA1748" s="1"/>
      <c r="CB1748" s="1"/>
      <c r="CC1748" s="1"/>
      <c r="CD1748" s="1"/>
      <c r="CE1748" s="1"/>
      <c r="CF1748" s="1"/>
      <c r="CG1748" s="1"/>
      <c r="CH1748" s="1"/>
      <c r="CI1748" s="1"/>
      <c r="CJ1748" s="1"/>
      <c r="CK1748" s="1"/>
      <c r="CL1748" s="1"/>
      <c r="CM1748" s="1"/>
      <c r="CN1748" s="1"/>
      <c r="CO1748" s="1"/>
      <c r="CP1748" s="1"/>
      <c r="CQ1748" s="1"/>
      <c r="CR1748" s="1"/>
      <c r="CS1748" s="1"/>
      <c r="CT1748" s="1"/>
      <c r="CU1748" s="1"/>
      <c r="CV1748" s="1"/>
      <c r="CW1748" s="1"/>
      <c r="CX1748" s="1"/>
      <c r="CY1748" s="1"/>
      <c r="CZ1748" s="1"/>
      <c r="DA1748" s="1"/>
      <c r="DB1748" s="1"/>
      <c r="DC1748" s="1"/>
      <c r="DD1748" s="1"/>
      <c r="DE1748" s="1"/>
      <c r="DF1748" s="1"/>
      <c r="DG1748" s="1"/>
      <c r="DH1748" s="1"/>
      <c r="DI1748" s="1"/>
      <c r="DJ1748" s="1"/>
      <c r="DK1748" s="1"/>
      <c r="DL1748" s="1"/>
      <c r="DM1748" s="1"/>
      <c r="DN1748" s="1"/>
      <c r="DO1748" s="1"/>
      <c r="DP1748" s="1"/>
      <c r="DQ1748" s="1"/>
      <c r="DR1748" s="1"/>
      <c r="DS1748" s="1"/>
      <c r="DT1748" s="1"/>
      <c r="DU1748" s="1"/>
      <c r="DV1748" s="1"/>
      <c r="DW1748" s="1"/>
      <c r="DX1748" s="1"/>
      <c r="DY1748" s="1"/>
      <c r="DZ1748" s="1"/>
      <c r="EA1748" s="1"/>
      <c r="EB1748" s="1"/>
      <c r="EC1748" s="1"/>
      <c r="ED1748" s="1"/>
      <c r="EE1748" s="1"/>
      <c r="EF1748" s="1"/>
      <c r="EG1748" s="1"/>
      <c r="EH1748" s="1"/>
      <c r="EI1748" s="1"/>
      <c r="EJ1748" s="1"/>
      <c r="EK1748" s="1"/>
      <c r="EL1748" s="1"/>
      <c r="EM1748" s="1"/>
      <c r="EN1748" s="1"/>
      <c r="EO1748" s="1"/>
      <c r="EP1748" s="1"/>
      <c r="EQ1748" s="1"/>
      <c r="ER1748" s="1"/>
      <c r="ES1748" s="1"/>
      <c r="ET1748" s="1"/>
      <c r="EU1748" s="1"/>
      <c r="EV1748" s="1"/>
      <c r="EW1748" s="1"/>
      <c r="EX1748" s="1"/>
      <c r="EY1748" s="1"/>
      <c r="EZ1748" s="1"/>
      <c r="FA1748" s="1"/>
    </row>
    <row r="1749" spans="1:157" x14ac:dyDescent="0.2">
      <c r="A1749" s="15" t="s">
        <v>1756</v>
      </c>
      <c r="B1749" s="16" t="s">
        <v>6</v>
      </c>
      <c r="C1749" s="17">
        <v>3400000</v>
      </c>
    </row>
    <row r="1750" spans="1:157" s="10" customFormat="1" x14ac:dyDescent="0.2">
      <c r="A1750" s="7" t="s">
        <v>1757</v>
      </c>
      <c r="B1750" s="8" t="s">
        <v>6</v>
      </c>
      <c r="C1750" s="9">
        <v>222364</v>
      </c>
      <c r="D1750" s="1"/>
      <c r="E1750" s="1"/>
      <c r="F1750" s="1"/>
      <c r="G1750" s="1"/>
      <c r="H1750" s="1"/>
      <c r="I1750" s="1"/>
      <c r="J1750" s="1"/>
      <c r="K1750" s="1"/>
      <c r="L1750" s="1"/>
      <c r="M1750" s="1"/>
      <c r="N1750" s="1"/>
      <c r="O1750" s="1"/>
      <c r="P1750" s="1"/>
      <c r="Q1750" s="1"/>
      <c r="R1750" s="1"/>
      <c r="S1750" s="1"/>
      <c r="T1750" s="1"/>
      <c r="U1750" s="1"/>
      <c r="V1750" s="1"/>
      <c r="W1750" s="1"/>
      <c r="X1750" s="1"/>
      <c r="Y1750" s="1"/>
      <c r="Z1750" s="1"/>
      <c r="AA1750" s="1"/>
      <c r="AB1750" s="1"/>
      <c r="AC1750" s="1"/>
      <c r="AD1750" s="1"/>
      <c r="AE1750" s="1"/>
      <c r="AF1750" s="1"/>
      <c r="AG1750" s="1"/>
      <c r="AH1750" s="1"/>
      <c r="AI1750" s="1"/>
      <c r="AJ1750" s="1"/>
      <c r="AK1750" s="1"/>
      <c r="AL1750" s="1"/>
      <c r="AM1750" s="1"/>
      <c r="AN1750" s="1"/>
      <c r="AO1750" s="1"/>
      <c r="AP1750" s="1"/>
      <c r="AQ1750" s="1"/>
      <c r="AR1750" s="1"/>
      <c r="AS1750" s="1"/>
      <c r="AT1750" s="1"/>
      <c r="AU1750" s="1"/>
      <c r="AV1750" s="1"/>
      <c r="AW1750" s="1"/>
      <c r="AX1750" s="1"/>
      <c r="AY1750" s="1"/>
      <c r="AZ1750" s="1"/>
      <c r="BA1750" s="1"/>
      <c r="BB1750" s="1"/>
      <c r="BC1750" s="1"/>
      <c r="BD1750" s="1"/>
      <c r="BE1750" s="1"/>
      <c r="BF1750" s="1"/>
      <c r="BG1750" s="1"/>
      <c r="BH1750" s="1"/>
      <c r="BI1750" s="1"/>
      <c r="BJ1750" s="1"/>
      <c r="BK1750" s="1"/>
      <c r="BL1750" s="1"/>
      <c r="BM1750" s="1"/>
      <c r="BN1750" s="1"/>
      <c r="BO1750" s="1"/>
      <c r="BP1750" s="1"/>
      <c r="BQ1750" s="1"/>
      <c r="BR1750" s="1"/>
      <c r="BS1750" s="1"/>
      <c r="BT1750" s="1"/>
      <c r="BU1750" s="1"/>
      <c r="BV1750" s="1"/>
      <c r="BW1750" s="1"/>
      <c r="BX1750" s="1"/>
      <c r="BY1750" s="1"/>
      <c r="BZ1750" s="1"/>
      <c r="CA1750" s="1"/>
      <c r="CB1750" s="1"/>
      <c r="CC1750" s="1"/>
      <c r="CD1750" s="1"/>
      <c r="CE1750" s="1"/>
      <c r="CF1750" s="1"/>
      <c r="CG1750" s="1"/>
      <c r="CH1750" s="1"/>
      <c r="CI1750" s="1"/>
      <c r="CJ1750" s="1"/>
      <c r="CK1750" s="1"/>
      <c r="CL1750" s="1"/>
      <c r="CM1750" s="1"/>
      <c r="CN1750" s="1"/>
      <c r="CO1750" s="1"/>
      <c r="CP1750" s="1"/>
      <c r="CQ1750" s="1"/>
      <c r="CR1750" s="1"/>
      <c r="CS1750" s="1"/>
      <c r="CT1750" s="1"/>
      <c r="CU1750" s="1"/>
      <c r="CV1750" s="1"/>
      <c r="CW1750" s="1"/>
      <c r="CX1750" s="1"/>
      <c r="CY1750" s="1"/>
      <c r="CZ1750" s="1"/>
      <c r="DA1750" s="1"/>
      <c r="DB1750" s="1"/>
      <c r="DC1750" s="1"/>
      <c r="DD1750" s="1"/>
      <c r="DE1750" s="1"/>
      <c r="DF1750" s="1"/>
      <c r="DG1750" s="1"/>
      <c r="DH1750" s="1"/>
      <c r="DI1750" s="1"/>
      <c r="DJ1750" s="1"/>
      <c r="DK1750" s="1"/>
      <c r="DL1750" s="1"/>
      <c r="DM1750" s="1"/>
      <c r="DN1750" s="1"/>
      <c r="DO1750" s="1"/>
      <c r="DP1750" s="1"/>
      <c r="DQ1750" s="1"/>
      <c r="DR1750" s="1"/>
      <c r="DS1750" s="1"/>
      <c r="DT1750" s="1"/>
      <c r="DU1750" s="1"/>
      <c r="DV1750" s="1"/>
      <c r="DW1750" s="1"/>
      <c r="DX1750" s="1"/>
      <c r="DY1750" s="1"/>
      <c r="DZ1750" s="1"/>
      <c r="EA1750" s="1"/>
      <c r="EB1750" s="1"/>
      <c r="EC1750" s="1"/>
      <c r="ED1750" s="1"/>
      <c r="EE1750" s="1"/>
      <c r="EF1750" s="1"/>
      <c r="EG1750" s="1"/>
      <c r="EH1750" s="1"/>
      <c r="EI1750" s="1"/>
      <c r="EJ1750" s="1"/>
      <c r="EK1750" s="1"/>
      <c r="EL1750" s="1"/>
      <c r="EM1750" s="1"/>
      <c r="EN1750" s="1"/>
      <c r="EO1750" s="1"/>
      <c r="EP1750" s="1"/>
      <c r="EQ1750" s="1"/>
      <c r="ER1750" s="1"/>
      <c r="ES1750" s="1"/>
      <c r="ET1750" s="1"/>
      <c r="EU1750" s="1"/>
      <c r="EV1750" s="1"/>
      <c r="EW1750" s="1"/>
      <c r="EX1750" s="1"/>
      <c r="EY1750" s="1"/>
      <c r="EZ1750" s="1"/>
      <c r="FA1750" s="1"/>
    </row>
    <row r="1751" spans="1:157" s="10" customFormat="1" x14ac:dyDescent="0.2">
      <c r="A1751" s="7" t="s">
        <v>1758</v>
      </c>
      <c r="B1751" s="8" t="s">
        <v>6</v>
      </c>
      <c r="C1751" s="9">
        <v>250638</v>
      </c>
      <c r="D1751" s="1"/>
      <c r="E1751" s="1"/>
      <c r="F1751" s="1"/>
      <c r="G1751" s="1"/>
      <c r="H1751" s="1"/>
      <c r="I1751" s="1"/>
      <c r="J1751" s="1"/>
      <c r="K1751" s="1"/>
      <c r="L1751" s="1"/>
      <c r="M1751" s="1"/>
      <c r="N1751" s="1"/>
      <c r="O1751" s="1"/>
      <c r="P1751" s="1"/>
      <c r="Q1751" s="1"/>
      <c r="R1751" s="1"/>
      <c r="S1751" s="1"/>
      <c r="T1751" s="1"/>
      <c r="U1751" s="1"/>
      <c r="V1751" s="1"/>
      <c r="W1751" s="1"/>
      <c r="X1751" s="1"/>
      <c r="Y1751" s="1"/>
      <c r="Z1751" s="1"/>
      <c r="AA1751" s="1"/>
      <c r="AB1751" s="1"/>
      <c r="AC1751" s="1"/>
      <c r="AD1751" s="1"/>
      <c r="AE1751" s="1"/>
      <c r="AF1751" s="1"/>
      <c r="AG1751" s="1"/>
      <c r="AH1751" s="1"/>
      <c r="AI1751" s="1"/>
      <c r="AJ1751" s="1"/>
      <c r="AK1751" s="1"/>
      <c r="AL1751" s="1"/>
      <c r="AM1751" s="1"/>
      <c r="AN1751" s="1"/>
      <c r="AO1751" s="1"/>
      <c r="AP1751" s="1"/>
      <c r="AQ1751" s="1"/>
      <c r="AR1751" s="1"/>
      <c r="AS1751" s="1"/>
      <c r="AT1751" s="1"/>
      <c r="AU1751" s="1"/>
      <c r="AV1751" s="1"/>
      <c r="AW1751" s="1"/>
      <c r="AX1751" s="1"/>
      <c r="AY1751" s="1"/>
      <c r="AZ1751" s="1"/>
      <c r="BA1751" s="1"/>
      <c r="BB1751" s="1"/>
      <c r="BC1751" s="1"/>
      <c r="BD1751" s="1"/>
      <c r="BE1751" s="1"/>
      <c r="BF1751" s="1"/>
      <c r="BG1751" s="1"/>
      <c r="BH1751" s="1"/>
      <c r="BI1751" s="1"/>
      <c r="BJ1751" s="1"/>
      <c r="BK1751" s="1"/>
      <c r="BL1751" s="1"/>
      <c r="BM1751" s="1"/>
      <c r="BN1751" s="1"/>
      <c r="BO1751" s="1"/>
      <c r="BP1751" s="1"/>
      <c r="BQ1751" s="1"/>
      <c r="BR1751" s="1"/>
      <c r="BS1751" s="1"/>
      <c r="BT1751" s="1"/>
      <c r="BU1751" s="1"/>
      <c r="BV1751" s="1"/>
      <c r="BW1751" s="1"/>
      <c r="BX1751" s="1"/>
      <c r="BY1751" s="1"/>
      <c r="BZ1751" s="1"/>
      <c r="CA1751" s="1"/>
      <c r="CB1751" s="1"/>
      <c r="CC1751" s="1"/>
      <c r="CD1751" s="1"/>
      <c r="CE1751" s="1"/>
      <c r="CF1751" s="1"/>
      <c r="CG1751" s="1"/>
      <c r="CH1751" s="1"/>
      <c r="CI1751" s="1"/>
      <c r="CJ1751" s="1"/>
      <c r="CK1751" s="1"/>
      <c r="CL1751" s="1"/>
      <c r="CM1751" s="1"/>
      <c r="CN1751" s="1"/>
      <c r="CO1751" s="1"/>
      <c r="CP1751" s="1"/>
      <c r="CQ1751" s="1"/>
      <c r="CR1751" s="1"/>
      <c r="CS1751" s="1"/>
      <c r="CT1751" s="1"/>
      <c r="CU1751" s="1"/>
      <c r="CV1751" s="1"/>
      <c r="CW1751" s="1"/>
      <c r="CX1751" s="1"/>
      <c r="CY1751" s="1"/>
      <c r="CZ1751" s="1"/>
      <c r="DA1751" s="1"/>
      <c r="DB1751" s="1"/>
      <c r="DC1751" s="1"/>
      <c r="DD1751" s="1"/>
      <c r="DE1751" s="1"/>
      <c r="DF1751" s="1"/>
      <c r="DG1751" s="1"/>
      <c r="DH1751" s="1"/>
      <c r="DI1751" s="1"/>
      <c r="DJ1751" s="1"/>
      <c r="DK1751" s="1"/>
      <c r="DL1751" s="1"/>
      <c r="DM1751" s="1"/>
      <c r="DN1751" s="1"/>
      <c r="DO1751" s="1"/>
      <c r="DP1751" s="1"/>
      <c r="DQ1751" s="1"/>
      <c r="DR1751" s="1"/>
      <c r="DS1751" s="1"/>
      <c r="DT1751" s="1"/>
      <c r="DU1751" s="1"/>
      <c r="DV1751" s="1"/>
      <c r="DW1751" s="1"/>
      <c r="DX1751" s="1"/>
      <c r="DY1751" s="1"/>
      <c r="DZ1751" s="1"/>
      <c r="EA1751" s="1"/>
      <c r="EB1751" s="1"/>
      <c r="EC1751" s="1"/>
      <c r="ED1751" s="1"/>
      <c r="EE1751" s="1"/>
      <c r="EF1751" s="1"/>
      <c r="EG1751" s="1"/>
      <c r="EH1751" s="1"/>
      <c r="EI1751" s="1"/>
      <c r="EJ1751" s="1"/>
      <c r="EK1751" s="1"/>
      <c r="EL1751" s="1"/>
      <c r="EM1751" s="1"/>
      <c r="EN1751" s="1"/>
      <c r="EO1751" s="1"/>
      <c r="EP1751" s="1"/>
      <c r="EQ1751" s="1"/>
      <c r="ER1751" s="1"/>
      <c r="ES1751" s="1"/>
      <c r="ET1751" s="1"/>
      <c r="EU1751" s="1"/>
      <c r="EV1751" s="1"/>
      <c r="EW1751" s="1"/>
      <c r="EX1751" s="1"/>
      <c r="EY1751" s="1"/>
      <c r="EZ1751" s="1"/>
      <c r="FA1751" s="1"/>
    </row>
    <row r="1752" spans="1:157" s="10" customFormat="1" x14ac:dyDescent="0.2">
      <c r="A1752" s="7" t="s">
        <v>1759</v>
      </c>
      <c r="B1752" s="8" t="s">
        <v>6</v>
      </c>
      <c r="C1752" s="9">
        <v>280660</v>
      </c>
      <c r="D1752" s="1"/>
      <c r="E1752" s="1"/>
      <c r="F1752" s="1"/>
      <c r="G1752" s="1"/>
      <c r="H1752" s="1"/>
      <c r="I1752" s="1"/>
      <c r="J1752" s="1"/>
      <c r="K1752" s="1"/>
      <c r="L1752" s="1"/>
      <c r="M1752" s="1"/>
      <c r="N1752" s="1"/>
      <c r="O1752" s="1"/>
      <c r="P1752" s="1"/>
      <c r="Q1752" s="1"/>
      <c r="R1752" s="1"/>
      <c r="S1752" s="1"/>
      <c r="T1752" s="1"/>
      <c r="U1752" s="1"/>
      <c r="V1752" s="1"/>
      <c r="W1752" s="1"/>
      <c r="X1752" s="1"/>
      <c r="Y1752" s="1"/>
      <c r="Z1752" s="1"/>
      <c r="AA1752" s="1"/>
      <c r="AB1752" s="1"/>
      <c r="AC1752" s="1"/>
      <c r="AD1752" s="1"/>
      <c r="AE1752" s="1"/>
      <c r="AF1752" s="1"/>
      <c r="AG1752" s="1"/>
      <c r="AH1752" s="1"/>
      <c r="AI1752" s="1"/>
      <c r="AJ1752" s="1"/>
      <c r="AK1752" s="1"/>
      <c r="AL1752" s="1"/>
      <c r="AM1752" s="1"/>
      <c r="AN1752" s="1"/>
      <c r="AO1752" s="1"/>
      <c r="AP1752" s="1"/>
      <c r="AQ1752" s="1"/>
      <c r="AR1752" s="1"/>
      <c r="AS1752" s="1"/>
      <c r="AT1752" s="1"/>
      <c r="AU1752" s="1"/>
      <c r="AV1752" s="1"/>
      <c r="AW1752" s="1"/>
      <c r="AX1752" s="1"/>
      <c r="AY1752" s="1"/>
      <c r="AZ1752" s="1"/>
      <c r="BA1752" s="1"/>
      <c r="BB1752" s="1"/>
      <c r="BC1752" s="1"/>
      <c r="BD1752" s="1"/>
      <c r="BE1752" s="1"/>
      <c r="BF1752" s="1"/>
      <c r="BG1752" s="1"/>
      <c r="BH1752" s="1"/>
      <c r="BI1752" s="1"/>
      <c r="BJ1752" s="1"/>
      <c r="BK1752" s="1"/>
      <c r="BL1752" s="1"/>
      <c r="BM1752" s="1"/>
      <c r="BN1752" s="1"/>
      <c r="BO1752" s="1"/>
      <c r="BP1752" s="1"/>
      <c r="BQ1752" s="1"/>
      <c r="BR1752" s="1"/>
      <c r="BS1752" s="1"/>
      <c r="BT1752" s="1"/>
      <c r="BU1752" s="1"/>
      <c r="BV1752" s="1"/>
      <c r="BW1752" s="1"/>
      <c r="BX1752" s="1"/>
      <c r="BY1752" s="1"/>
      <c r="BZ1752" s="1"/>
      <c r="CA1752" s="1"/>
      <c r="CB1752" s="1"/>
      <c r="CC1752" s="1"/>
      <c r="CD1752" s="1"/>
      <c r="CE1752" s="1"/>
      <c r="CF1752" s="1"/>
      <c r="CG1752" s="1"/>
      <c r="CH1752" s="1"/>
      <c r="CI1752" s="1"/>
      <c r="CJ1752" s="1"/>
      <c r="CK1752" s="1"/>
      <c r="CL1752" s="1"/>
      <c r="CM1752" s="1"/>
      <c r="CN1752" s="1"/>
      <c r="CO1752" s="1"/>
      <c r="CP1752" s="1"/>
      <c r="CQ1752" s="1"/>
      <c r="CR1752" s="1"/>
      <c r="CS1752" s="1"/>
      <c r="CT1752" s="1"/>
      <c r="CU1752" s="1"/>
      <c r="CV1752" s="1"/>
      <c r="CW1752" s="1"/>
      <c r="CX1752" s="1"/>
      <c r="CY1752" s="1"/>
      <c r="CZ1752" s="1"/>
      <c r="DA1752" s="1"/>
      <c r="DB1752" s="1"/>
      <c r="DC1752" s="1"/>
      <c r="DD1752" s="1"/>
      <c r="DE1752" s="1"/>
      <c r="DF1752" s="1"/>
      <c r="DG1752" s="1"/>
      <c r="DH1752" s="1"/>
      <c r="DI1752" s="1"/>
      <c r="DJ1752" s="1"/>
      <c r="DK1752" s="1"/>
      <c r="DL1752" s="1"/>
      <c r="DM1752" s="1"/>
      <c r="DN1752" s="1"/>
      <c r="DO1752" s="1"/>
      <c r="DP1752" s="1"/>
      <c r="DQ1752" s="1"/>
      <c r="DR1752" s="1"/>
      <c r="DS1752" s="1"/>
      <c r="DT1752" s="1"/>
      <c r="DU1752" s="1"/>
      <c r="DV1752" s="1"/>
      <c r="DW1752" s="1"/>
      <c r="DX1752" s="1"/>
      <c r="DY1752" s="1"/>
      <c r="DZ1752" s="1"/>
      <c r="EA1752" s="1"/>
      <c r="EB1752" s="1"/>
      <c r="EC1752" s="1"/>
      <c r="ED1752" s="1"/>
      <c r="EE1752" s="1"/>
      <c r="EF1752" s="1"/>
      <c r="EG1752" s="1"/>
      <c r="EH1752" s="1"/>
      <c r="EI1752" s="1"/>
      <c r="EJ1752" s="1"/>
      <c r="EK1752" s="1"/>
      <c r="EL1752" s="1"/>
      <c r="EM1752" s="1"/>
      <c r="EN1752" s="1"/>
      <c r="EO1752" s="1"/>
      <c r="EP1752" s="1"/>
      <c r="EQ1752" s="1"/>
      <c r="ER1752" s="1"/>
      <c r="ES1752" s="1"/>
      <c r="ET1752" s="1"/>
      <c r="EU1752" s="1"/>
      <c r="EV1752" s="1"/>
      <c r="EW1752" s="1"/>
      <c r="EX1752" s="1"/>
      <c r="EY1752" s="1"/>
      <c r="EZ1752" s="1"/>
      <c r="FA1752" s="1"/>
    </row>
    <row r="1753" spans="1:157" x14ac:dyDescent="0.2">
      <c r="A1753" s="15" t="s">
        <v>1760</v>
      </c>
      <c r="B1753" s="16" t="s">
        <v>20</v>
      </c>
      <c r="C1753" s="17">
        <v>7250</v>
      </c>
    </row>
    <row r="1754" spans="1:157" x14ac:dyDescent="0.2">
      <c r="A1754" s="7" t="s">
        <v>1761</v>
      </c>
      <c r="B1754" s="8" t="s">
        <v>6</v>
      </c>
      <c r="C1754" s="9">
        <v>4559</v>
      </c>
    </row>
    <row r="1755" spans="1:157" x14ac:dyDescent="0.2">
      <c r="A1755" s="7" t="s">
        <v>1762</v>
      </c>
      <c r="B1755" s="8" t="s">
        <v>6</v>
      </c>
      <c r="C1755" s="9">
        <v>9196</v>
      </c>
    </row>
    <row r="1756" spans="1:157" x14ac:dyDescent="0.2">
      <c r="A1756" s="7" t="s">
        <v>1763</v>
      </c>
      <c r="B1756" s="8" t="s">
        <v>6</v>
      </c>
      <c r="C1756" s="9">
        <v>19918</v>
      </c>
    </row>
    <row r="1757" spans="1:157" x14ac:dyDescent="0.2">
      <c r="A1757" s="7" t="s">
        <v>1764</v>
      </c>
      <c r="B1757" s="8" t="s">
        <v>20</v>
      </c>
      <c r="C1757" s="9">
        <v>13388</v>
      </c>
    </row>
    <row r="1758" spans="1:157" s="10" customFormat="1" x14ac:dyDescent="0.2">
      <c r="A1758" s="15" t="s">
        <v>1765</v>
      </c>
      <c r="B1758" s="16" t="s">
        <v>20</v>
      </c>
      <c r="C1758" s="17">
        <v>10672</v>
      </c>
      <c r="D1758" s="1"/>
      <c r="E1758" s="1"/>
      <c r="F1758" s="1"/>
      <c r="G1758" s="1"/>
      <c r="H1758" s="1"/>
      <c r="I1758" s="1"/>
      <c r="J1758" s="1"/>
      <c r="K1758" s="1"/>
      <c r="L1758" s="1"/>
      <c r="M1758" s="1"/>
      <c r="N1758" s="1"/>
      <c r="O1758" s="1"/>
      <c r="P1758" s="1"/>
      <c r="Q1758" s="1"/>
      <c r="R1758" s="1"/>
      <c r="S1758" s="1"/>
      <c r="T1758" s="1"/>
      <c r="U1758" s="1"/>
      <c r="V1758" s="1"/>
      <c r="W1758" s="1"/>
      <c r="X1758" s="1"/>
      <c r="Y1758" s="1"/>
      <c r="Z1758" s="1"/>
      <c r="AA1758" s="1"/>
      <c r="AB1758" s="1"/>
      <c r="AC1758" s="1"/>
      <c r="AD1758" s="1"/>
      <c r="AE1758" s="1"/>
      <c r="AF1758" s="1"/>
      <c r="AG1758" s="1"/>
      <c r="AH1758" s="1"/>
      <c r="AI1758" s="1"/>
      <c r="AJ1758" s="1"/>
      <c r="AK1758" s="1"/>
      <c r="AL1758" s="1"/>
      <c r="AM1758" s="1"/>
      <c r="AN1758" s="1"/>
      <c r="AO1758" s="1"/>
      <c r="AP1758" s="1"/>
      <c r="AQ1758" s="1"/>
      <c r="AR1758" s="1"/>
      <c r="AS1758" s="1"/>
      <c r="AT1758" s="1"/>
      <c r="AU1758" s="1"/>
      <c r="AV1758" s="1"/>
      <c r="AW1758" s="1"/>
      <c r="AX1758" s="1"/>
      <c r="AY1758" s="1"/>
      <c r="AZ1758" s="1"/>
      <c r="BA1758" s="1"/>
      <c r="BB1758" s="1"/>
      <c r="BC1758" s="1"/>
      <c r="BD1758" s="1"/>
      <c r="BE1758" s="1"/>
      <c r="BF1758" s="1"/>
      <c r="BG1758" s="1"/>
      <c r="BH1758" s="1"/>
      <c r="BI1758" s="1"/>
      <c r="BJ1758" s="1"/>
      <c r="BK1758" s="1"/>
      <c r="BL1758" s="1"/>
      <c r="BM1758" s="1"/>
      <c r="BN1758" s="1"/>
      <c r="BO1758" s="1"/>
      <c r="BP1758" s="1"/>
      <c r="BQ1758" s="1"/>
      <c r="BR1758" s="1"/>
      <c r="BS1758" s="1"/>
      <c r="BT1758" s="1"/>
      <c r="BU1758" s="1"/>
      <c r="BV1758" s="1"/>
      <c r="BW1758" s="1"/>
      <c r="BX1758" s="1"/>
      <c r="BY1758" s="1"/>
      <c r="BZ1758" s="1"/>
      <c r="CA1758" s="1"/>
      <c r="CB1758" s="1"/>
      <c r="CC1758" s="1"/>
      <c r="CD1758" s="1"/>
      <c r="CE1758" s="1"/>
      <c r="CF1758" s="1"/>
      <c r="CG1758" s="1"/>
      <c r="CH1758" s="1"/>
      <c r="CI1758" s="1"/>
      <c r="CJ1758" s="1"/>
      <c r="CK1758" s="1"/>
      <c r="CL1758" s="1"/>
      <c r="CM1758" s="1"/>
      <c r="CN1758" s="1"/>
      <c r="CO1758" s="1"/>
      <c r="CP1758" s="1"/>
      <c r="CQ1758" s="1"/>
      <c r="CR1758" s="1"/>
      <c r="CS1758" s="1"/>
      <c r="CT1758" s="1"/>
      <c r="CU1758" s="1"/>
      <c r="CV1758" s="1"/>
      <c r="CW1758" s="1"/>
      <c r="CX1758" s="1"/>
      <c r="CY1758" s="1"/>
      <c r="CZ1758" s="1"/>
      <c r="DA1758" s="1"/>
      <c r="DB1758" s="1"/>
      <c r="DC1758" s="1"/>
      <c r="DD1758" s="1"/>
      <c r="DE1758" s="1"/>
      <c r="DF1758" s="1"/>
      <c r="DG1758" s="1"/>
      <c r="DH1758" s="1"/>
      <c r="DI1758" s="1"/>
      <c r="DJ1758" s="1"/>
      <c r="DK1758" s="1"/>
      <c r="DL1758" s="1"/>
      <c r="DM1758" s="1"/>
      <c r="DN1758" s="1"/>
      <c r="DO1758" s="1"/>
      <c r="DP1758" s="1"/>
      <c r="DQ1758" s="1"/>
      <c r="DR1758" s="1"/>
      <c r="DS1758" s="1"/>
      <c r="DT1758" s="1"/>
      <c r="DU1758" s="1"/>
      <c r="DV1758" s="1"/>
      <c r="DW1758" s="1"/>
      <c r="DX1758" s="1"/>
      <c r="DY1758" s="1"/>
      <c r="DZ1758" s="1"/>
      <c r="EA1758" s="1"/>
      <c r="EB1758" s="1"/>
      <c r="EC1758" s="1"/>
      <c r="ED1758" s="1"/>
      <c r="EE1758" s="1"/>
      <c r="EF1758" s="1"/>
      <c r="EG1758" s="1"/>
      <c r="EH1758" s="1"/>
      <c r="EI1758" s="1"/>
      <c r="EJ1758" s="1"/>
      <c r="EK1758" s="1"/>
      <c r="EL1758" s="1"/>
      <c r="EM1758" s="1"/>
      <c r="EN1758" s="1"/>
      <c r="EO1758" s="1"/>
      <c r="EP1758" s="1"/>
      <c r="EQ1758" s="1"/>
      <c r="ER1758" s="1"/>
      <c r="ES1758" s="1"/>
      <c r="ET1758" s="1"/>
      <c r="EU1758" s="1"/>
      <c r="EV1758" s="1"/>
      <c r="EW1758" s="1"/>
      <c r="EX1758" s="1"/>
      <c r="EY1758" s="1"/>
      <c r="EZ1758" s="1"/>
      <c r="FA1758" s="1"/>
    </row>
    <row r="1759" spans="1:157" s="10" customFormat="1" x14ac:dyDescent="0.2">
      <c r="A1759" s="15" t="s">
        <v>1766</v>
      </c>
      <c r="B1759" s="16" t="s">
        <v>72</v>
      </c>
      <c r="C1759" s="17">
        <v>1300</v>
      </c>
      <c r="D1759" s="1"/>
      <c r="E1759" s="1"/>
      <c r="F1759" s="1"/>
      <c r="G1759" s="1"/>
      <c r="H1759" s="1"/>
      <c r="I1759" s="1"/>
      <c r="J1759" s="1"/>
      <c r="K1759" s="1"/>
      <c r="L1759" s="1"/>
      <c r="M1759" s="1"/>
      <c r="N1759" s="1"/>
      <c r="O1759" s="1"/>
      <c r="P1759" s="1"/>
      <c r="Q1759" s="1"/>
      <c r="R1759" s="1"/>
      <c r="S1759" s="1"/>
      <c r="T1759" s="1"/>
      <c r="U1759" s="1"/>
      <c r="V1759" s="1"/>
      <c r="W1759" s="1"/>
      <c r="X1759" s="1"/>
      <c r="Y1759" s="1"/>
      <c r="Z1759" s="1"/>
      <c r="AA1759" s="1"/>
      <c r="AB1759" s="1"/>
      <c r="AC1759" s="1"/>
      <c r="AD1759" s="1"/>
      <c r="AE1759" s="1"/>
      <c r="AF1759" s="1"/>
      <c r="AG1759" s="1"/>
      <c r="AH1759" s="1"/>
      <c r="AI1759" s="1"/>
      <c r="AJ1759" s="1"/>
      <c r="AK1759" s="1"/>
      <c r="AL1759" s="1"/>
      <c r="AM1759" s="1"/>
      <c r="AN1759" s="1"/>
      <c r="AO1759" s="1"/>
      <c r="AP1759" s="1"/>
      <c r="AQ1759" s="1"/>
      <c r="AR1759" s="1"/>
      <c r="AS1759" s="1"/>
      <c r="AT1759" s="1"/>
      <c r="AU1759" s="1"/>
      <c r="AV1759" s="1"/>
      <c r="AW1759" s="1"/>
      <c r="AX1759" s="1"/>
      <c r="AY1759" s="1"/>
      <c r="AZ1759" s="1"/>
      <c r="BA1759" s="1"/>
      <c r="BB1759" s="1"/>
      <c r="BC1759" s="1"/>
      <c r="BD1759" s="1"/>
      <c r="BE1759" s="1"/>
      <c r="BF1759" s="1"/>
      <c r="BG1759" s="1"/>
      <c r="BH1759" s="1"/>
      <c r="BI1759" s="1"/>
      <c r="BJ1759" s="1"/>
      <c r="BK1759" s="1"/>
      <c r="BL1759" s="1"/>
      <c r="BM1759" s="1"/>
      <c r="BN1759" s="1"/>
      <c r="BO1759" s="1"/>
      <c r="BP1759" s="1"/>
      <c r="BQ1759" s="1"/>
      <c r="BR1759" s="1"/>
      <c r="BS1759" s="1"/>
      <c r="BT1759" s="1"/>
      <c r="BU1759" s="1"/>
      <c r="BV1759" s="1"/>
      <c r="BW1759" s="1"/>
      <c r="BX1759" s="1"/>
      <c r="BY1759" s="1"/>
      <c r="BZ1759" s="1"/>
      <c r="CA1759" s="1"/>
      <c r="CB1759" s="1"/>
      <c r="CC1759" s="1"/>
      <c r="CD1759" s="1"/>
      <c r="CE1759" s="1"/>
      <c r="CF1759" s="1"/>
      <c r="CG1759" s="1"/>
      <c r="CH1759" s="1"/>
      <c r="CI1759" s="1"/>
      <c r="CJ1759" s="1"/>
      <c r="CK1759" s="1"/>
      <c r="CL1759" s="1"/>
      <c r="CM1759" s="1"/>
      <c r="CN1759" s="1"/>
      <c r="CO1759" s="1"/>
      <c r="CP1759" s="1"/>
      <c r="CQ1759" s="1"/>
      <c r="CR1759" s="1"/>
      <c r="CS1759" s="1"/>
      <c r="CT1759" s="1"/>
      <c r="CU1759" s="1"/>
      <c r="CV1759" s="1"/>
      <c r="CW1759" s="1"/>
      <c r="CX1759" s="1"/>
      <c r="CY1759" s="1"/>
      <c r="CZ1759" s="1"/>
      <c r="DA1759" s="1"/>
      <c r="DB1759" s="1"/>
      <c r="DC1759" s="1"/>
      <c r="DD1759" s="1"/>
      <c r="DE1759" s="1"/>
      <c r="DF1759" s="1"/>
      <c r="DG1759" s="1"/>
      <c r="DH1759" s="1"/>
      <c r="DI1759" s="1"/>
      <c r="DJ1759" s="1"/>
      <c r="DK1759" s="1"/>
      <c r="DL1759" s="1"/>
      <c r="DM1759" s="1"/>
      <c r="DN1759" s="1"/>
      <c r="DO1759" s="1"/>
      <c r="DP1759" s="1"/>
      <c r="DQ1759" s="1"/>
      <c r="DR1759" s="1"/>
      <c r="DS1759" s="1"/>
      <c r="DT1759" s="1"/>
      <c r="DU1759" s="1"/>
      <c r="DV1759" s="1"/>
      <c r="DW1759" s="1"/>
      <c r="DX1759" s="1"/>
      <c r="DY1759" s="1"/>
      <c r="DZ1759" s="1"/>
      <c r="EA1759" s="1"/>
      <c r="EB1759" s="1"/>
      <c r="EC1759" s="1"/>
      <c r="ED1759" s="1"/>
      <c r="EE1759" s="1"/>
      <c r="EF1759" s="1"/>
      <c r="EG1759" s="1"/>
      <c r="EH1759" s="1"/>
      <c r="EI1759" s="1"/>
      <c r="EJ1759" s="1"/>
      <c r="EK1759" s="1"/>
      <c r="EL1759" s="1"/>
      <c r="EM1759" s="1"/>
      <c r="EN1759" s="1"/>
      <c r="EO1759" s="1"/>
      <c r="EP1759" s="1"/>
      <c r="EQ1759" s="1"/>
      <c r="ER1759" s="1"/>
      <c r="ES1759" s="1"/>
      <c r="ET1759" s="1"/>
      <c r="EU1759" s="1"/>
      <c r="EV1759" s="1"/>
      <c r="EW1759" s="1"/>
      <c r="EX1759" s="1"/>
      <c r="EY1759" s="1"/>
      <c r="EZ1759" s="1"/>
      <c r="FA1759" s="1"/>
    </row>
    <row r="1760" spans="1:157" s="10" customFormat="1" x14ac:dyDescent="0.2">
      <c r="A1760" s="15" t="s">
        <v>1767</v>
      </c>
      <c r="B1760" s="16" t="s">
        <v>20</v>
      </c>
      <c r="C1760" s="17">
        <v>35224</v>
      </c>
      <c r="D1760" s="1"/>
      <c r="E1760" s="1"/>
      <c r="F1760" s="1"/>
      <c r="G1760" s="1"/>
      <c r="H1760" s="1"/>
      <c r="I1760" s="1"/>
      <c r="J1760" s="1"/>
      <c r="K1760" s="1"/>
      <c r="L1760" s="1"/>
      <c r="M1760" s="1"/>
      <c r="N1760" s="1"/>
      <c r="O1760" s="1"/>
      <c r="P1760" s="1"/>
      <c r="Q1760" s="1"/>
      <c r="R1760" s="1"/>
      <c r="S1760" s="1"/>
      <c r="T1760" s="1"/>
      <c r="U1760" s="1"/>
      <c r="V1760" s="1"/>
      <c r="W1760" s="1"/>
      <c r="X1760" s="1"/>
      <c r="Y1760" s="1"/>
      <c r="Z1760" s="1"/>
      <c r="AA1760" s="1"/>
      <c r="AB1760" s="1"/>
      <c r="AC1760" s="1"/>
      <c r="AD1760" s="1"/>
      <c r="AE1760" s="1"/>
      <c r="AF1760" s="1"/>
      <c r="AG1760" s="1"/>
      <c r="AH1760" s="1"/>
      <c r="AI1760" s="1"/>
      <c r="AJ1760" s="1"/>
      <c r="AK1760" s="1"/>
      <c r="AL1760" s="1"/>
      <c r="AM1760" s="1"/>
      <c r="AN1760" s="1"/>
      <c r="AO1760" s="1"/>
      <c r="AP1760" s="1"/>
      <c r="AQ1760" s="1"/>
      <c r="AR1760" s="1"/>
      <c r="AS1760" s="1"/>
      <c r="AT1760" s="1"/>
      <c r="AU1760" s="1"/>
      <c r="AV1760" s="1"/>
      <c r="AW1760" s="1"/>
      <c r="AX1760" s="1"/>
      <c r="AY1760" s="1"/>
      <c r="AZ1760" s="1"/>
      <c r="BA1760" s="1"/>
      <c r="BB1760" s="1"/>
      <c r="BC1760" s="1"/>
      <c r="BD1760" s="1"/>
      <c r="BE1760" s="1"/>
      <c r="BF1760" s="1"/>
      <c r="BG1760" s="1"/>
      <c r="BH1760" s="1"/>
      <c r="BI1760" s="1"/>
      <c r="BJ1760" s="1"/>
      <c r="BK1760" s="1"/>
      <c r="BL1760" s="1"/>
      <c r="BM1760" s="1"/>
      <c r="BN1760" s="1"/>
      <c r="BO1760" s="1"/>
      <c r="BP1760" s="1"/>
      <c r="BQ1760" s="1"/>
      <c r="BR1760" s="1"/>
      <c r="BS1760" s="1"/>
      <c r="BT1760" s="1"/>
      <c r="BU1760" s="1"/>
      <c r="BV1760" s="1"/>
      <c r="BW1760" s="1"/>
      <c r="BX1760" s="1"/>
      <c r="BY1760" s="1"/>
      <c r="BZ1760" s="1"/>
      <c r="CA1760" s="1"/>
      <c r="CB1760" s="1"/>
      <c r="CC1760" s="1"/>
      <c r="CD1760" s="1"/>
      <c r="CE1760" s="1"/>
      <c r="CF1760" s="1"/>
      <c r="CG1760" s="1"/>
      <c r="CH1760" s="1"/>
      <c r="CI1760" s="1"/>
      <c r="CJ1760" s="1"/>
      <c r="CK1760" s="1"/>
      <c r="CL1760" s="1"/>
      <c r="CM1760" s="1"/>
      <c r="CN1760" s="1"/>
      <c r="CO1760" s="1"/>
      <c r="CP1760" s="1"/>
      <c r="CQ1760" s="1"/>
      <c r="CR1760" s="1"/>
      <c r="CS1760" s="1"/>
      <c r="CT1760" s="1"/>
      <c r="CU1760" s="1"/>
      <c r="CV1760" s="1"/>
      <c r="CW1760" s="1"/>
      <c r="CX1760" s="1"/>
      <c r="CY1760" s="1"/>
      <c r="CZ1760" s="1"/>
      <c r="DA1760" s="1"/>
      <c r="DB1760" s="1"/>
      <c r="DC1760" s="1"/>
      <c r="DD1760" s="1"/>
      <c r="DE1760" s="1"/>
      <c r="DF1760" s="1"/>
      <c r="DG1760" s="1"/>
      <c r="DH1760" s="1"/>
      <c r="DI1760" s="1"/>
      <c r="DJ1760" s="1"/>
      <c r="DK1760" s="1"/>
      <c r="DL1760" s="1"/>
      <c r="DM1760" s="1"/>
      <c r="DN1760" s="1"/>
      <c r="DO1760" s="1"/>
      <c r="DP1760" s="1"/>
      <c r="DQ1760" s="1"/>
      <c r="DR1760" s="1"/>
      <c r="DS1760" s="1"/>
      <c r="DT1760" s="1"/>
      <c r="DU1760" s="1"/>
      <c r="DV1760" s="1"/>
      <c r="DW1760" s="1"/>
      <c r="DX1760" s="1"/>
      <c r="DY1760" s="1"/>
      <c r="DZ1760" s="1"/>
      <c r="EA1760" s="1"/>
      <c r="EB1760" s="1"/>
      <c r="EC1760" s="1"/>
      <c r="ED1760" s="1"/>
      <c r="EE1760" s="1"/>
      <c r="EF1760" s="1"/>
      <c r="EG1760" s="1"/>
      <c r="EH1760" s="1"/>
      <c r="EI1760" s="1"/>
      <c r="EJ1760" s="1"/>
      <c r="EK1760" s="1"/>
      <c r="EL1760" s="1"/>
      <c r="EM1760" s="1"/>
      <c r="EN1760" s="1"/>
      <c r="EO1760" s="1"/>
      <c r="EP1760" s="1"/>
      <c r="EQ1760" s="1"/>
      <c r="ER1760" s="1"/>
      <c r="ES1760" s="1"/>
      <c r="ET1760" s="1"/>
      <c r="EU1760" s="1"/>
      <c r="EV1760" s="1"/>
      <c r="EW1760" s="1"/>
      <c r="EX1760" s="1"/>
      <c r="EY1760" s="1"/>
      <c r="EZ1760" s="1"/>
      <c r="FA1760" s="1"/>
    </row>
    <row r="1761" spans="1:3" x14ac:dyDescent="0.2">
      <c r="A1761" s="15" t="s">
        <v>1768</v>
      </c>
      <c r="B1761" s="16" t="s">
        <v>20</v>
      </c>
      <c r="C1761" s="17">
        <v>21896</v>
      </c>
    </row>
    <row r="1762" spans="1:3" x14ac:dyDescent="0.2">
      <c r="A1762" s="15" t="s">
        <v>1769</v>
      </c>
      <c r="B1762" s="16" t="s">
        <v>20</v>
      </c>
      <c r="C1762" s="17">
        <v>2204</v>
      </c>
    </row>
    <row r="1763" spans="1:3" x14ac:dyDescent="0.2">
      <c r="A1763" s="7" t="s">
        <v>1770</v>
      </c>
      <c r="B1763" s="8" t="s">
        <v>20</v>
      </c>
      <c r="C1763" s="9">
        <v>21368</v>
      </c>
    </row>
    <row r="1764" spans="1:3" x14ac:dyDescent="0.2">
      <c r="A1764" s="15" t="s">
        <v>1771</v>
      </c>
      <c r="B1764" s="16" t="s">
        <v>20</v>
      </c>
      <c r="C1764" s="17">
        <v>21460</v>
      </c>
    </row>
    <row r="1765" spans="1:3" x14ac:dyDescent="0.2">
      <c r="A1765" s="7" t="s">
        <v>1772</v>
      </c>
      <c r="B1765" s="8" t="s">
        <v>6</v>
      </c>
      <c r="C1765" s="9">
        <v>65426</v>
      </c>
    </row>
    <row r="1766" spans="1:3" x14ac:dyDescent="0.2">
      <c r="A1766" s="15" t="s">
        <v>1773</v>
      </c>
      <c r="B1766" s="16" t="s">
        <v>20</v>
      </c>
      <c r="C1766" s="17">
        <v>51887</v>
      </c>
    </row>
    <row r="1767" spans="1:3" x14ac:dyDescent="0.2">
      <c r="A1767" s="7" t="s">
        <v>1774</v>
      </c>
      <c r="B1767" s="8" t="s">
        <v>20</v>
      </c>
      <c r="C1767" s="9">
        <v>84657</v>
      </c>
    </row>
    <row r="1768" spans="1:3" x14ac:dyDescent="0.2">
      <c r="A1768" s="15" t="s">
        <v>1775</v>
      </c>
      <c r="B1768" s="16" t="s">
        <v>20</v>
      </c>
      <c r="C1768" s="17">
        <v>124120</v>
      </c>
    </row>
    <row r="1769" spans="1:3" x14ac:dyDescent="0.2">
      <c r="A1769" s="7" t="s">
        <v>1776</v>
      </c>
      <c r="B1769" s="8" t="s">
        <v>6</v>
      </c>
      <c r="C1769" s="9">
        <v>144285</v>
      </c>
    </row>
    <row r="1770" spans="1:3" x14ac:dyDescent="0.2">
      <c r="A1770" s="15" t="s">
        <v>1777</v>
      </c>
      <c r="B1770" s="16" t="s">
        <v>81</v>
      </c>
      <c r="C1770" s="17">
        <v>1264</v>
      </c>
    </row>
    <row r="1771" spans="1:3" x14ac:dyDescent="0.2">
      <c r="A1771" s="15" t="s">
        <v>1778</v>
      </c>
      <c r="B1771" s="16" t="s">
        <v>20</v>
      </c>
      <c r="C1771" s="17">
        <v>11414</v>
      </c>
    </row>
    <row r="1772" spans="1:3" x14ac:dyDescent="0.2">
      <c r="A1772" s="15" t="s">
        <v>1779</v>
      </c>
      <c r="B1772" s="16" t="s">
        <v>6</v>
      </c>
      <c r="C1772" s="17">
        <v>20300</v>
      </c>
    </row>
    <row r="1773" spans="1:3" x14ac:dyDescent="0.2">
      <c r="A1773" s="7" t="s">
        <v>1780</v>
      </c>
      <c r="B1773" s="8" t="s">
        <v>6</v>
      </c>
      <c r="C1773" s="9">
        <v>30464</v>
      </c>
    </row>
    <row r="1774" spans="1:3" x14ac:dyDescent="0.2">
      <c r="A1774" s="15" t="s">
        <v>1781</v>
      </c>
      <c r="B1774" s="16" t="s">
        <v>6</v>
      </c>
      <c r="C1774" s="17">
        <v>32844</v>
      </c>
    </row>
    <row r="1775" spans="1:3" x14ac:dyDescent="0.2">
      <c r="A1775" s="15" t="s">
        <v>1782</v>
      </c>
      <c r="B1775" s="16" t="s">
        <v>6</v>
      </c>
      <c r="C1775" s="17">
        <v>184208</v>
      </c>
    </row>
    <row r="1776" spans="1:3" x14ac:dyDescent="0.2">
      <c r="A1776" s="15" t="s">
        <v>1783</v>
      </c>
      <c r="B1776" s="16" t="s">
        <v>6</v>
      </c>
      <c r="C1776" s="17">
        <v>745416</v>
      </c>
    </row>
    <row r="1777" spans="1:3" x14ac:dyDescent="0.2">
      <c r="A1777" s="15" t="s">
        <v>1784</v>
      </c>
      <c r="B1777" s="16" t="s">
        <v>20</v>
      </c>
      <c r="C1777" s="17">
        <v>6519</v>
      </c>
    </row>
    <row r="1778" spans="1:3" x14ac:dyDescent="0.2">
      <c r="A1778" s="15" t="s">
        <v>1785</v>
      </c>
      <c r="B1778" s="16" t="s">
        <v>20</v>
      </c>
      <c r="C1778" s="17">
        <v>3004</v>
      </c>
    </row>
    <row r="1779" spans="1:3" x14ac:dyDescent="0.2">
      <c r="A1779" s="7" t="s">
        <v>1786</v>
      </c>
      <c r="B1779" s="8" t="s">
        <v>20</v>
      </c>
      <c r="C1779" s="9">
        <v>126997</v>
      </c>
    </row>
    <row r="1780" spans="1:3" x14ac:dyDescent="0.2">
      <c r="A1780" s="15" t="s">
        <v>1787</v>
      </c>
      <c r="B1780" s="16" t="s">
        <v>4</v>
      </c>
      <c r="C1780" s="17">
        <v>51388</v>
      </c>
    </row>
    <row r="1781" spans="1:3" x14ac:dyDescent="0.2">
      <c r="A1781" s="15" t="s">
        <v>1788</v>
      </c>
      <c r="B1781" s="16" t="s">
        <v>72</v>
      </c>
      <c r="C1781" s="17">
        <v>38093</v>
      </c>
    </row>
    <row r="1782" spans="1:3" x14ac:dyDescent="0.2">
      <c r="A1782" s="15" t="s">
        <v>1789</v>
      </c>
      <c r="B1782" s="16" t="s">
        <v>72</v>
      </c>
      <c r="C1782" s="17">
        <v>44903</v>
      </c>
    </row>
    <row r="1783" spans="1:3" x14ac:dyDescent="0.2">
      <c r="A1783" s="15" t="s">
        <v>1790</v>
      </c>
      <c r="B1783" s="16" t="s">
        <v>20</v>
      </c>
      <c r="C1783" s="17">
        <v>10672</v>
      </c>
    </row>
    <row r="1784" spans="1:3" x14ac:dyDescent="0.2">
      <c r="A1784" s="7" t="s">
        <v>1791</v>
      </c>
      <c r="B1784" s="8" t="s">
        <v>6</v>
      </c>
      <c r="C1784" s="9">
        <v>21242</v>
      </c>
    </row>
    <row r="1785" spans="1:3" x14ac:dyDescent="0.2">
      <c r="A1785" s="7" t="s">
        <v>1792</v>
      </c>
      <c r="B1785" s="8" t="s">
        <v>20</v>
      </c>
      <c r="C1785" s="9">
        <v>6831</v>
      </c>
    </row>
    <row r="1786" spans="1:3" x14ac:dyDescent="0.2">
      <c r="A1786" s="15" t="s">
        <v>1793</v>
      </c>
      <c r="B1786" s="16" t="s">
        <v>6</v>
      </c>
      <c r="C1786" s="17">
        <v>106720</v>
      </c>
    </row>
    <row r="1787" spans="1:3" x14ac:dyDescent="0.2">
      <c r="A1787" s="15" t="s">
        <v>1794</v>
      </c>
      <c r="B1787" s="16" t="s">
        <v>6</v>
      </c>
      <c r="C1787" s="17">
        <v>21368</v>
      </c>
    </row>
    <row r="1788" spans="1:3" x14ac:dyDescent="0.2">
      <c r="A1788" s="15" t="s">
        <v>1795</v>
      </c>
      <c r="B1788" s="16" t="s">
        <v>6</v>
      </c>
      <c r="C1788" s="17">
        <v>8600</v>
      </c>
    </row>
    <row r="1789" spans="1:3" x14ac:dyDescent="0.2">
      <c r="A1789" s="7" t="s">
        <v>1796</v>
      </c>
      <c r="B1789" s="8" t="s">
        <v>6</v>
      </c>
      <c r="C1789" s="9">
        <v>181049</v>
      </c>
    </row>
    <row r="1790" spans="1:3" x14ac:dyDescent="0.2">
      <c r="A1790" s="7" t="s">
        <v>1797</v>
      </c>
      <c r="B1790" s="8" t="s">
        <v>6</v>
      </c>
      <c r="C1790" s="9">
        <v>221064</v>
      </c>
    </row>
    <row r="1791" spans="1:3" x14ac:dyDescent="0.2">
      <c r="A1791" s="15" t="s">
        <v>1798</v>
      </c>
      <c r="B1791" s="16" t="s">
        <v>6</v>
      </c>
      <c r="C1791" s="17">
        <v>287097</v>
      </c>
    </row>
    <row r="1792" spans="1:3" x14ac:dyDescent="0.2">
      <c r="A1792" s="7" t="s">
        <v>1799</v>
      </c>
      <c r="B1792" s="8" t="s">
        <v>6</v>
      </c>
      <c r="C1792" s="9">
        <v>236455</v>
      </c>
    </row>
    <row r="1793" spans="1:157" x14ac:dyDescent="0.2">
      <c r="A1793" s="7" t="s">
        <v>1800</v>
      </c>
      <c r="B1793" s="8" t="s">
        <v>6</v>
      </c>
      <c r="C1793" s="9">
        <v>360715</v>
      </c>
    </row>
    <row r="1794" spans="1:157" x14ac:dyDescent="0.2">
      <c r="A1794" s="15" t="s">
        <v>1801</v>
      </c>
      <c r="B1794" s="16" t="s">
        <v>81</v>
      </c>
      <c r="C1794" s="17">
        <v>17000</v>
      </c>
    </row>
    <row r="1795" spans="1:157" x14ac:dyDescent="0.2">
      <c r="A1795" s="15" t="s">
        <v>1802</v>
      </c>
      <c r="B1795" s="16" t="s">
        <v>16</v>
      </c>
      <c r="C1795" s="17">
        <v>14500</v>
      </c>
    </row>
    <row r="1796" spans="1:157" x14ac:dyDescent="0.2">
      <c r="A1796" s="15" t="s">
        <v>1803</v>
      </c>
      <c r="B1796" s="16" t="s">
        <v>6</v>
      </c>
      <c r="C1796" s="17">
        <v>430000</v>
      </c>
    </row>
    <row r="1797" spans="1:157" x14ac:dyDescent="0.2">
      <c r="A1797" s="15" t="s">
        <v>1804</v>
      </c>
      <c r="B1797" s="16" t="s">
        <v>6</v>
      </c>
      <c r="C1797" s="17">
        <v>1002566</v>
      </c>
    </row>
    <row r="1798" spans="1:157" x14ac:dyDescent="0.2">
      <c r="A1798" s="15" t="s">
        <v>1805</v>
      </c>
      <c r="B1798" s="16" t="s">
        <v>6</v>
      </c>
      <c r="C1798" s="17">
        <v>1540400</v>
      </c>
    </row>
    <row r="1799" spans="1:157" s="10" customFormat="1" x14ac:dyDescent="0.2">
      <c r="A1799" s="15" t="s">
        <v>1806</v>
      </c>
      <c r="B1799" s="16" t="s">
        <v>6</v>
      </c>
      <c r="C1799" s="17">
        <v>569000</v>
      </c>
      <c r="D1799" s="1"/>
      <c r="E1799" s="1"/>
      <c r="F1799" s="1"/>
      <c r="G1799" s="1"/>
      <c r="H1799" s="1"/>
      <c r="I1799" s="1"/>
      <c r="J1799" s="1"/>
      <c r="K1799" s="1"/>
      <c r="L1799" s="1"/>
      <c r="M1799" s="1"/>
      <c r="N1799" s="1"/>
      <c r="O1799" s="1"/>
      <c r="P1799" s="1"/>
      <c r="Q1799" s="1"/>
      <c r="R1799" s="1"/>
      <c r="S1799" s="1"/>
      <c r="T1799" s="1"/>
      <c r="U1799" s="1"/>
      <c r="V1799" s="1"/>
      <c r="W1799" s="1"/>
      <c r="X1799" s="1"/>
      <c r="Y1799" s="1"/>
      <c r="Z1799" s="1"/>
      <c r="AA1799" s="1"/>
      <c r="AB1799" s="1"/>
      <c r="AC1799" s="1"/>
      <c r="AD1799" s="1"/>
      <c r="AE1799" s="1"/>
      <c r="AF1799" s="1"/>
      <c r="AG1799" s="1"/>
      <c r="AH1799" s="1"/>
      <c r="AI1799" s="1"/>
      <c r="AJ1799" s="1"/>
      <c r="AK1799" s="1"/>
      <c r="AL1799" s="1"/>
      <c r="AM1799" s="1"/>
      <c r="AN1799" s="1"/>
      <c r="AO1799" s="1"/>
      <c r="AP1799" s="1"/>
      <c r="AQ1799" s="1"/>
      <c r="AR1799" s="1"/>
      <c r="AS1799" s="1"/>
      <c r="AT1799" s="1"/>
      <c r="AU1799" s="1"/>
      <c r="AV1799" s="1"/>
      <c r="AW1799" s="1"/>
      <c r="AX1799" s="1"/>
      <c r="AY1799" s="1"/>
      <c r="AZ1799" s="1"/>
      <c r="BA1799" s="1"/>
      <c r="BB1799" s="1"/>
      <c r="BC1799" s="1"/>
      <c r="BD1799" s="1"/>
      <c r="BE1799" s="1"/>
      <c r="BF1799" s="1"/>
      <c r="BG1799" s="1"/>
      <c r="BH1799" s="1"/>
      <c r="BI1799" s="1"/>
      <c r="BJ1799" s="1"/>
      <c r="BK1799" s="1"/>
      <c r="BL1799" s="1"/>
      <c r="BM1799" s="1"/>
      <c r="BN1799" s="1"/>
      <c r="BO1799" s="1"/>
      <c r="BP1799" s="1"/>
      <c r="BQ1799" s="1"/>
      <c r="BR1799" s="1"/>
      <c r="BS1799" s="1"/>
      <c r="BT1799" s="1"/>
      <c r="BU1799" s="1"/>
      <c r="BV1799" s="1"/>
      <c r="BW1799" s="1"/>
      <c r="BX1799" s="1"/>
      <c r="BY1799" s="1"/>
      <c r="BZ1799" s="1"/>
      <c r="CA1799" s="1"/>
      <c r="CB1799" s="1"/>
      <c r="CC1799" s="1"/>
      <c r="CD1799" s="1"/>
      <c r="CE1799" s="1"/>
      <c r="CF1799" s="1"/>
      <c r="CG1799" s="1"/>
      <c r="CH1799" s="1"/>
      <c r="CI1799" s="1"/>
      <c r="CJ1799" s="1"/>
      <c r="CK1799" s="1"/>
      <c r="CL1799" s="1"/>
      <c r="CM1799" s="1"/>
      <c r="CN1799" s="1"/>
      <c r="CO1799" s="1"/>
      <c r="CP1799" s="1"/>
      <c r="CQ1799" s="1"/>
      <c r="CR1799" s="1"/>
      <c r="CS1799" s="1"/>
      <c r="CT1799" s="1"/>
      <c r="CU1799" s="1"/>
      <c r="CV1799" s="1"/>
      <c r="CW1799" s="1"/>
      <c r="CX1799" s="1"/>
      <c r="CY1799" s="1"/>
      <c r="CZ1799" s="1"/>
      <c r="DA1799" s="1"/>
      <c r="DB1799" s="1"/>
      <c r="DC1799" s="1"/>
      <c r="DD1799" s="1"/>
      <c r="DE1799" s="1"/>
      <c r="DF1799" s="1"/>
      <c r="DG1799" s="1"/>
      <c r="DH1799" s="1"/>
      <c r="DI1799" s="1"/>
      <c r="DJ1799" s="1"/>
      <c r="DK1799" s="1"/>
      <c r="DL1799" s="1"/>
      <c r="DM1799" s="1"/>
      <c r="DN1799" s="1"/>
      <c r="DO1799" s="1"/>
      <c r="DP1799" s="1"/>
      <c r="DQ1799" s="1"/>
      <c r="DR1799" s="1"/>
      <c r="DS1799" s="1"/>
      <c r="DT1799" s="1"/>
      <c r="DU1799" s="1"/>
      <c r="DV1799" s="1"/>
      <c r="DW1799" s="1"/>
      <c r="DX1799" s="1"/>
      <c r="DY1799" s="1"/>
      <c r="DZ1799" s="1"/>
      <c r="EA1799" s="1"/>
      <c r="EB1799" s="1"/>
      <c r="EC1799" s="1"/>
      <c r="ED1799" s="1"/>
      <c r="EE1799" s="1"/>
      <c r="EF1799" s="1"/>
      <c r="EG1799" s="1"/>
      <c r="EH1799" s="1"/>
      <c r="EI1799" s="1"/>
      <c r="EJ1799" s="1"/>
      <c r="EK1799" s="1"/>
      <c r="EL1799" s="1"/>
      <c r="EM1799" s="1"/>
      <c r="EN1799" s="1"/>
      <c r="EO1799" s="1"/>
      <c r="EP1799" s="1"/>
      <c r="EQ1799" s="1"/>
      <c r="ER1799" s="1"/>
      <c r="ES1799" s="1"/>
      <c r="ET1799" s="1"/>
      <c r="EU1799" s="1"/>
      <c r="EV1799" s="1"/>
      <c r="EW1799" s="1"/>
      <c r="EX1799" s="1"/>
      <c r="EY1799" s="1"/>
      <c r="EZ1799" s="1"/>
      <c r="FA1799" s="1"/>
    </row>
    <row r="1800" spans="1:157" x14ac:dyDescent="0.2">
      <c r="A1800" s="15" t="s">
        <v>1807</v>
      </c>
      <c r="B1800" s="16" t="s">
        <v>6</v>
      </c>
      <c r="C1800" s="17">
        <v>12238000</v>
      </c>
    </row>
    <row r="1801" spans="1:157" x14ac:dyDescent="0.2">
      <c r="A1801" s="7" t="s">
        <v>1808</v>
      </c>
      <c r="B1801" s="8" t="s">
        <v>167</v>
      </c>
      <c r="C1801" s="9">
        <v>15723</v>
      </c>
    </row>
    <row r="1802" spans="1:157" x14ac:dyDescent="0.2">
      <c r="A1802" s="15" t="s">
        <v>1809</v>
      </c>
      <c r="B1802" s="16" t="s">
        <v>999</v>
      </c>
      <c r="C1802" s="17">
        <v>33000</v>
      </c>
    </row>
    <row r="1803" spans="1:157" x14ac:dyDescent="0.2">
      <c r="A1803" s="7" t="s">
        <v>1810</v>
      </c>
      <c r="B1803" s="8" t="s">
        <v>20</v>
      </c>
      <c r="C1803" s="9">
        <v>12477</v>
      </c>
    </row>
    <row r="1804" spans="1:157" x14ac:dyDescent="0.2">
      <c r="A1804" s="15" t="s">
        <v>1811</v>
      </c>
      <c r="B1804" s="16" t="s">
        <v>20</v>
      </c>
      <c r="C1804" s="17">
        <v>7931</v>
      </c>
    </row>
    <row r="1805" spans="1:157" x14ac:dyDescent="0.2">
      <c r="A1805" s="7" t="s">
        <v>1812</v>
      </c>
      <c r="B1805" s="8" t="s">
        <v>20</v>
      </c>
      <c r="C1805" s="9">
        <v>10132</v>
      </c>
    </row>
    <row r="1806" spans="1:157" x14ac:dyDescent="0.2">
      <c r="A1806" s="7" t="s">
        <v>1813</v>
      </c>
      <c r="B1806" s="8" t="s">
        <v>20</v>
      </c>
      <c r="C1806" s="9">
        <v>10930</v>
      </c>
    </row>
    <row r="1807" spans="1:157" x14ac:dyDescent="0.2">
      <c r="A1807" s="15" t="s">
        <v>1814</v>
      </c>
      <c r="B1807" s="16" t="s">
        <v>20</v>
      </c>
      <c r="C1807" s="17">
        <v>8246</v>
      </c>
    </row>
    <row r="1808" spans="1:157" x14ac:dyDescent="0.2">
      <c r="A1808" s="15" t="s">
        <v>1815</v>
      </c>
      <c r="B1808" s="16" t="s">
        <v>6</v>
      </c>
      <c r="C1808" s="17">
        <v>55218</v>
      </c>
    </row>
    <row r="1809" spans="1:157" x14ac:dyDescent="0.2">
      <c r="A1809" s="15" t="s">
        <v>1816</v>
      </c>
      <c r="B1809" s="16" t="s">
        <v>6</v>
      </c>
      <c r="C1809" s="17">
        <v>21847</v>
      </c>
    </row>
    <row r="1810" spans="1:157" x14ac:dyDescent="0.2">
      <c r="A1810" s="15" t="s">
        <v>1817</v>
      </c>
      <c r="B1810" s="16" t="s">
        <v>6</v>
      </c>
      <c r="C1810" s="17">
        <v>16250</v>
      </c>
    </row>
    <row r="1811" spans="1:157" s="10" customFormat="1" x14ac:dyDescent="0.2">
      <c r="A1811" s="7" t="s">
        <v>1818</v>
      </c>
      <c r="B1811" s="8" t="s">
        <v>6</v>
      </c>
      <c r="C1811" s="9">
        <v>91041</v>
      </c>
      <c r="D1811" s="1"/>
      <c r="E1811" s="1"/>
      <c r="F1811" s="1"/>
      <c r="G1811" s="1"/>
      <c r="H1811" s="1"/>
      <c r="I1811" s="1"/>
      <c r="J1811" s="1"/>
      <c r="K1811" s="1"/>
      <c r="L1811" s="1"/>
      <c r="M1811" s="1"/>
      <c r="N1811" s="1"/>
      <c r="O1811" s="1"/>
      <c r="P1811" s="1"/>
      <c r="Q1811" s="1"/>
      <c r="R1811" s="1"/>
      <c r="S1811" s="1"/>
      <c r="T1811" s="1"/>
      <c r="U1811" s="1"/>
      <c r="V1811" s="1"/>
      <c r="W1811" s="1"/>
      <c r="X1811" s="1"/>
      <c r="Y1811" s="1"/>
      <c r="Z1811" s="1"/>
      <c r="AA1811" s="1"/>
      <c r="AB1811" s="1"/>
      <c r="AC1811" s="1"/>
      <c r="AD1811" s="1"/>
      <c r="AE1811" s="1"/>
      <c r="AF1811" s="1"/>
      <c r="AG1811" s="1"/>
      <c r="AH1811" s="1"/>
      <c r="AI1811" s="1"/>
      <c r="AJ1811" s="1"/>
      <c r="AK1811" s="1"/>
      <c r="AL1811" s="1"/>
      <c r="AM1811" s="1"/>
      <c r="AN1811" s="1"/>
      <c r="AO1811" s="1"/>
      <c r="AP1811" s="1"/>
      <c r="AQ1811" s="1"/>
      <c r="AR1811" s="1"/>
      <c r="AS1811" s="1"/>
      <c r="AT1811" s="1"/>
      <c r="AU1811" s="1"/>
      <c r="AV1811" s="1"/>
      <c r="AW1811" s="1"/>
      <c r="AX1811" s="1"/>
      <c r="AY1811" s="1"/>
      <c r="AZ1811" s="1"/>
      <c r="BA1811" s="1"/>
      <c r="BB1811" s="1"/>
      <c r="BC1811" s="1"/>
      <c r="BD1811" s="1"/>
      <c r="BE1811" s="1"/>
      <c r="BF1811" s="1"/>
      <c r="BG1811" s="1"/>
      <c r="BH1811" s="1"/>
      <c r="BI1811" s="1"/>
      <c r="BJ1811" s="1"/>
      <c r="BK1811" s="1"/>
      <c r="BL1811" s="1"/>
      <c r="BM1811" s="1"/>
      <c r="BN1811" s="1"/>
      <c r="BO1811" s="1"/>
      <c r="BP1811" s="1"/>
      <c r="BQ1811" s="1"/>
      <c r="BR1811" s="1"/>
      <c r="BS1811" s="1"/>
      <c r="BT1811" s="1"/>
      <c r="BU1811" s="1"/>
      <c r="BV1811" s="1"/>
      <c r="BW1811" s="1"/>
      <c r="BX1811" s="1"/>
      <c r="BY1811" s="1"/>
      <c r="BZ1811" s="1"/>
      <c r="CA1811" s="1"/>
      <c r="CB1811" s="1"/>
      <c r="CC1811" s="1"/>
      <c r="CD1811" s="1"/>
      <c r="CE1811" s="1"/>
      <c r="CF1811" s="1"/>
      <c r="CG1811" s="1"/>
      <c r="CH1811" s="1"/>
      <c r="CI1811" s="1"/>
      <c r="CJ1811" s="1"/>
      <c r="CK1811" s="1"/>
      <c r="CL1811" s="1"/>
      <c r="CM1811" s="1"/>
      <c r="CN1811" s="1"/>
      <c r="CO1811" s="1"/>
      <c r="CP1811" s="1"/>
      <c r="CQ1811" s="1"/>
      <c r="CR1811" s="1"/>
      <c r="CS1811" s="1"/>
      <c r="CT1811" s="1"/>
      <c r="CU1811" s="1"/>
      <c r="CV1811" s="1"/>
      <c r="CW1811" s="1"/>
      <c r="CX1811" s="1"/>
      <c r="CY1811" s="1"/>
      <c r="CZ1811" s="1"/>
      <c r="DA1811" s="1"/>
      <c r="DB1811" s="1"/>
      <c r="DC1811" s="1"/>
      <c r="DD1811" s="1"/>
      <c r="DE1811" s="1"/>
      <c r="DF1811" s="1"/>
      <c r="DG1811" s="1"/>
      <c r="DH1811" s="1"/>
      <c r="DI1811" s="1"/>
      <c r="DJ1811" s="1"/>
      <c r="DK1811" s="1"/>
      <c r="DL1811" s="1"/>
      <c r="DM1811" s="1"/>
      <c r="DN1811" s="1"/>
      <c r="DO1811" s="1"/>
      <c r="DP1811" s="1"/>
      <c r="DQ1811" s="1"/>
      <c r="DR1811" s="1"/>
      <c r="DS1811" s="1"/>
      <c r="DT1811" s="1"/>
      <c r="DU1811" s="1"/>
      <c r="DV1811" s="1"/>
      <c r="DW1811" s="1"/>
      <c r="DX1811" s="1"/>
      <c r="DY1811" s="1"/>
      <c r="DZ1811" s="1"/>
      <c r="EA1811" s="1"/>
      <c r="EB1811" s="1"/>
      <c r="EC1811" s="1"/>
      <c r="ED1811" s="1"/>
      <c r="EE1811" s="1"/>
      <c r="EF1811" s="1"/>
      <c r="EG1811" s="1"/>
      <c r="EH1811" s="1"/>
      <c r="EI1811" s="1"/>
      <c r="EJ1811" s="1"/>
      <c r="EK1811" s="1"/>
      <c r="EL1811" s="1"/>
      <c r="EM1811" s="1"/>
      <c r="EN1811" s="1"/>
      <c r="EO1811" s="1"/>
      <c r="EP1811" s="1"/>
      <c r="EQ1811" s="1"/>
      <c r="ER1811" s="1"/>
      <c r="ES1811" s="1"/>
      <c r="ET1811" s="1"/>
      <c r="EU1811" s="1"/>
      <c r="EV1811" s="1"/>
      <c r="EW1811" s="1"/>
      <c r="EX1811" s="1"/>
      <c r="EY1811" s="1"/>
      <c r="EZ1811" s="1"/>
      <c r="FA1811" s="1"/>
    </row>
    <row r="1812" spans="1:157" s="10" customFormat="1" x14ac:dyDescent="0.2">
      <c r="A1812" s="7" t="s">
        <v>1819</v>
      </c>
      <c r="B1812" s="8" t="s">
        <v>6</v>
      </c>
      <c r="C1812" s="9">
        <v>84910</v>
      </c>
      <c r="D1812" s="1"/>
      <c r="E1812" s="1"/>
      <c r="F1812" s="1"/>
      <c r="G1812" s="1"/>
      <c r="H1812" s="1"/>
      <c r="I1812" s="1"/>
      <c r="J1812" s="1"/>
      <c r="K1812" s="1"/>
      <c r="L1812" s="1"/>
      <c r="M1812" s="1"/>
      <c r="N1812" s="1"/>
      <c r="O1812" s="1"/>
      <c r="P1812" s="1"/>
      <c r="Q1812" s="1"/>
      <c r="R1812" s="1"/>
      <c r="S1812" s="1"/>
      <c r="T1812" s="1"/>
      <c r="U1812" s="1"/>
      <c r="V1812" s="1"/>
      <c r="W1812" s="1"/>
      <c r="X1812" s="1"/>
      <c r="Y1812" s="1"/>
      <c r="Z1812" s="1"/>
      <c r="AA1812" s="1"/>
      <c r="AB1812" s="1"/>
      <c r="AC1812" s="1"/>
      <c r="AD1812" s="1"/>
      <c r="AE1812" s="1"/>
      <c r="AF1812" s="1"/>
      <c r="AG1812" s="1"/>
      <c r="AH1812" s="1"/>
      <c r="AI1812" s="1"/>
      <c r="AJ1812" s="1"/>
      <c r="AK1812" s="1"/>
      <c r="AL1812" s="1"/>
      <c r="AM1812" s="1"/>
      <c r="AN1812" s="1"/>
      <c r="AO1812" s="1"/>
      <c r="AP1812" s="1"/>
      <c r="AQ1812" s="1"/>
      <c r="AR1812" s="1"/>
      <c r="AS1812" s="1"/>
      <c r="AT1812" s="1"/>
      <c r="AU1812" s="1"/>
      <c r="AV1812" s="1"/>
      <c r="AW1812" s="1"/>
      <c r="AX1812" s="1"/>
      <c r="AY1812" s="1"/>
      <c r="AZ1812" s="1"/>
      <c r="BA1812" s="1"/>
      <c r="BB1812" s="1"/>
      <c r="BC1812" s="1"/>
      <c r="BD1812" s="1"/>
      <c r="BE1812" s="1"/>
      <c r="BF1812" s="1"/>
      <c r="BG1812" s="1"/>
      <c r="BH1812" s="1"/>
      <c r="BI1812" s="1"/>
      <c r="BJ1812" s="1"/>
      <c r="BK1812" s="1"/>
      <c r="BL1812" s="1"/>
      <c r="BM1812" s="1"/>
      <c r="BN1812" s="1"/>
      <c r="BO1812" s="1"/>
      <c r="BP1812" s="1"/>
      <c r="BQ1812" s="1"/>
      <c r="BR1812" s="1"/>
      <c r="BS1812" s="1"/>
      <c r="BT1812" s="1"/>
      <c r="BU1812" s="1"/>
      <c r="BV1812" s="1"/>
      <c r="BW1812" s="1"/>
      <c r="BX1812" s="1"/>
      <c r="BY1812" s="1"/>
      <c r="BZ1812" s="1"/>
      <c r="CA1812" s="1"/>
      <c r="CB1812" s="1"/>
      <c r="CC1812" s="1"/>
      <c r="CD1812" s="1"/>
      <c r="CE1812" s="1"/>
      <c r="CF1812" s="1"/>
      <c r="CG1812" s="1"/>
      <c r="CH1812" s="1"/>
      <c r="CI1812" s="1"/>
      <c r="CJ1812" s="1"/>
      <c r="CK1812" s="1"/>
      <c r="CL1812" s="1"/>
      <c r="CM1812" s="1"/>
      <c r="CN1812" s="1"/>
      <c r="CO1812" s="1"/>
      <c r="CP1812" s="1"/>
      <c r="CQ1812" s="1"/>
      <c r="CR1812" s="1"/>
      <c r="CS1812" s="1"/>
      <c r="CT1812" s="1"/>
      <c r="CU1812" s="1"/>
      <c r="CV1812" s="1"/>
      <c r="CW1812" s="1"/>
      <c r="CX1812" s="1"/>
      <c r="CY1812" s="1"/>
      <c r="CZ1812" s="1"/>
      <c r="DA1812" s="1"/>
      <c r="DB1812" s="1"/>
      <c r="DC1812" s="1"/>
      <c r="DD1812" s="1"/>
      <c r="DE1812" s="1"/>
      <c r="DF1812" s="1"/>
      <c r="DG1812" s="1"/>
      <c r="DH1812" s="1"/>
      <c r="DI1812" s="1"/>
      <c r="DJ1812" s="1"/>
      <c r="DK1812" s="1"/>
      <c r="DL1812" s="1"/>
      <c r="DM1812" s="1"/>
      <c r="DN1812" s="1"/>
      <c r="DO1812" s="1"/>
      <c r="DP1812" s="1"/>
      <c r="DQ1812" s="1"/>
      <c r="DR1812" s="1"/>
      <c r="DS1812" s="1"/>
      <c r="DT1812" s="1"/>
      <c r="DU1812" s="1"/>
      <c r="DV1812" s="1"/>
      <c r="DW1812" s="1"/>
      <c r="DX1812" s="1"/>
      <c r="DY1812" s="1"/>
      <c r="DZ1812" s="1"/>
      <c r="EA1812" s="1"/>
      <c r="EB1812" s="1"/>
      <c r="EC1812" s="1"/>
      <c r="ED1812" s="1"/>
      <c r="EE1812" s="1"/>
      <c r="EF1812" s="1"/>
      <c r="EG1812" s="1"/>
      <c r="EH1812" s="1"/>
      <c r="EI1812" s="1"/>
      <c r="EJ1812" s="1"/>
      <c r="EK1812" s="1"/>
      <c r="EL1812" s="1"/>
      <c r="EM1812" s="1"/>
      <c r="EN1812" s="1"/>
      <c r="EO1812" s="1"/>
      <c r="EP1812" s="1"/>
      <c r="EQ1812" s="1"/>
      <c r="ER1812" s="1"/>
      <c r="ES1812" s="1"/>
      <c r="ET1812" s="1"/>
      <c r="EU1812" s="1"/>
      <c r="EV1812" s="1"/>
      <c r="EW1812" s="1"/>
      <c r="EX1812" s="1"/>
      <c r="EY1812" s="1"/>
      <c r="EZ1812" s="1"/>
      <c r="FA1812" s="1"/>
    </row>
    <row r="1813" spans="1:157" x14ac:dyDescent="0.2">
      <c r="A1813" s="15" t="s">
        <v>1820</v>
      </c>
      <c r="B1813" s="16" t="s">
        <v>81</v>
      </c>
      <c r="C1813" s="17">
        <v>11000</v>
      </c>
    </row>
    <row r="1814" spans="1:157" x14ac:dyDescent="0.2">
      <c r="A1814" s="15" t="s">
        <v>1821</v>
      </c>
      <c r="B1814" s="16" t="s">
        <v>16</v>
      </c>
      <c r="C1814" s="17">
        <v>10000</v>
      </c>
    </row>
    <row r="1815" spans="1:157" x14ac:dyDescent="0.2">
      <c r="A1815" s="7" t="s">
        <v>1822</v>
      </c>
      <c r="B1815" s="8" t="s">
        <v>6</v>
      </c>
      <c r="C1815" s="9">
        <v>3061</v>
      </c>
    </row>
    <row r="1816" spans="1:157" x14ac:dyDescent="0.2">
      <c r="A1816" s="7" t="s">
        <v>1823</v>
      </c>
      <c r="B1816" s="8" t="s">
        <v>6</v>
      </c>
      <c r="C1816" s="9">
        <v>2237</v>
      </c>
    </row>
    <row r="1817" spans="1:157" x14ac:dyDescent="0.2">
      <c r="A1817" s="7" t="s">
        <v>1824</v>
      </c>
      <c r="B1817" s="8" t="s">
        <v>6</v>
      </c>
      <c r="C1817" s="9">
        <v>2367</v>
      </c>
    </row>
    <row r="1818" spans="1:157" x14ac:dyDescent="0.2">
      <c r="A1818" s="15" t="s">
        <v>1825</v>
      </c>
      <c r="B1818" s="16" t="s">
        <v>6</v>
      </c>
      <c r="C1818" s="17">
        <v>272600</v>
      </c>
    </row>
    <row r="1819" spans="1:157" x14ac:dyDescent="0.2">
      <c r="A1819" s="15" t="s">
        <v>1826</v>
      </c>
      <c r="B1819" s="16" t="s">
        <v>6</v>
      </c>
      <c r="C1819" s="17">
        <v>685560</v>
      </c>
    </row>
    <row r="1820" spans="1:157" x14ac:dyDescent="0.2">
      <c r="A1820" s="7" t="s">
        <v>1827</v>
      </c>
      <c r="B1820" s="8" t="s">
        <v>6</v>
      </c>
      <c r="C1820" s="9">
        <v>8495</v>
      </c>
    </row>
    <row r="1821" spans="1:157" x14ac:dyDescent="0.2">
      <c r="A1821" s="7" t="s">
        <v>1828</v>
      </c>
      <c r="B1821" s="8" t="s">
        <v>6</v>
      </c>
      <c r="C1821" s="9">
        <v>7452</v>
      </c>
    </row>
    <row r="1822" spans="1:157" x14ac:dyDescent="0.2">
      <c r="A1822" s="15" t="s">
        <v>1829</v>
      </c>
      <c r="B1822" s="16" t="s">
        <v>6</v>
      </c>
      <c r="C1822" s="17">
        <v>7600</v>
      </c>
    </row>
    <row r="1823" spans="1:157" x14ac:dyDescent="0.2">
      <c r="A1823" s="15" t="s">
        <v>1830</v>
      </c>
      <c r="B1823" s="16" t="s">
        <v>4</v>
      </c>
      <c r="C1823" s="17">
        <v>24590</v>
      </c>
    </row>
    <row r="1824" spans="1:157" x14ac:dyDescent="0.2">
      <c r="A1824" s="7" t="s">
        <v>1831</v>
      </c>
      <c r="B1824" s="8" t="s">
        <v>153</v>
      </c>
      <c r="C1824" s="9">
        <v>62270</v>
      </c>
    </row>
    <row r="1825" spans="1:157" x14ac:dyDescent="0.2">
      <c r="A1825" s="7" t="s">
        <v>1832</v>
      </c>
      <c r="B1825" s="8" t="s">
        <v>153</v>
      </c>
      <c r="C1825" s="9">
        <v>41588</v>
      </c>
    </row>
    <row r="1826" spans="1:157" x14ac:dyDescent="0.2">
      <c r="A1826" s="7" t="s">
        <v>1833</v>
      </c>
      <c r="B1826" s="8" t="s">
        <v>153</v>
      </c>
      <c r="C1826" s="9">
        <v>21420</v>
      </c>
    </row>
    <row r="1827" spans="1:157" x14ac:dyDescent="0.2">
      <c r="A1827" s="184" t="s">
        <v>1834</v>
      </c>
      <c r="B1827" s="185" t="s">
        <v>1035</v>
      </c>
      <c r="C1827" s="186">
        <v>7332.63</v>
      </c>
    </row>
    <row r="1828" spans="1:157" x14ac:dyDescent="0.2">
      <c r="A1828" s="184" t="s">
        <v>1834</v>
      </c>
      <c r="B1828" s="185" t="s">
        <v>1035</v>
      </c>
      <c r="C1828" s="186">
        <v>7122.25</v>
      </c>
    </row>
    <row r="1829" spans="1:157" x14ac:dyDescent="0.2">
      <c r="A1829" s="184" t="s">
        <v>1835</v>
      </c>
      <c r="B1829" s="185" t="s">
        <v>1035</v>
      </c>
      <c r="C1829" s="186">
        <v>394.09</v>
      </c>
    </row>
    <row r="1830" spans="1:157" s="21" customFormat="1" x14ac:dyDescent="0.2">
      <c r="A1830" s="184" t="s">
        <v>1836</v>
      </c>
      <c r="B1830" s="185" t="s">
        <v>1035</v>
      </c>
      <c r="C1830" s="186">
        <v>62497.62</v>
      </c>
      <c r="D1830" s="1"/>
      <c r="E1830" s="1"/>
      <c r="F1830" s="1"/>
      <c r="G1830" s="1"/>
      <c r="H1830" s="1"/>
      <c r="I1830" s="1"/>
      <c r="J1830" s="1"/>
      <c r="K1830" s="1"/>
      <c r="L1830" s="1"/>
      <c r="M1830" s="1"/>
      <c r="N1830" s="1"/>
      <c r="O1830" s="1"/>
      <c r="P1830" s="1"/>
      <c r="Q1830" s="1"/>
      <c r="R1830" s="1"/>
      <c r="S1830" s="1"/>
      <c r="T1830" s="1"/>
      <c r="U1830" s="1"/>
      <c r="V1830" s="1"/>
      <c r="W1830" s="1"/>
      <c r="X1830" s="1"/>
      <c r="Y1830" s="1"/>
      <c r="Z1830" s="1"/>
      <c r="AA1830" s="1"/>
      <c r="AB1830" s="1"/>
      <c r="AC1830" s="1"/>
      <c r="AD1830" s="1"/>
      <c r="AE1830" s="1"/>
      <c r="AF1830" s="1"/>
      <c r="AG1830" s="1"/>
      <c r="AH1830" s="1"/>
      <c r="AI1830" s="1"/>
      <c r="AJ1830" s="1"/>
      <c r="AK1830" s="1"/>
      <c r="AL1830" s="1"/>
      <c r="AM1830" s="1"/>
      <c r="AN1830" s="1"/>
      <c r="AO1830" s="1"/>
      <c r="AP1830" s="1"/>
      <c r="AQ1830" s="1"/>
      <c r="AR1830" s="1"/>
      <c r="AS1830" s="1"/>
      <c r="AT1830" s="1"/>
      <c r="AU1830" s="1"/>
      <c r="AV1830" s="1"/>
      <c r="AW1830" s="1"/>
      <c r="AX1830" s="1"/>
      <c r="AY1830" s="1"/>
      <c r="AZ1830" s="1"/>
      <c r="BA1830" s="1"/>
      <c r="BB1830" s="1"/>
      <c r="BC1830" s="1"/>
      <c r="BD1830" s="1"/>
      <c r="BE1830" s="1"/>
      <c r="BF1830" s="1"/>
      <c r="BG1830" s="1"/>
      <c r="BH1830" s="1"/>
      <c r="BI1830" s="1"/>
      <c r="BJ1830" s="1"/>
      <c r="BK1830" s="1"/>
      <c r="BL1830" s="1"/>
      <c r="BM1830" s="1"/>
      <c r="BN1830" s="1"/>
      <c r="BO1830" s="1"/>
      <c r="BP1830" s="1"/>
      <c r="BQ1830" s="1"/>
      <c r="BR1830" s="1"/>
      <c r="BS1830" s="1"/>
      <c r="BT1830" s="1"/>
      <c r="BU1830" s="1"/>
      <c r="BV1830" s="1"/>
      <c r="BW1830" s="1"/>
      <c r="BX1830" s="1"/>
      <c r="BY1830" s="1"/>
      <c r="BZ1830" s="1"/>
      <c r="CA1830" s="1"/>
      <c r="CB1830" s="1"/>
      <c r="CC1830" s="1"/>
      <c r="CD1830" s="1"/>
      <c r="CE1830" s="1"/>
      <c r="CF1830" s="1"/>
      <c r="CG1830" s="1"/>
      <c r="CH1830" s="1"/>
      <c r="CI1830" s="1"/>
      <c r="CJ1830" s="1"/>
      <c r="CK1830" s="1"/>
      <c r="CL1830" s="1"/>
      <c r="CM1830" s="1"/>
      <c r="CN1830" s="1"/>
      <c r="CO1830" s="1"/>
      <c r="CP1830" s="1"/>
      <c r="CQ1830" s="1"/>
      <c r="CR1830" s="1"/>
      <c r="CS1830" s="1"/>
      <c r="CT1830" s="1"/>
      <c r="CU1830" s="1"/>
      <c r="CV1830" s="1"/>
      <c r="CW1830" s="1"/>
      <c r="CX1830" s="1"/>
      <c r="CY1830" s="1"/>
      <c r="CZ1830" s="1"/>
      <c r="DA1830" s="1"/>
      <c r="DB1830" s="1"/>
      <c r="DC1830" s="1"/>
      <c r="DD1830" s="1"/>
      <c r="DE1830" s="1"/>
      <c r="DF1830" s="1"/>
      <c r="DG1830" s="1"/>
      <c r="DH1830" s="1"/>
      <c r="DI1830" s="1"/>
      <c r="DJ1830" s="1"/>
      <c r="DK1830" s="1"/>
      <c r="DL1830" s="1"/>
      <c r="DM1830" s="1"/>
      <c r="DN1830" s="1"/>
      <c r="DO1830" s="1"/>
      <c r="DP1830" s="1"/>
      <c r="DQ1830" s="1"/>
      <c r="DR1830" s="1"/>
      <c r="DS1830" s="1"/>
      <c r="DT1830" s="1"/>
      <c r="DU1830" s="1"/>
      <c r="DV1830" s="1"/>
      <c r="DW1830" s="1"/>
      <c r="DX1830" s="1"/>
      <c r="DY1830" s="1"/>
      <c r="DZ1830" s="1"/>
      <c r="EA1830" s="1"/>
      <c r="EB1830" s="1"/>
      <c r="EC1830" s="1"/>
      <c r="ED1830" s="1"/>
      <c r="EE1830" s="1"/>
      <c r="EF1830" s="1"/>
      <c r="EG1830" s="1"/>
      <c r="EH1830" s="1"/>
      <c r="EI1830" s="1"/>
      <c r="EJ1830" s="1"/>
      <c r="EK1830" s="1"/>
      <c r="EL1830" s="1"/>
      <c r="EM1830" s="1"/>
      <c r="EN1830" s="1"/>
      <c r="EO1830" s="1"/>
      <c r="EP1830" s="1"/>
      <c r="EQ1830" s="1"/>
      <c r="ER1830" s="1"/>
      <c r="ES1830" s="1"/>
      <c r="ET1830" s="1"/>
      <c r="EU1830" s="1"/>
      <c r="EV1830" s="1"/>
      <c r="EW1830" s="1"/>
      <c r="EX1830" s="1"/>
      <c r="EY1830" s="1"/>
      <c r="EZ1830" s="1"/>
      <c r="FA1830" s="1"/>
    </row>
    <row r="1831" spans="1:157" s="21" customFormat="1" x14ac:dyDescent="0.2">
      <c r="A1831" s="184" t="s">
        <v>1836</v>
      </c>
      <c r="B1831" s="185" t="s">
        <v>1035</v>
      </c>
      <c r="C1831" s="186">
        <v>364923.02</v>
      </c>
      <c r="D1831" s="1"/>
      <c r="E1831" s="1"/>
      <c r="F1831" s="1"/>
      <c r="G1831" s="1"/>
      <c r="H1831" s="1"/>
      <c r="I1831" s="1"/>
      <c r="J1831" s="1"/>
      <c r="K1831" s="1"/>
      <c r="L1831" s="1"/>
      <c r="M1831" s="1"/>
      <c r="N1831" s="1"/>
      <c r="O1831" s="1"/>
      <c r="P1831" s="1"/>
      <c r="Q1831" s="1"/>
      <c r="R1831" s="1"/>
      <c r="S1831" s="1"/>
      <c r="T1831" s="1"/>
      <c r="U1831" s="1"/>
      <c r="V1831" s="1"/>
      <c r="W1831" s="1"/>
      <c r="X1831" s="1"/>
      <c r="Y1831" s="1"/>
      <c r="Z1831" s="1"/>
      <c r="AA1831" s="1"/>
      <c r="AB1831" s="1"/>
      <c r="AC1831" s="1"/>
      <c r="AD1831" s="1"/>
      <c r="AE1831" s="1"/>
      <c r="AF1831" s="1"/>
      <c r="AG1831" s="1"/>
      <c r="AH1831" s="1"/>
      <c r="AI1831" s="1"/>
      <c r="AJ1831" s="1"/>
      <c r="AK1831" s="1"/>
      <c r="AL1831" s="1"/>
      <c r="AM1831" s="1"/>
      <c r="AN1831" s="1"/>
      <c r="AO1831" s="1"/>
      <c r="AP1831" s="1"/>
      <c r="AQ1831" s="1"/>
      <c r="AR1831" s="1"/>
      <c r="AS1831" s="1"/>
      <c r="AT1831" s="1"/>
      <c r="AU1831" s="1"/>
      <c r="AV1831" s="1"/>
      <c r="AW1831" s="1"/>
      <c r="AX1831" s="1"/>
      <c r="AY1831" s="1"/>
      <c r="AZ1831" s="1"/>
      <c r="BA1831" s="1"/>
      <c r="BB1831" s="1"/>
      <c r="BC1831" s="1"/>
      <c r="BD1831" s="1"/>
      <c r="BE1831" s="1"/>
      <c r="BF1831" s="1"/>
      <c r="BG1831" s="1"/>
      <c r="BH1831" s="1"/>
      <c r="BI1831" s="1"/>
      <c r="BJ1831" s="1"/>
      <c r="BK1831" s="1"/>
      <c r="BL1831" s="1"/>
      <c r="BM1831" s="1"/>
      <c r="BN1831" s="1"/>
      <c r="BO1831" s="1"/>
      <c r="BP1831" s="1"/>
      <c r="BQ1831" s="1"/>
      <c r="BR1831" s="1"/>
      <c r="BS1831" s="1"/>
      <c r="BT1831" s="1"/>
      <c r="BU1831" s="1"/>
      <c r="BV1831" s="1"/>
      <c r="BW1831" s="1"/>
      <c r="BX1831" s="1"/>
      <c r="BY1831" s="1"/>
      <c r="BZ1831" s="1"/>
      <c r="CA1831" s="1"/>
      <c r="CB1831" s="1"/>
      <c r="CC1831" s="1"/>
      <c r="CD1831" s="1"/>
      <c r="CE1831" s="1"/>
      <c r="CF1831" s="1"/>
      <c r="CG1831" s="1"/>
      <c r="CH1831" s="1"/>
      <c r="CI1831" s="1"/>
      <c r="CJ1831" s="1"/>
      <c r="CK1831" s="1"/>
      <c r="CL1831" s="1"/>
      <c r="CM1831" s="1"/>
      <c r="CN1831" s="1"/>
      <c r="CO1831" s="1"/>
      <c r="CP1831" s="1"/>
      <c r="CQ1831" s="1"/>
      <c r="CR1831" s="1"/>
      <c r="CS1831" s="1"/>
      <c r="CT1831" s="1"/>
      <c r="CU1831" s="1"/>
      <c r="CV1831" s="1"/>
      <c r="CW1831" s="1"/>
      <c r="CX1831" s="1"/>
      <c r="CY1831" s="1"/>
      <c r="CZ1831" s="1"/>
      <c r="DA1831" s="1"/>
      <c r="DB1831" s="1"/>
      <c r="DC1831" s="1"/>
      <c r="DD1831" s="1"/>
      <c r="DE1831" s="1"/>
      <c r="DF1831" s="1"/>
      <c r="DG1831" s="1"/>
      <c r="DH1831" s="1"/>
      <c r="DI1831" s="1"/>
      <c r="DJ1831" s="1"/>
      <c r="DK1831" s="1"/>
      <c r="DL1831" s="1"/>
      <c r="DM1831" s="1"/>
      <c r="DN1831" s="1"/>
      <c r="DO1831" s="1"/>
      <c r="DP1831" s="1"/>
      <c r="DQ1831" s="1"/>
      <c r="DR1831" s="1"/>
      <c r="DS1831" s="1"/>
      <c r="DT1831" s="1"/>
      <c r="DU1831" s="1"/>
      <c r="DV1831" s="1"/>
      <c r="DW1831" s="1"/>
      <c r="DX1831" s="1"/>
      <c r="DY1831" s="1"/>
      <c r="DZ1831" s="1"/>
      <c r="EA1831" s="1"/>
      <c r="EB1831" s="1"/>
      <c r="EC1831" s="1"/>
      <c r="ED1831" s="1"/>
      <c r="EE1831" s="1"/>
      <c r="EF1831" s="1"/>
      <c r="EG1831" s="1"/>
      <c r="EH1831" s="1"/>
      <c r="EI1831" s="1"/>
      <c r="EJ1831" s="1"/>
      <c r="EK1831" s="1"/>
      <c r="EL1831" s="1"/>
      <c r="EM1831" s="1"/>
      <c r="EN1831" s="1"/>
      <c r="EO1831" s="1"/>
      <c r="EP1831" s="1"/>
      <c r="EQ1831" s="1"/>
      <c r="ER1831" s="1"/>
      <c r="ES1831" s="1"/>
      <c r="ET1831" s="1"/>
      <c r="EU1831" s="1"/>
      <c r="EV1831" s="1"/>
      <c r="EW1831" s="1"/>
      <c r="EX1831" s="1"/>
      <c r="EY1831" s="1"/>
      <c r="EZ1831" s="1"/>
      <c r="FA1831" s="1"/>
    </row>
    <row r="1832" spans="1:157" s="21" customFormat="1" x14ac:dyDescent="0.2">
      <c r="A1832" s="184" t="s">
        <v>1836</v>
      </c>
      <c r="B1832" s="185" t="s">
        <v>1035</v>
      </c>
      <c r="C1832" s="186">
        <v>292248.02</v>
      </c>
      <c r="D1832" s="1"/>
      <c r="E1832" s="1"/>
      <c r="F1832" s="1"/>
      <c r="G1832" s="1"/>
      <c r="H1832" s="1"/>
      <c r="I1832" s="1"/>
      <c r="J1832" s="1"/>
      <c r="K1832" s="1"/>
      <c r="L1832" s="1"/>
      <c r="M1832" s="1"/>
      <c r="N1832" s="1"/>
      <c r="O1832" s="1"/>
      <c r="P1832" s="1"/>
      <c r="Q1832" s="1"/>
      <c r="R1832" s="1"/>
      <c r="S1832" s="1"/>
      <c r="T1832" s="1"/>
      <c r="U1832" s="1"/>
      <c r="V1832" s="1"/>
      <c r="W1832" s="1"/>
      <c r="X1832" s="1"/>
      <c r="Y1832" s="1"/>
      <c r="Z1832" s="1"/>
      <c r="AA1832" s="1"/>
      <c r="AB1832" s="1"/>
      <c r="AC1832" s="1"/>
      <c r="AD1832" s="1"/>
      <c r="AE1832" s="1"/>
      <c r="AF1832" s="1"/>
      <c r="AG1832" s="1"/>
      <c r="AH1832" s="1"/>
      <c r="AI1832" s="1"/>
      <c r="AJ1832" s="1"/>
      <c r="AK1832" s="1"/>
      <c r="AL1832" s="1"/>
      <c r="AM1832" s="1"/>
      <c r="AN1832" s="1"/>
      <c r="AO1832" s="1"/>
      <c r="AP1832" s="1"/>
      <c r="AQ1832" s="1"/>
      <c r="AR1832" s="1"/>
      <c r="AS1832" s="1"/>
      <c r="AT1832" s="1"/>
      <c r="AU1832" s="1"/>
      <c r="AV1832" s="1"/>
      <c r="AW1832" s="1"/>
      <c r="AX1832" s="1"/>
      <c r="AY1832" s="1"/>
      <c r="AZ1832" s="1"/>
      <c r="BA1832" s="1"/>
      <c r="BB1832" s="1"/>
      <c r="BC1832" s="1"/>
      <c r="BD1832" s="1"/>
      <c r="BE1832" s="1"/>
      <c r="BF1832" s="1"/>
      <c r="BG1832" s="1"/>
      <c r="BH1832" s="1"/>
      <c r="BI1832" s="1"/>
      <c r="BJ1832" s="1"/>
      <c r="BK1832" s="1"/>
      <c r="BL1832" s="1"/>
      <c r="BM1832" s="1"/>
      <c r="BN1832" s="1"/>
      <c r="BO1832" s="1"/>
      <c r="BP1832" s="1"/>
      <c r="BQ1832" s="1"/>
      <c r="BR1832" s="1"/>
      <c r="BS1832" s="1"/>
      <c r="BT1832" s="1"/>
      <c r="BU1832" s="1"/>
      <c r="BV1832" s="1"/>
      <c r="BW1832" s="1"/>
      <c r="BX1832" s="1"/>
      <c r="BY1832" s="1"/>
      <c r="BZ1832" s="1"/>
      <c r="CA1832" s="1"/>
      <c r="CB1832" s="1"/>
      <c r="CC1832" s="1"/>
      <c r="CD1832" s="1"/>
      <c r="CE1832" s="1"/>
      <c r="CF1832" s="1"/>
      <c r="CG1832" s="1"/>
      <c r="CH1832" s="1"/>
      <c r="CI1832" s="1"/>
      <c r="CJ1832" s="1"/>
      <c r="CK1832" s="1"/>
      <c r="CL1832" s="1"/>
      <c r="CM1832" s="1"/>
      <c r="CN1832" s="1"/>
      <c r="CO1832" s="1"/>
      <c r="CP1832" s="1"/>
      <c r="CQ1832" s="1"/>
      <c r="CR1832" s="1"/>
      <c r="CS1832" s="1"/>
      <c r="CT1832" s="1"/>
      <c r="CU1832" s="1"/>
      <c r="CV1832" s="1"/>
      <c r="CW1832" s="1"/>
      <c r="CX1832" s="1"/>
      <c r="CY1832" s="1"/>
      <c r="CZ1832" s="1"/>
      <c r="DA1832" s="1"/>
      <c r="DB1832" s="1"/>
      <c r="DC1832" s="1"/>
      <c r="DD1832" s="1"/>
      <c r="DE1832" s="1"/>
      <c r="DF1832" s="1"/>
      <c r="DG1832" s="1"/>
      <c r="DH1832" s="1"/>
      <c r="DI1832" s="1"/>
      <c r="DJ1832" s="1"/>
      <c r="DK1832" s="1"/>
      <c r="DL1832" s="1"/>
      <c r="DM1832" s="1"/>
      <c r="DN1832" s="1"/>
      <c r="DO1832" s="1"/>
      <c r="DP1832" s="1"/>
      <c r="DQ1832" s="1"/>
      <c r="DR1832" s="1"/>
      <c r="DS1832" s="1"/>
      <c r="DT1832" s="1"/>
      <c r="DU1832" s="1"/>
      <c r="DV1832" s="1"/>
      <c r="DW1832" s="1"/>
      <c r="DX1832" s="1"/>
      <c r="DY1832" s="1"/>
      <c r="DZ1832" s="1"/>
      <c r="EA1832" s="1"/>
      <c r="EB1832" s="1"/>
      <c r="EC1832" s="1"/>
      <c r="ED1832" s="1"/>
      <c r="EE1832" s="1"/>
      <c r="EF1832" s="1"/>
      <c r="EG1832" s="1"/>
      <c r="EH1832" s="1"/>
      <c r="EI1832" s="1"/>
      <c r="EJ1832" s="1"/>
      <c r="EK1832" s="1"/>
      <c r="EL1832" s="1"/>
      <c r="EM1832" s="1"/>
      <c r="EN1832" s="1"/>
      <c r="EO1832" s="1"/>
      <c r="EP1832" s="1"/>
      <c r="EQ1832" s="1"/>
      <c r="ER1832" s="1"/>
      <c r="ES1832" s="1"/>
      <c r="ET1832" s="1"/>
      <c r="EU1832" s="1"/>
      <c r="EV1832" s="1"/>
      <c r="EW1832" s="1"/>
      <c r="EX1832" s="1"/>
      <c r="EY1832" s="1"/>
      <c r="EZ1832" s="1"/>
      <c r="FA1832" s="1"/>
    </row>
    <row r="1833" spans="1:157" s="21" customFormat="1" x14ac:dyDescent="0.2">
      <c r="A1833" s="184" t="s">
        <v>1836</v>
      </c>
      <c r="B1833" s="185" t="s">
        <v>1035</v>
      </c>
      <c r="C1833" s="186">
        <v>24860.639999999999</v>
      </c>
      <c r="D1833" s="1"/>
      <c r="E1833" s="1"/>
      <c r="F1833" s="1"/>
      <c r="G1833" s="1"/>
      <c r="H1833" s="1"/>
      <c r="I1833" s="1"/>
      <c r="J1833" s="1"/>
      <c r="K1833" s="1"/>
      <c r="L1833" s="1"/>
      <c r="M1833" s="1"/>
      <c r="N1833" s="1"/>
      <c r="O1833" s="1"/>
      <c r="P1833" s="1"/>
      <c r="Q1833" s="1"/>
      <c r="R1833" s="1"/>
      <c r="S1833" s="1"/>
      <c r="T1833" s="1"/>
      <c r="U1833" s="1"/>
      <c r="V1833" s="1"/>
      <c r="W1833" s="1"/>
      <c r="X1833" s="1"/>
      <c r="Y1833" s="1"/>
      <c r="Z1833" s="1"/>
      <c r="AA1833" s="1"/>
      <c r="AB1833" s="1"/>
      <c r="AC1833" s="1"/>
      <c r="AD1833" s="1"/>
      <c r="AE1833" s="1"/>
      <c r="AF1833" s="1"/>
      <c r="AG1833" s="1"/>
      <c r="AH1833" s="1"/>
      <c r="AI1833" s="1"/>
      <c r="AJ1833" s="1"/>
      <c r="AK1833" s="1"/>
      <c r="AL1833" s="1"/>
      <c r="AM1833" s="1"/>
      <c r="AN1833" s="1"/>
      <c r="AO1833" s="1"/>
      <c r="AP1833" s="1"/>
      <c r="AQ1833" s="1"/>
      <c r="AR1833" s="1"/>
      <c r="AS1833" s="1"/>
      <c r="AT1833" s="1"/>
      <c r="AU1833" s="1"/>
      <c r="AV1833" s="1"/>
      <c r="AW1833" s="1"/>
      <c r="AX1833" s="1"/>
      <c r="AY1833" s="1"/>
      <c r="AZ1833" s="1"/>
      <c r="BA1833" s="1"/>
      <c r="BB1833" s="1"/>
      <c r="BC1833" s="1"/>
      <c r="BD1833" s="1"/>
      <c r="BE1833" s="1"/>
      <c r="BF1833" s="1"/>
      <c r="BG1833" s="1"/>
      <c r="BH1833" s="1"/>
      <c r="BI1833" s="1"/>
      <c r="BJ1833" s="1"/>
      <c r="BK1833" s="1"/>
      <c r="BL1833" s="1"/>
      <c r="BM1833" s="1"/>
      <c r="BN1833" s="1"/>
      <c r="BO1833" s="1"/>
      <c r="BP1833" s="1"/>
      <c r="BQ1833" s="1"/>
      <c r="BR1833" s="1"/>
      <c r="BS1833" s="1"/>
      <c r="BT1833" s="1"/>
      <c r="BU1833" s="1"/>
      <c r="BV1833" s="1"/>
      <c r="BW1833" s="1"/>
      <c r="BX1833" s="1"/>
      <c r="BY1833" s="1"/>
      <c r="BZ1833" s="1"/>
      <c r="CA1833" s="1"/>
      <c r="CB1833" s="1"/>
      <c r="CC1833" s="1"/>
      <c r="CD1833" s="1"/>
      <c r="CE1833" s="1"/>
      <c r="CF1833" s="1"/>
      <c r="CG1833" s="1"/>
      <c r="CH1833" s="1"/>
      <c r="CI1833" s="1"/>
      <c r="CJ1833" s="1"/>
      <c r="CK1833" s="1"/>
      <c r="CL1833" s="1"/>
      <c r="CM1833" s="1"/>
      <c r="CN1833" s="1"/>
      <c r="CO1833" s="1"/>
      <c r="CP1833" s="1"/>
      <c r="CQ1833" s="1"/>
      <c r="CR1833" s="1"/>
      <c r="CS1833" s="1"/>
      <c r="CT1833" s="1"/>
      <c r="CU1833" s="1"/>
      <c r="CV1833" s="1"/>
      <c r="CW1833" s="1"/>
      <c r="CX1833" s="1"/>
      <c r="CY1833" s="1"/>
      <c r="CZ1833" s="1"/>
      <c r="DA1833" s="1"/>
      <c r="DB1833" s="1"/>
      <c r="DC1833" s="1"/>
      <c r="DD1833" s="1"/>
      <c r="DE1833" s="1"/>
      <c r="DF1833" s="1"/>
      <c r="DG1833" s="1"/>
      <c r="DH1833" s="1"/>
      <c r="DI1833" s="1"/>
      <c r="DJ1833" s="1"/>
      <c r="DK1833" s="1"/>
      <c r="DL1833" s="1"/>
      <c r="DM1833" s="1"/>
      <c r="DN1833" s="1"/>
      <c r="DO1833" s="1"/>
      <c r="DP1833" s="1"/>
      <c r="DQ1833" s="1"/>
      <c r="DR1833" s="1"/>
      <c r="DS1833" s="1"/>
      <c r="DT1833" s="1"/>
      <c r="DU1833" s="1"/>
      <c r="DV1833" s="1"/>
      <c r="DW1833" s="1"/>
      <c r="DX1833" s="1"/>
      <c r="DY1833" s="1"/>
      <c r="DZ1833" s="1"/>
      <c r="EA1833" s="1"/>
      <c r="EB1833" s="1"/>
      <c r="EC1833" s="1"/>
      <c r="ED1833" s="1"/>
      <c r="EE1833" s="1"/>
      <c r="EF1833" s="1"/>
      <c r="EG1833" s="1"/>
      <c r="EH1833" s="1"/>
      <c r="EI1833" s="1"/>
      <c r="EJ1833" s="1"/>
      <c r="EK1833" s="1"/>
      <c r="EL1833" s="1"/>
      <c r="EM1833" s="1"/>
      <c r="EN1833" s="1"/>
      <c r="EO1833" s="1"/>
      <c r="EP1833" s="1"/>
      <c r="EQ1833" s="1"/>
      <c r="ER1833" s="1"/>
      <c r="ES1833" s="1"/>
      <c r="ET1833" s="1"/>
      <c r="EU1833" s="1"/>
      <c r="EV1833" s="1"/>
      <c r="EW1833" s="1"/>
      <c r="EX1833" s="1"/>
      <c r="EY1833" s="1"/>
      <c r="EZ1833" s="1"/>
      <c r="FA1833" s="1"/>
    </row>
    <row r="1834" spans="1:157" s="21" customFormat="1" x14ac:dyDescent="0.2">
      <c r="A1834" s="184" t="s">
        <v>1836</v>
      </c>
      <c r="B1834" s="185" t="s">
        <v>1035</v>
      </c>
      <c r="C1834" s="186">
        <v>164701.07999999999</v>
      </c>
      <c r="D1834" s="1"/>
      <c r="E1834" s="1"/>
      <c r="F1834" s="1"/>
      <c r="G1834" s="1"/>
      <c r="H1834" s="1"/>
      <c r="I1834" s="1"/>
      <c r="J1834" s="1"/>
      <c r="K1834" s="1"/>
      <c r="L1834" s="1"/>
      <c r="M1834" s="1"/>
      <c r="N1834" s="1"/>
      <c r="O1834" s="1"/>
      <c r="P1834" s="1"/>
      <c r="Q1834" s="1"/>
      <c r="R1834" s="1"/>
      <c r="S1834" s="1"/>
      <c r="T1834" s="1"/>
      <c r="U1834" s="1"/>
      <c r="V1834" s="1"/>
      <c r="W1834" s="1"/>
      <c r="X1834" s="1"/>
      <c r="Y1834" s="1"/>
      <c r="Z1834" s="1"/>
      <c r="AA1834" s="1"/>
      <c r="AB1834" s="1"/>
      <c r="AC1834" s="1"/>
      <c r="AD1834" s="1"/>
      <c r="AE1834" s="1"/>
      <c r="AF1834" s="1"/>
      <c r="AG1834" s="1"/>
      <c r="AH1834" s="1"/>
      <c r="AI1834" s="1"/>
      <c r="AJ1834" s="1"/>
      <c r="AK1834" s="1"/>
      <c r="AL1834" s="1"/>
      <c r="AM1834" s="1"/>
      <c r="AN1834" s="1"/>
      <c r="AO1834" s="1"/>
      <c r="AP1834" s="1"/>
      <c r="AQ1834" s="1"/>
      <c r="AR1834" s="1"/>
      <c r="AS1834" s="1"/>
      <c r="AT1834" s="1"/>
      <c r="AU1834" s="1"/>
      <c r="AV1834" s="1"/>
      <c r="AW1834" s="1"/>
      <c r="AX1834" s="1"/>
      <c r="AY1834" s="1"/>
      <c r="AZ1834" s="1"/>
      <c r="BA1834" s="1"/>
      <c r="BB1834" s="1"/>
      <c r="BC1834" s="1"/>
      <c r="BD1834" s="1"/>
      <c r="BE1834" s="1"/>
      <c r="BF1834" s="1"/>
      <c r="BG1834" s="1"/>
      <c r="BH1834" s="1"/>
      <c r="BI1834" s="1"/>
      <c r="BJ1834" s="1"/>
      <c r="BK1834" s="1"/>
      <c r="BL1834" s="1"/>
      <c r="BM1834" s="1"/>
      <c r="BN1834" s="1"/>
      <c r="BO1834" s="1"/>
      <c r="BP1834" s="1"/>
      <c r="BQ1834" s="1"/>
      <c r="BR1834" s="1"/>
      <c r="BS1834" s="1"/>
      <c r="BT1834" s="1"/>
      <c r="BU1834" s="1"/>
      <c r="BV1834" s="1"/>
      <c r="BW1834" s="1"/>
      <c r="BX1834" s="1"/>
      <c r="BY1834" s="1"/>
      <c r="BZ1834" s="1"/>
      <c r="CA1834" s="1"/>
      <c r="CB1834" s="1"/>
      <c r="CC1834" s="1"/>
      <c r="CD1834" s="1"/>
      <c r="CE1834" s="1"/>
      <c r="CF1834" s="1"/>
      <c r="CG1834" s="1"/>
      <c r="CH1834" s="1"/>
      <c r="CI1834" s="1"/>
      <c r="CJ1834" s="1"/>
      <c r="CK1834" s="1"/>
      <c r="CL1834" s="1"/>
      <c r="CM1834" s="1"/>
      <c r="CN1834" s="1"/>
      <c r="CO1834" s="1"/>
      <c r="CP1834" s="1"/>
      <c r="CQ1834" s="1"/>
      <c r="CR1834" s="1"/>
      <c r="CS1834" s="1"/>
      <c r="CT1834" s="1"/>
      <c r="CU1834" s="1"/>
      <c r="CV1834" s="1"/>
      <c r="CW1834" s="1"/>
      <c r="CX1834" s="1"/>
      <c r="CY1834" s="1"/>
      <c r="CZ1834" s="1"/>
      <c r="DA1834" s="1"/>
      <c r="DB1834" s="1"/>
      <c r="DC1834" s="1"/>
      <c r="DD1834" s="1"/>
      <c r="DE1834" s="1"/>
      <c r="DF1834" s="1"/>
      <c r="DG1834" s="1"/>
      <c r="DH1834" s="1"/>
      <c r="DI1834" s="1"/>
      <c r="DJ1834" s="1"/>
      <c r="DK1834" s="1"/>
      <c r="DL1834" s="1"/>
      <c r="DM1834" s="1"/>
      <c r="DN1834" s="1"/>
      <c r="DO1834" s="1"/>
      <c r="DP1834" s="1"/>
      <c r="DQ1834" s="1"/>
      <c r="DR1834" s="1"/>
      <c r="DS1834" s="1"/>
      <c r="DT1834" s="1"/>
      <c r="DU1834" s="1"/>
      <c r="DV1834" s="1"/>
      <c r="DW1834" s="1"/>
      <c r="DX1834" s="1"/>
      <c r="DY1834" s="1"/>
      <c r="DZ1834" s="1"/>
      <c r="EA1834" s="1"/>
      <c r="EB1834" s="1"/>
      <c r="EC1834" s="1"/>
      <c r="ED1834" s="1"/>
      <c r="EE1834" s="1"/>
      <c r="EF1834" s="1"/>
      <c r="EG1834" s="1"/>
      <c r="EH1834" s="1"/>
      <c r="EI1834" s="1"/>
      <c r="EJ1834" s="1"/>
      <c r="EK1834" s="1"/>
      <c r="EL1834" s="1"/>
      <c r="EM1834" s="1"/>
      <c r="EN1834" s="1"/>
      <c r="EO1834" s="1"/>
      <c r="EP1834" s="1"/>
      <c r="EQ1834" s="1"/>
      <c r="ER1834" s="1"/>
      <c r="ES1834" s="1"/>
      <c r="ET1834" s="1"/>
      <c r="EU1834" s="1"/>
      <c r="EV1834" s="1"/>
      <c r="EW1834" s="1"/>
      <c r="EX1834" s="1"/>
      <c r="EY1834" s="1"/>
      <c r="EZ1834" s="1"/>
      <c r="FA1834" s="1"/>
    </row>
    <row r="1835" spans="1:157" s="21" customFormat="1" x14ac:dyDescent="0.2">
      <c r="A1835" s="184" t="s">
        <v>1836</v>
      </c>
      <c r="B1835" s="185" t="s">
        <v>1035</v>
      </c>
      <c r="C1835" s="186">
        <v>126480.79</v>
      </c>
      <c r="D1835" s="1"/>
      <c r="E1835" s="1"/>
      <c r="F1835" s="1"/>
      <c r="G1835" s="1"/>
      <c r="H1835" s="1"/>
      <c r="I1835" s="1"/>
      <c r="J1835" s="1"/>
      <c r="K1835" s="1"/>
      <c r="L1835" s="1"/>
      <c r="M1835" s="1"/>
      <c r="N1835" s="1"/>
      <c r="O1835" s="1"/>
      <c r="P1835" s="1"/>
      <c r="Q1835" s="1"/>
      <c r="R1835" s="1"/>
      <c r="S1835" s="1"/>
      <c r="T1835" s="1"/>
      <c r="U1835" s="1"/>
      <c r="V1835" s="1"/>
      <c r="W1835" s="1"/>
      <c r="X1835" s="1"/>
      <c r="Y1835" s="1"/>
      <c r="Z1835" s="1"/>
      <c r="AA1835" s="1"/>
      <c r="AB1835" s="1"/>
      <c r="AC1835" s="1"/>
      <c r="AD1835" s="1"/>
      <c r="AE1835" s="1"/>
      <c r="AF1835" s="1"/>
      <c r="AG1835" s="1"/>
      <c r="AH1835" s="1"/>
      <c r="AI1835" s="1"/>
      <c r="AJ1835" s="1"/>
      <c r="AK1835" s="1"/>
      <c r="AL1835" s="1"/>
      <c r="AM1835" s="1"/>
      <c r="AN1835" s="1"/>
      <c r="AO1835" s="1"/>
      <c r="AP1835" s="1"/>
      <c r="AQ1835" s="1"/>
      <c r="AR1835" s="1"/>
      <c r="AS1835" s="1"/>
      <c r="AT1835" s="1"/>
      <c r="AU1835" s="1"/>
      <c r="AV1835" s="1"/>
      <c r="AW1835" s="1"/>
      <c r="AX1835" s="1"/>
      <c r="AY1835" s="1"/>
      <c r="AZ1835" s="1"/>
      <c r="BA1835" s="1"/>
      <c r="BB1835" s="1"/>
      <c r="BC1835" s="1"/>
      <c r="BD1835" s="1"/>
      <c r="BE1835" s="1"/>
      <c r="BF1835" s="1"/>
      <c r="BG1835" s="1"/>
      <c r="BH1835" s="1"/>
      <c r="BI1835" s="1"/>
      <c r="BJ1835" s="1"/>
      <c r="BK1835" s="1"/>
      <c r="BL1835" s="1"/>
      <c r="BM1835" s="1"/>
      <c r="BN1835" s="1"/>
      <c r="BO1835" s="1"/>
      <c r="BP1835" s="1"/>
      <c r="BQ1835" s="1"/>
      <c r="BR1835" s="1"/>
      <c r="BS1835" s="1"/>
      <c r="BT1835" s="1"/>
      <c r="BU1835" s="1"/>
      <c r="BV1835" s="1"/>
      <c r="BW1835" s="1"/>
      <c r="BX1835" s="1"/>
      <c r="BY1835" s="1"/>
      <c r="BZ1835" s="1"/>
      <c r="CA1835" s="1"/>
      <c r="CB1835" s="1"/>
      <c r="CC1835" s="1"/>
      <c r="CD1835" s="1"/>
      <c r="CE1835" s="1"/>
      <c r="CF1835" s="1"/>
      <c r="CG1835" s="1"/>
      <c r="CH1835" s="1"/>
      <c r="CI1835" s="1"/>
      <c r="CJ1835" s="1"/>
      <c r="CK1835" s="1"/>
      <c r="CL1835" s="1"/>
      <c r="CM1835" s="1"/>
      <c r="CN1835" s="1"/>
      <c r="CO1835" s="1"/>
      <c r="CP1835" s="1"/>
      <c r="CQ1835" s="1"/>
      <c r="CR1835" s="1"/>
      <c r="CS1835" s="1"/>
      <c r="CT1835" s="1"/>
      <c r="CU1835" s="1"/>
      <c r="CV1835" s="1"/>
      <c r="CW1835" s="1"/>
      <c r="CX1835" s="1"/>
      <c r="CY1835" s="1"/>
      <c r="CZ1835" s="1"/>
      <c r="DA1835" s="1"/>
      <c r="DB1835" s="1"/>
      <c r="DC1835" s="1"/>
      <c r="DD1835" s="1"/>
      <c r="DE1835" s="1"/>
      <c r="DF1835" s="1"/>
      <c r="DG1835" s="1"/>
      <c r="DH1835" s="1"/>
      <c r="DI1835" s="1"/>
      <c r="DJ1835" s="1"/>
      <c r="DK1835" s="1"/>
      <c r="DL1835" s="1"/>
      <c r="DM1835" s="1"/>
      <c r="DN1835" s="1"/>
      <c r="DO1835" s="1"/>
      <c r="DP1835" s="1"/>
      <c r="DQ1835" s="1"/>
      <c r="DR1835" s="1"/>
      <c r="DS1835" s="1"/>
      <c r="DT1835" s="1"/>
      <c r="DU1835" s="1"/>
      <c r="DV1835" s="1"/>
      <c r="DW1835" s="1"/>
      <c r="DX1835" s="1"/>
      <c r="DY1835" s="1"/>
      <c r="DZ1835" s="1"/>
      <c r="EA1835" s="1"/>
      <c r="EB1835" s="1"/>
      <c r="EC1835" s="1"/>
      <c r="ED1835" s="1"/>
      <c r="EE1835" s="1"/>
      <c r="EF1835" s="1"/>
      <c r="EG1835" s="1"/>
      <c r="EH1835" s="1"/>
      <c r="EI1835" s="1"/>
      <c r="EJ1835" s="1"/>
      <c r="EK1835" s="1"/>
      <c r="EL1835" s="1"/>
      <c r="EM1835" s="1"/>
      <c r="EN1835" s="1"/>
      <c r="EO1835" s="1"/>
      <c r="EP1835" s="1"/>
      <c r="EQ1835" s="1"/>
      <c r="ER1835" s="1"/>
      <c r="ES1835" s="1"/>
      <c r="ET1835" s="1"/>
      <c r="EU1835" s="1"/>
      <c r="EV1835" s="1"/>
      <c r="EW1835" s="1"/>
      <c r="EX1835" s="1"/>
      <c r="EY1835" s="1"/>
      <c r="EZ1835" s="1"/>
      <c r="FA1835" s="1"/>
    </row>
    <row r="1836" spans="1:157" s="21" customFormat="1" x14ac:dyDescent="0.2">
      <c r="A1836" s="184" t="s">
        <v>1836</v>
      </c>
      <c r="B1836" s="185" t="s">
        <v>1035</v>
      </c>
      <c r="C1836" s="186">
        <v>232479.52</v>
      </c>
      <c r="D1836" s="1"/>
      <c r="E1836" s="1"/>
      <c r="F1836" s="1"/>
      <c r="G1836" s="1"/>
      <c r="H1836" s="1"/>
      <c r="I1836" s="1"/>
      <c r="J1836" s="1"/>
      <c r="K1836" s="1"/>
      <c r="L1836" s="1"/>
      <c r="M1836" s="1"/>
      <c r="N1836" s="1"/>
      <c r="O1836" s="1"/>
      <c r="P1836" s="1"/>
      <c r="Q1836" s="1"/>
      <c r="R1836" s="1"/>
      <c r="S1836" s="1"/>
      <c r="T1836" s="1"/>
      <c r="U1836" s="1"/>
      <c r="V1836" s="1"/>
      <c r="W1836" s="1"/>
      <c r="X1836" s="1"/>
      <c r="Y1836" s="1"/>
      <c r="Z1836" s="1"/>
      <c r="AA1836" s="1"/>
      <c r="AB1836" s="1"/>
      <c r="AC1836" s="1"/>
      <c r="AD1836" s="1"/>
      <c r="AE1836" s="1"/>
      <c r="AF1836" s="1"/>
      <c r="AG1836" s="1"/>
      <c r="AH1836" s="1"/>
      <c r="AI1836" s="1"/>
      <c r="AJ1836" s="1"/>
      <c r="AK1836" s="1"/>
      <c r="AL1836" s="1"/>
      <c r="AM1836" s="1"/>
      <c r="AN1836" s="1"/>
      <c r="AO1836" s="1"/>
      <c r="AP1836" s="1"/>
      <c r="AQ1836" s="1"/>
      <c r="AR1836" s="1"/>
      <c r="AS1836" s="1"/>
      <c r="AT1836" s="1"/>
      <c r="AU1836" s="1"/>
      <c r="AV1836" s="1"/>
      <c r="AW1836" s="1"/>
      <c r="AX1836" s="1"/>
      <c r="AY1836" s="1"/>
      <c r="AZ1836" s="1"/>
      <c r="BA1836" s="1"/>
      <c r="BB1836" s="1"/>
      <c r="BC1836" s="1"/>
      <c r="BD1836" s="1"/>
      <c r="BE1836" s="1"/>
      <c r="BF1836" s="1"/>
      <c r="BG1836" s="1"/>
      <c r="BH1836" s="1"/>
      <c r="BI1836" s="1"/>
      <c r="BJ1836" s="1"/>
      <c r="BK1836" s="1"/>
      <c r="BL1836" s="1"/>
      <c r="BM1836" s="1"/>
      <c r="BN1836" s="1"/>
      <c r="BO1836" s="1"/>
      <c r="BP1836" s="1"/>
      <c r="BQ1836" s="1"/>
      <c r="BR1836" s="1"/>
      <c r="BS1836" s="1"/>
      <c r="BT1836" s="1"/>
      <c r="BU1836" s="1"/>
      <c r="BV1836" s="1"/>
      <c r="BW1836" s="1"/>
      <c r="BX1836" s="1"/>
      <c r="BY1836" s="1"/>
      <c r="BZ1836" s="1"/>
      <c r="CA1836" s="1"/>
      <c r="CB1836" s="1"/>
      <c r="CC1836" s="1"/>
      <c r="CD1836" s="1"/>
      <c r="CE1836" s="1"/>
      <c r="CF1836" s="1"/>
      <c r="CG1836" s="1"/>
      <c r="CH1836" s="1"/>
      <c r="CI1836" s="1"/>
      <c r="CJ1836" s="1"/>
      <c r="CK1836" s="1"/>
      <c r="CL1836" s="1"/>
      <c r="CM1836" s="1"/>
      <c r="CN1836" s="1"/>
      <c r="CO1836" s="1"/>
      <c r="CP1836" s="1"/>
      <c r="CQ1836" s="1"/>
      <c r="CR1836" s="1"/>
      <c r="CS1836" s="1"/>
      <c r="CT1836" s="1"/>
      <c r="CU1836" s="1"/>
      <c r="CV1836" s="1"/>
      <c r="CW1836" s="1"/>
      <c r="CX1836" s="1"/>
      <c r="CY1836" s="1"/>
      <c r="CZ1836" s="1"/>
      <c r="DA1836" s="1"/>
      <c r="DB1836" s="1"/>
      <c r="DC1836" s="1"/>
      <c r="DD1836" s="1"/>
      <c r="DE1836" s="1"/>
      <c r="DF1836" s="1"/>
      <c r="DG1836" s="1"/>
      <c r="DH1836" s="1"/>
      <c r="DI1836" s="1"/>
      <c r="DJ1836" s="1"/>
      <c r="DK1836" s="1"/>
      <c r="DL1836" s="1"/>
      <c r="DM1836" s="1"/>
      <c r="DN1836" s="1"/>
      <c r="DO1836" s="1"/>
      <c r="DP1836" s="1"/>
      <c r="DQ1836" s="1"/>
      <c r="DR1836" s="1"/>
      <c r="DS1836" s="1"/>
      <c r="DT1836" s="1"/>
      <c r="DU1836" s="1"/>
      <c r="DV1836" s="1"/>
      <c r="DW1836" s="1"/>
      <c r="DX1836" s="1"/>
      <c r="DY1836" s="1"/>
      <c r="DZ1836" s="1"/>
      <c r="EA1836" s="1"/>
      <c r="EB1836" s="1"/>
      <c r="EC1836" s="1"/>
      <c r="ED1836" s="1"/>
      <c r="EE1836" s="1"/>
      <c r="EF1836" s="1"/>
      <c r="EG1836" s="1"/>
      <c r="EH1836" s="1"/>
      <c r="EI1836" s="1"/>
      <c r="EJ1836" s="1"/>
      <c r="EK1836" s="1"/>
      <c r="EL1836" s="1"/>
      <c r="EM1836" s="1"/>
      <c r="EN1836" s="1"/>
      <c r="EO1836" s="1"/>
      <c r="EP1836" s="1"/>
      <c r="EQ1836" s="1"/>
      <c r="ER1836" s="1"/>
      <c r="ES1836" s="1"/>
      <c r="ET1836" s="1"/>
      <c r="EU1836" s="1"/>
      <c r="EV1836" s="1"/>
      <c r="EW1836" s="1"/>
      <c r="EX1836" s="1"/>
      <c r="EY1836" s="1"/>
      <c r="EZ1836" s="1"/>
      <c r="FA1836" s="1"/>
    </row>
    <row r="1837" spans="1:157" s="21" customFormat="1" x14ac:dyDescent="0.2">
      <c r="A1837" s="184" t="s">
        <v>1836</v>
      </c>
      <c r="B1837" s="185" t="s">
        <v>1035</v>
      </c>
      <c r="C1837" s="186">
        <v>216824.6</v>
      </c>
      <c r="D1837" s="1"/>
      <c r="E1837" s="1"/>
      <c r="F1837" s="1"/>
      <c r="G1837" s="1"/>
      <c r="H1837" s="1"/>
      <c r="I1837" s="1"/>
      <c r="J1837" s="1"/>
      <c r="K1837" s="1"/>
      <c r="L1837" s="1"/>
      <c r="M1837" s="1"/>
      <c r="N1837" s="1"/>
      <c r="O1837" s="1"/>
      <c r="P1837" s="1"/>
      <c r="Q1837" s="1"/>
      <c r="R1837" s="1"/>
      <c r="S1837" s="1"/>
      <c r="T1837" s="1"/>
      <c r="U1837" s="1"/>
      <c r="V1837" s="1"/>
      <c r="W1837" s="1"/>
      <c r="X1837" s="1"/>
      <c r="Y1837" s="1"/>
      <c r="Z1837" s="1"/>
      <c r="AA1837" s="1"/>
      <c r="AB1837" s="1"/>
      <c r="AC1837" s="1"/>
      <c r="AD1837" s="1"/>
      <c r="AE1837" s="1"/>
      <c r="AF1837" s="1"/>
      <c r="AG1837" s="1"/>
      <c r="AH1837" s="1"/>
      <c r="AI1837" s="1"/>
      <c r="AJ1837" s="1"/>
      <c r="AK1837" s="1"/>
      <c r="AL1837" s="1"/>
      <c r="AM1837" s="1"/>
      <c r="AN1837" s="1"/>
      <c r="AO1837" s="1"/>
      <c r="AP1837" s="1"/>
      <c r="AQ1837" s="1"/>
      <c r="AR1837" s="1"/>
      <c r="AS1837" s="1"/>
      <c r="AT1837" s="1"/>
      <c r="AU1837" s="1"/>
      <c r="AV1837" s="1"/>
      <c r="AW1837" s="1"/>
      <c r="AX1837" s="1"/>
      <c r="AY1837" s="1"/>
      <c r="AZ1837" s="1"/>
      <c r="BA1837" s="1"/>
      <c r="BB1837" s="1"/>
      <c r="BC1837" s="1"/>
      <c r="BD1837" s="1"/>
      <c r="BE1837" s="1"/>
      <c r="BF1837" s="1"/>
      <c r="BG1837" s="1"/>
      <c r="BH1837" s="1"/>
      <c r="BI1837" s="1"/>
      <c r="BJ1837" s="1"/>
      <c r="BK1837" s="1"/>
      <c r="BL1837" s="1"/>
      <c r="BM1837" s="1"/>
      <c r="BN1837" s="1"/>
      <c r="BO1837" s="1"/>
      <c r="BP1837" s="1"/>
      <c r="BQ1837" s="1"/>
      <c r="BR1837" s="1"/>
      <c r="BS1837" s="1"/>
      <c r="BT1837" s="1"/>
      <c r="BU1837" s="1"/>
      <c r="BV1837" s="1"/>
      <c r="BW1837" s="1"/>
      <c r="BX1837" s="1"/>
      <c r="BY1837" s="1"/>
      <c r="BZ1837" s="1"/>
      <c r="CA1837" s="1"/>
      <c r="CB1837" s="1"/>
      <c r="CC1837" s="1"/>
      <c r="CD1837" s="1"/>
      <c r="CE1837" s="1"/>
      <c r="CF1837" s="1"/>
      <c r="CG1837" s="1"/>
      <c r="CH1837" s="1"/>
      <c r="CI1837" s="1"/>
      <c r="CJ1837" s="1"/>
      <c r="CK1837" s="1"/>
      <c r="CL1837" s="1"/>
      <c r="CM1837" s="1"/>
      <c r="CN1837" s="1"/>
      <c r="CO1837" s="1"/>
      <c r="CP1837" s="1"/>
      <c r="CQ1837" s="1"/>
      <c r="CR1837" s="1"/>
      <c r="CS1837" s="1"/>
      <c r="CT1837" s="1"/>
      <c r="CU1837" s="1"/>
      <c r="CV1837" s="1"/>
      <c r="CW1837" s="1"/>
      <c r="CX1837" s="1"/>
      <c r="CY1837" s="1"/>
      <c r="CZ1837" s="1"/>
      <c r="DA1837" s="1"/>
      <c r="DB1837" s="1"/>
      <c r="DC1837" s="1"/>
      <c r="DD1837" s="1"/>
      <c r="DE1837" s="1"/>
      <c r="DF1837" s="1"/>
      <c r="DG1837" s="1"/>
      <c r="DH1837" s="1"/>
      <c r="DI1837" s="1"/>
      <c r="DJ1837" s="1"/>
      <c r="DK1837" s="1"/>
      <c r="DL1837" s="1"/>
      <c r="DM1837" s="1"/>
      <c r="DN1837" s="1"/>
      <c r="DO1837" s="1"/>
      <c r="DP1837" s="1"/>
      <c r="DQ1837" s="1"/>
      <c r="DR1837" s="1"/>
      <c r="DS1837" s="1"/>
      <c r="DT1837" s="1"/>
      <c r="DU1837" s="1"/>
      <c r="DV1837" s="1"/>
      <c r="DW1837" s="1"/>
      <c r="DX1837" s="1"/>
      <c r="DY1837" s="1"/>
      <c r="DZ1837" s="1"/>
      <c r="EA1837" s="1"/>
      <c r="EB1837" s="1"/>
      <c r="EC1837" s="1"/>
      <c r="ED1837" s="1"/>
      <c r="EE1837" s="1"/>
      <c r="EF1837" s="1"/>
      <c r="EG1837" s="1"/>
      <c r="EH1837" s="1"/>
      <c r="EI1837" s="1"/>
      <c r="EJ1837" s="1"/>
      <c r="EK1837" s="1"/>
      <c r="EL1837" s="1"/>
      <c r="EM1837" s="1"/>
      <c r="EN1837" s="1"/>
      <c r="EO1837" s="1"/>
      <c r="EP1837" s="1"/>
      <c r="EQ1837" s="1"/>
      <c r="ER1837" s="1"/>
      <c r="ES1837" s="1"/>
      <c r="ET1837" s="1"/>
      <c r="EU1837" s="1"/>
      <c r="EV1837" s="1"/>
      <c r="EW1837" s="1"/>
      <c r="EX1837" s="1"/>
      <c r="EY1837" s="1"/>
      <c r="EZ1837" s="1"/>
      <c r="FA1837" s="1"/>
    </row>
    <row r="1838" spans="1:157" s="21" customFormat="1" x14ac:dyDescent="0.2">
      <c r="A1838" s="184" t="s">
        <v>1836</v>
      </c>
      <c r="B1838" s="185" t="s">
        <v>1035</v>
      </c>
      <c r="C1838" s="186">
        <v>184279</v>
      </c>
      <c r="D1838" s="1"/>
      <c r="E1838" s="1"/>
      <c r="F1838" s="1"/>
      <c r="G1838" s="1"/>
      <c r="H1838" s="1"/>
      <c r="I1838" s="1"/>
      <c r="J1838" s="1"/>
      <c r="K1838" s="1"/>
      <c r="L1838" s="1"/>
      <c r="M1838" s="1"/>
      <c r="N1838" s="1"/>
      <c r="O1838" s="1"/>
      <c r="P1838" s="1"/>
      <c r="Q1838" s="1"/>
      <c r="R1838" s="1"/>
      <c r="S1838" s="1"/>
      <c r="T1838" s="1"/>
      <c r="U1838" s="1"/>
      <c r="V1838" s="1"/>
      <c r="W1838" s="1"/>
      <c r="X1838" s="1"/>
      <c r="Y1838" s="1"/>
      <c r="Z1838" s="1"/>
      <c r="AA1838" s="1"/>
      <c r="AB1838" s="1"/>
      <c r="AC1838" s="1"/>
      <c r="AD1838" s="1"/>
      <c r="AE1838" s="1"/>
      <c r="AF1838" s="1"/>
      <c r="AG1838" s="1"/>
      <c r="AH1838" s="1"/>
      <c r="AI1838" s="1"/>
      <c r="AJ1838" s="1"/>
      <c r="AK1838" s="1"/>
      <c r="AL1838" s="1"/>
      <c r="AM1838" s="1"/>
      <c r="AN1838" s="1"/>
      <c r="AO1838" s="1"/>
      <c r="AP1838" s="1"/>
      <c r="AQ1838" s="1"/>
      <c r="AR1838" s="1"/>
      <c r="AS1838" s="1"/>
      <c r="AT1838" s="1"/>
      <c r="AU1838" s="1"/>
      <c r="AV1838" s="1"/>
      <c r="AW1838" s="1"/>
      <c r="AX1838" s="1"/>
      <c r="AY1838" s="1"/>
      <c r="AZ1838" s="1"/>
      <c r="BA1838" s="1"/>
      <c r="BB1838" s="1"/>
      <c r="BC1838" s="1"/>
      <c r="BD1838" s="1"/>
      <c r="BE1838" s="1"/>
      <c r="BF1838" s="1"/>
      <c r="BG1838" s="1"/>
      <c r="BH1838" s="1"/>
      <c r="BI1838" s="1"/>
      <c r="BJ1838" s="1"/>
      <c r="BK1838" s="1"/>
      <c r="BL1838" s="1"/>
      <c r="BM1838" s="1"/>
      <c r="BN1838" s="1"/>
      <c r="BO1838" s="1"/>
      <c r="BP1838" s="1"/>
      <c r="BQ1838" s="1"/>
      <c r="BR1838" s="1"/>
      <c r="BS1838" s="1"/>
      <c r="BT1838" s="1"/>
      <c r="BU1838" s="1"/>
      <c r="BV1838" s="1"/>
      <c r="BW1838" s="1"/>
      <c r="BX1838" s="1"/>
      <c r="BY1838" s="1"/>
      <c r="BZ1838" s="1"/>
      <c r="CA1838" s="1"/>
      <c r="CB1838" s="1"/>
      <c r="CC1838" s="1"/>
      <c r="CD1838" s="1"/>
      <c r="CE1838" s="1"/>
      <c r="CF1838" s="1"/>
      <c r="CG1838" s="1"/>
      <c r="CH1838" s="1"/>
      <c r="CI1838" s="1"/>
      <c r="CJ1838" s="1"/>
      <c r="CK1838" s="1"/>
      <c r="CL1838" s="1"/>
      <c r="CM1838" s="1"/>
      <c r="CN1838" s="1"/>
      <c r="CO1838" s="1"/>
      <c r="CP1838" s="1"/>
      <c r="CQ1838" s="1"/>
      <c r="CR1838" s="1"/>
      <c r="CS1838" s="1"/>
      <c r="CT1838" s="1"/>
      <c r="CU1838" s="1"/>
      <c r="CV1838" s="1"/>
      <c r="CW1838" s="1"/>
      <c r="CX1838" s="1"/>
      <c r="CY1838" s="1"/>
      <c r="CZ1838" s="1"/>
      <c r="DA1838" s="1"/>
      <c r="DB1838" s="1"/>
      <c r="DC1838" s="1"/>
      <c r="DD1838" s="1"/>
      <c r="DE1838" s="1"/>
      <c r="DF1838" s="1"/>
      <c r="DG1838" s="1"/>
      <c r="DH1838" s="1"/>
      <c r="DI1838" s="1"/>
      <c r="DJ1838" s="1"/>
      <c r="DK1838" s="1"/>
      <c r="DL1838" s="1"/>
      <c r="DM1838" s="1"/>
      <c r="DN1838" s="1"/>
      <c r="DO1838" s="1"/>
      <c r="DP1838" s="1"/>
      <c r="DQ1838" s="1"/>
      <c r="DR1838" s="1"/>
      <c r="DS1838" s="1"/>
      <c r="DT1838" s="1"/>
      <c r="DU1838" s="1"/>
      <c r="DV1838" s="1"/>
      <c r="DW1838" s="1"/>
      <c r="DX1838" s="1"/>
      <c r="DY1838" s="1"/>
      <c r="DZ1838" s="1"/>
      <c r="EA1838" s="1"/>
      <c r="EB1838" s="1"/>
      <c r="EC1838" s="1"/>
      <c r="ED1838" s="1"/>
      <c r="EE1838" s="1"/>
      <c r="EF1838" s="1"/>
      <c r="EG1838" s="1"/>
      <c r="EH1838" s="1"/>
      <c r="EI1838" s="1"/>
      <c r="EJ1838" s="1"/>
      <c r="EK1838" s="1"/>
      <c r="EL1838" s="1"/>
      <c r="EM1838" s="1"/>
      <c r="EN1838" s="1"/>
      <c r="EO1838" s="1"/>
      <c r="EP1838" s="1"/>
      <c r="EQ1838" s="1"/>
      <c r="ER1838" s="1"/>
      <c r="ES1838" s="1"/>
      <c r="ET1838" s="1"/>
      <c r="EU1838" s="1"/>
      <c r="EV1838" s="1"/>
      <c r="EW1838" s="1"/>
      <c r="EX1838" s="1"/>
      <c r="EY1838" s="1"/>
      <c r="EZ1838" s="1"/>
      <c r="FA1838" s="1"/>
    </row>
    <row r="1839" spans="1:157" s="21" customFormat="1" x14ac:dyDescent="0.2">
      <c r="A1839" s="184" t="s">
        <v>1836</v>
      </c>
      <c r="B1839" s="185" t="s">
        <v>1035</v>
      </c>
      <c r="C1839" s="186">
        <v>131870.78</v>
      </c>
      <c r="D1839" s="1"/>
      <c r="E1839" s="1"/>
      <c r="F1839" s="1"/>
      <c r="G1839" s="1"/>
      <c r="H1839" s="1"/>
      <c r="I1839" s="1"/>
      <c r="J1839" s="1"/>
      <c r="K1839" s="1"/>
      <c r="L1839" s="1"/>
      <c r="M1839" s="1"/>
      <c r="N1839" s="1"/>
      <c r="O1839" s="1"/>
      <c r="P1839" s="1"/>
      <c r="Q1839" s="1"/>
      <c r="R1839" s="1"/>
      <c r="S1839" s="1"/>
      <c r="T1839" s="1"/>
      <c r="U1839" s="1"/>
      <c r="V1839" s="1"/>
      <c r="W1839" s="1"/>
      <c r="X1839" s="1"/>
      <c r="Y1839" s="1"/>
      <c r="Z1839" s="1"/>
      <c r="AA1839" s="1"/>
      <c r="AB1839" s="1"/>
      <c r="AC1839" s="1"/>
      <c r="AD1839" s="1"/>
      <c r="AE1839" s="1"/>
      <c r="AF1839" s="1"/>
      <c r="AG1839" s="1"/>
      <c r="AH1839" s="1"/>
      <c r="AI1839" s="1"/>
      <c r="AJ1839" s="1"/>
      <c r="AK1839" s="1"/>
      <c r="AL1839" s="1"/>
      <c r="AM1839" s="1"/>
      <c r="AN1839" s="1"/>
      <c r="AO1839" s="1"/>
      <c r="AP1839" s="1"/>
      <c r="AQ1839" s="1"/>
      <c r="AR1839" s="1"/>
      <c r="AS1839" s="1"/>
      <c r="AT1839" s="1"/>
      <c r="AU1839" s="1"/>
      <c r="AV1839" s="1"/>
      <c r="AW1839" s="1"/>
      <c r="AX1839" s="1"/>
      <c r="AY1839" s="1"/>
      <c r="AZ1839" s="1"/>
      <c r="BA1839" s="1"/>
      <c r="BB1839" s="1"/>
      <c r="BC1839" s="1"/>
      <c r="BD1839" s="1"/>
      <c r="BE1839" s="1"/>
      <c r="BF1839" s="1"/>
      <c r="BG1839" s="1"/>
      <c r="BH1839" s="1"/>
      <c r="BI1839" s="1"/>
      <c r="BJ1839" s="1"/>
      <c r="BK1839" s="1"/>
      <c r="BL1839" s="1"/>
      <c r="BM1839" s="1"/>
      <c r="BN1839" s="1"/>
      <c r="BO1839" s="1"/>
      <c r="BP1839" s="1"/>
      <c r="BQ1839" s="1"/>
      <c r="BR1839" s="1"/>
      <c r="BS1839" s="1"/>
      <c r="BT1839" s="1"/>
      <c r="BU1839" s="1"/>
      <c r="BV1839" s="1"/>
      <c r="BW1839" s="1"/>
      <c r="BX1839" s="1"/>
      <c r="BY1839" s="1"/>
      <c r="BZ1839" s="1"/>
      <c r="CA1839" s="1"/>
      <c r="CB1839" s="1"/>
      <c r="CC1839" s="1"/>
      <c r="CD1839" s="1"/>
      <c r="CE1839" s="1"/>
      <c r="CF1839" s="1"/>
      <c r="CG1839" s="1"/>
      <c r="CH1839" s="1"/>
      <c r="CI1839" s="1"/>
      <c r="CJ1839" s="1"/>
      <c r="CK1839" s="1"/>
      <c r="CL1839" s="1"/>
      <c r="CM1839" s="1"/>
      <c r="CN1839" s="1"/>
      <c r="CO1839" s="1"/>
      <c r="CP1839" s="1"/>
      <c r="CQ1839" s="1"/>
      <c r="CR1839" s="1"/>
      <c r="CS1839" s="1"/>
      <c r="CT1839" s="1"/>
      <c r="CU1839" s="1"/>
      <c r="CV1839" s="1"/>
      <c r="CW1839" s="1"/>
      <c r="CX1839" s="1"/>
      <c r="CY1839" s="1"/>
      <c r="CZ1839" s="1"/>
      <c r="DA1839" s="1"/>
      <c r="DB1839" s="1"/>
      <c r="DC1839" s="1"/>
      <c r="DD1839" s="1"/>
      <c r="DE1839" s="1"/>
      <c r="DF1839" s="1"/>
      <c r="DG1839" s="1"/>
      <c r="DH1839" s="1"/>
      <c r="DI1839" s="1"/>
      <c r="DJ1839" s="1"/>
      <c r="DK1839" s="1"/>
      <c r="DL1839" s="1"/>
      <c r="DM1839" s="1"/>
      <c r="DN1839" s="1"/>
      <c r="DO1839" s="1"/>
      <c r="DP1839" s="1"/>
      <c r="DQ1839" s="1"/>
      <c r="DR1839" s="1"/>
      <c r="DS1839" s="1"/>
      <c r="DT1839" s="1"/>
      <c r="DU1839" s="1"/>
      <c r="DV1839" s="1"/>
      <c r="DW1839" s="1"/>
      <c r="DX1839" s="1"/>
      <c r="DY1839" s="1"/>
      <c r="DZ1839" s="1"/>
      <c r="EA1839" s="1"/>
      <c r="EB1839" s="1"/>
      <c r="EC1839" s="1"/>
      <c r="ED1839" s="1"/>
      <c r="EE1839" s="1"/>
      <c r="EF1839" s="1"/>
      <c r="EG1839" s="1"/>
      <c r="EH1839" s="1"/>
      <c r="EI1839" s="1"/>
      <c r="EJ1839" s="1"/>
      <c r="EK1839" s="1"/>
      <c r="EL1839" s="1"/>
      <c r="EM1839" s="1"/>
      <c r="EN1839" s="1"/>
      <c r="EO1839" s="1"/>
      <c r="EP1839" s="1"/>
      <c r="EQ1839" s="1"/>
      <c r="ER1839" s="1"/>
      <c r="ES1839" s="1"/>
      <c r="ET1839" s="1"/>
      <c r="EU1839" s="1"/>
      <c r="EV1839" s="1"/>
      <c r="EW1839" s="1"/>
      <c r="EX1839" s="1"/>
      <c r="EY1839" s="1"/>
      <c r="EZ1839" s="1"/>
      <c r="FA1839" s="1"/>
    </row>
    <row r="1840" spans="1:157" s="21" customFormat="1" x14ac:dyDescent="0.2">
      <c r="A1840" s="184" t="s">
        <v>1836</v>
      </c>
      <c r="B1840" s="185" t="s">
        <v>1035</v>
      </c>
      <c r="C1840" s="186">
        <v>37835.68</v>
      </c>
      <c r="D1840" s="1"/>
      <c r="E1840" s="1"/>
      <c r="F1840" s="1"/>
      <c r="G1840" s="1"/>
      <c r="H1840" s="1"/>
      <c r="I1840" s="1"/>
      <c r="J1840" s="1"/>
      <c r="K1840" s="1"/>
      <c r="L1840" s="1"/>
      <c r="M1840" s="1"/>
      <c r="N1840" s="1"/>
      <c r="O1840" s="1"/>
      <c r="P1840" s="1"/>
      <c r="Q1840" s="1"/>
      <c r="R1840" s="1"/>
      <c r="S1840" s="1"/>
      <c r="T1840" s="1"/>
      <c r="U1840" s="1"/>
      <c r="V1840" s="1"/>
      <c r="W1840" s="1"/>
      <c r="X1840" s="1"/>
      <c r="Y1840" s="1"/>
      <c r="Z1840" s="1"/>
      <c r="AA1840" s="1"/>
      <c r="AB1840" s="1"/>
      <c r="AC1840" s="1"/>
      <c r="AD1840" s="1"/>
      <c r="AE1840" s="1"/>
      <c r="AF1840" s="1"/>
      <c r="AG1840" s="1"/>
      <c r="AH1840" s="1"/>
      <c r="AI1840" s="1"/>
      <c r="AJ1840" s="1"/>
      <c r="AK1840" s="1"/>
      <c r="AL1840" s="1"/>
      <c r="AM1840" s="1"/>
      <c r="AN1840" s="1"/>
      <c r="AO1840" s="1"/>
      <c r="AP1840" s="1"/>
      <c r="AQ1840" s="1"/>
      <c r="AR1840" s="1"/>
      <c r="AS1840" s="1"/>
      <c r="AT1840" s="1"/>
      <c r="AU1840" s="1"/>
      <c r="AV1840" s="1"/>
      <c r="AW1840" s="1"/>
      <c r="AX1840" s="1"/>
      <c r="AY1840" s="1"/>
      <c r="AZ1840" s="1"/>
      <c r="BA1840" s="1"/>
      <c r="BB1840" s="1"/>
      <c r="BC1840" s="1"/>
      <c r="BD1840" s="1"/>
      <c r="BE1840" s="1"/>
      <c r="BF1840" s="1"/>
      <c r="BG1840" s="1"/>
      <c r="BH1840" s="1"/>
      <c r="BI1840" s="1"/>
      <c r="BJ1840" s="1"/>
      <c r="BK1840" s="1"/>
      <c r="BL1840" s="1"/>
      <c r="BM1840" s="1"/>
      <c r="BN1840" s="1"/>
      <c r="BO1840" s="1"/>
      <c r="BP1840" s="1"/>
      <c r="BQ1840" s="1"/>
      <c r="BR1840" s="1"/>
      <c r="BS1840" s="1"/>
      <c r="BT1840" s="1"/>
      <c r="BU1840" s="1"/>
      <c r="BV1840" s="1"/>
      <c r="BW1840" s="1"/>
      <c r="BX1840" s="1"/>
      <c r="BY1840" s="1"/>
      <c r="BZ1840" s="1"/>
      <c r="CA1840" s="1"/>
      <c r="CB1840" s="1"/>
      <c r="CC1840" s="1"/>
      <c r="CD1840" s="1"/>
      <c r="CE1840" s="1"/>
      <c r="CF1840" s="1"/>
      <c r="CG1840" s="1"/>
      <c r="CH1840" s="1"/>
      <c r="CI1840" s="1"/>
      <c r="CJ1840" s="1"/>
      <c r="CK1840" s="1"/>
      <c r="CL1840" s="1"/>
      <c r="CM1840" s="1"/>
      <c r="CN1840" s="1"/>
      <c r="CO1840" s="1"/>
      <c r="CP1840" s="1"/>
      <c r="CQ1840" s="1"/>
      <c r="CR1840" s="1"/>
      <c r="CS1840" s="1"/>
      <c r="CT1840" s="1"/>
      <c r="CU1840" s="1"/>
      <c r="CV1840" s="1"/>
      <c r="CW1840" s="1"/>
      <c r="CX1840" s="1"/>
      <c r="CY1840" s="1"/>
      <c r="CZ1840" s="1"/>
      <c r="DA1840" s="1"/>
      <c r="DB1840" s="1"/>
      <c r="DC1840" s="1"/>
      <c r="DD1840" s="1"/>
      <c r="DE1840" s="1"/>
      <c r="DF1840" s="1"/>
      <c r="DG1840" s="1"/>
      <c r="DH1840" s="1"/>
      <c r="DI1840" s="1"/>
      <c r="DJ1840" s="1"/>
      <c r="DK1840" s="1"/>
      <c r="DL1840" s="1"/>
      <c r="DM1840" s="1"/>
      <c r="DN1840" s="1"/>
      <c r="DO1840" s="1"/>
      <c r="DP1840" s="1"/>
      <c r="DQ1840" s="1"/>
      <c r="DR1840" s="1"/>
      <c r="DS1840" s="1"/>
      <c r="DT1840" s="1"/>
      <c r="DU1840" s="1"/>
      <c r="DV1840" s="1"/>
      <c r="DW1840" s="1"/>
      <c r="DX1840" s="1"/>
      <c r="DY1840" s="1"/>
      <c r="DZ1840" s="1"/>
      <c r="EA1840" s="1"/>
      <c r="EB1840" s="1"/>
      <c r="EC1840" s="1"/>
      <c r="ED1840" s="1"/>
      <c r="EE1840" s="1"/>
      <c r="EF1840" s="1"/>
      <c r="EG1840" s="1"/>
      <c r="EH1840" s="1"/>
      <c r="EI1840" s="1"/>
      <c r="EJ1840" s="1"/>
      <c r="EK1840" s="1"/>
      <c r="EL1840" s="1"/>
      <c r="EM1840" s="1"/>
      <c r="EN1840" s="1"/>
      <c r="EO1840" s="1"/>
      <c r="EP1840" s="1"/>
      <c r="EQ1840" s="1"/>
      <c r="ER1840" s="1"/>
      <c r="ES1840" s="1"/>
      <c r="ET1840" s="1"/>
      <c r="EU1840" s="1"/>
      <c r="EV1840" s="1"/>
      <c r="EW1840" s="1"/>
      <c r="EX1840" s="1"/>
      <c r="EY1840" s="1"/>
      <c r="EZ1840" s="1"/>
      <c r="FA1840" s="1"/>
    </row>
    <row r="1841" spans="1:157" s="21" customFormat="1" x14ac:dyDescent="0.2">
      <c r="A1841" s="184" t="s">
        <v>1836</v>
      </c>
      <c r="B1841" s="185" t="s">
        <v>1035</v>
      </c>
      <c r="C1841" s="186">
        <v>36858.65</v>
      </c>
      <c r="D1841" s="1"/>
      <c r="E1841" s="1"/>
      <c r="F1841" s="1"/>
      <c r="G1841" s="1"/>
      <c r="H1841" s="1"/>
      <c r="I1841" s="1"/>
      <c r="J1841" s="1"/>
      <c r="K1841" s="1"/>
      <c r="L1841" s="1"/>
      <c r="M1841" s="1"/>
      <c r="N1841" s="1"/>
      <c r="O1841" s="1"/>
      <c r="P1841" s="1"/>
      <c r="Q1841" s="1"/>
      <c r="R1841" s="1"/>
      <c r="S1841" s="1"/>
      <c r="T1841" s="1"/>
      <c r="U1841" s="1"/>
      <c r="V1841" s="1"/>
      <c r="W1841" s="1"/>
      <c r="X1841" s="1"/>
      <c r="Y1841" s="1"/>
      <c r="Z1841" s="1"/>
      <c r="AA1841" s="1"/>
      <c r="AB1841" s="1"/>
      <c r="AC1841" s="1"/>
      <c r="AD1841" s="1"/>
      <c r="AE1841" s="1"/>
      <c r="AF1841" s="1"/>
      <c r="AG1841" s="1"/>
      <c r="AH1841" s="1"/>
      <c r="AI1841" s="1"/>
      <c r="AJ1841" s="1"/>
      <c r="AK1841" s="1"/>
      <c r="AL1841" s="1"/>
      <c r="AM1841" s="1"/>
      <c r="AN1841" s="1"/>
      <c r="AO1841" s="1"/>
      <c r="AP1841" s="1"/>
      <c r="AQ1841" s="1"/>
      <c r="AR1841" s="1"/>
      <c r="AS1841" s="1"/>
      <c r="AT1841" s="1"/>
      <c r="AU1841" s="1"/>
      <c r="AV1841" s="1"/>
      <c r="AW1841" s="1"/>
      <c r="AX1841" s="1"/>
      <c r="AY1841" s="1"/>
      <c r="AZ1841" s="1"/>
      <c r="BA1841" s="1"/>
      <c r="BB1841" s="1"/>
      <c r="BC1841" s="1"/>
      <c r="BD1841" s="1"/>
      <c r="BE1841" s="1"/>
      <c r="BF1841" s="1"/>
      <c r="BG1841" s="1"/>
      <c r="BH1841" s="1"/>
      <c r="BI1841" s="1"/>
      <c r="BJ1841" s="1"/>
      <c r="BK1841" s="1"/>
      <c r="BL1841" s="1"/>
      <c r="BM1841" s="1"/>
      <c r="BN1841" s="1"/>
      <c r="BO1841" s="1"/>
      <c r="BP1841" s="1"/>
      <c r="BQ1841" s="1"/>
      <c r="BR1841" s="1"/>
      <c r="BS1841" s="1"/>
      <c r="BT1841" s="1"/>
      <c r="BU1841" s="1"/>
      <c r="BV1841" s="1"/>
      <c r="BW1841" s="1"/>
      <c r="BX1841" s="1"/>
      <c r="BY1841" s="1"/>
      <c r="BZ1841" s="1"/>
      <c r="CA1841" s="1"/>
      <c r="CB1841" s="1"/>
      <c r="CC1841" s="1"/>
      <c r="CD1841" s="1"/>
      <c r="CE1841" s="1"/>
      <c r="CF1841" s="1"/>
      <c r="CG1841" s="1"/>
      <c r="CH1841" s="1"/>
      <c r="CI1841" s="1"/>
      <c r="CJ1841" s="1"/>
      <c r="CK1841" s="1"/>
      <c r="CL1841" s="1"/>
      <c r="CM1841" s="1"/>
      <c r="CN1841" s="1"/>
      <c r="CO1841" s="1"/>
      <c r="CP1841" s="1"/>
      <c r="CQ1841" s="1"/>
      <c r="CR1841" s="1"/>
      <c r="CS1841" s="1"/>
      <c r="CT1841" s="1"/>
      <c r="CU1841" s="1"/>
      <c r="CV1841" s="1"/>
      <c r="CW1841" s="1"/>
      <c r="CX1841" s="1"/>
      <c r="CY1841" s="1"/>
      <c r="CZ1841" s="1"/>
      <c r="DA1841" s="1"/>
      <c r="DB1841" s="1"/>
      <c r="DC1841" s="1"/>
      <c r="DD1841" s="1"/>
      <c r="DE1841" s="1"/>
      <c r="DF1841" s="1"/>
      <c r="DG1841" s="1"/>
      <c r="DH1841" s="1"/>
      <c r="DI1841" s="1"/>
      <c r="DJ1841" s="1"/>
      <c r="DK1841" s="1"/>
      <c r="DL1841" s="1"/>
      <c r="DM1841" s="1"/>
      <c r="DN1841" s="1"/>
      <c r="DO1841" s="1"/>
      <c r="DP1841" s="1"/>
      <c r="DQ1841" s="1"/>
      <c r="DR1841" s="1"/>
      <c r="DS1841" s="1"/>
      <c r="DT1841" s="1"/>
      <c r="DU1841" s="1"/>
      <c r="DV1841" s="1"/>
      <c r="DW1841" s="1"/>
      <c r="DX1841" s="1"/>
      <c r="DY1841" s="1"/>
      <c r="DZ1841" s="1"/>
      <c r="EA1841" s="1"/>
      <c r="EB1841" s="1"/>
      <c r="EC1841" s="1"/>
      <c r="ED1841" s="1"/>
      <c r="EE1841" s="1"/>
      <c r="EF1841" s="1"/>
      <c r="EG1841" s="1"/>
      <c r="EH1841" s="1"/>
      <c r="EI1841" s="1"/>
      <c r="EJ1841" s="1"/>
      <c r="EK1841" s="1"/>
      <c r="EL1841" s="1"/>
      <c r="EM1841" s="1"/>
      <c r="EN1841" s="1"/>
      <c r="EO1841" s="1"/>
      <c r="EP1841" s="1"/>
      <c r="EQ1841" s="1"/>
      <c r="ER1841" s="1"/>
      <c r="ES1841" s="1"/>
      <c r="ET1841" s="1"/>
      <c r="EU1841" s="1"/>
      <c r="EV1841" s="1"/>
      <c r="EW1841" s="1"/>
      <c r="EX1841" s="1"/>
      <c r="EY1841" s="1"/>
      <c r="EZ1841" s="1"/>
      <c r="FA1841" s="1"/>
    </row>
    <row r="1842" spans="1:157" s="21" customFormat="1" x14ac:dyDescent="0.2">
      <c r="A1842" s="184" t="s">
        <v>1836</v>
      </c>
      <c r="B1842" s="185" t="s">
        <v>1035</v>
      </c>
      <c r="C1842" s="186">
        <v>92293.78</v>
      </c>
      <c r="D1842" s="1"/>
      <c r="E1842" s="1"/>
      <c r="F1842" s="1"/>
      <c r="G1842" s="1"/>
      <c r="H1842" s="1"/>
      <c r="I1842" s="1"/>
      <c r="J1842" s="1"/>
      <c r="K1842" s="1"/>
      <c r="L1842" s="1"/>
      <c r="M1842" s="1"/>
      <c r="N1842" s="1"/>
      <c r="O1842" s="1"/>
      <c r="P1842" s="1"/>
      <c r="Q1842" s="1"/>
      <c r="R1842" s="1"/>
      <c r="S1842" s="1"/>
      <c r="T1842" s="1"/>
      <c r="U1842" s="1"/>
      <c r="V1842" s="1"/>
      <c r="W1842" s="1"/>
      <c r="X1842" s="1"/>
      <c r="Y1842" s="1"/>
      <c r="Z1842" s="1"/>
      <c r="AA1842" s="1"/>
      <c r="AB1842" s="1"/>
      <c r="AC1842" s="1"/>
      <c r="AD1842" s="1"/>
      <c r="AE1842" s="1"/>
      <c r="AF1842" s="1"/>
      <c r="AG1842" s="1"/>
      <c r="AH1842" s="1"/>
      <c r="AI1842" s="1"/>
      <c r="AJ1842" s="1"/>
      <c r="AK1842" s="1"/>
      <c r="AL1842" s="1"/>
      <c r="AM1842" s="1"/>
      <c r="AN1842" s="1"/>
      <c r="AO1842" s="1"/>
      <c r="AP1842" s="1"/>
      <c r="AQ1842" s="1"/>
      <c r="AR1842" s="1"/>
      <c r="AS1842" s="1"/>
      <c r="AT1842" s="1"/>
      <c r="AU1842" s="1"/>
      <c r="AV1842" s="1"/>
      <c r="AW1842" s="1"/>
      <c r="AX1842" s="1"/>
      <c r="AY1842" s="1"/>
      <c r="AZ1842" s="1"/>
      <c r="BA1842" s="1"/>
      <c r="BB1842" s="1"/>
      <c r="BC1842" s="1"/>
      <c r="BD1842" s="1"/>
      <c r="BE1842" s="1"/>
      <c r="BF1842" s="1"/>
      <c r="BG1842" s="1"/>
      <c r="BH1842" s="1"/>
      <c r="BI1842" s="1"/>
      <c r="BJ1842" s="1"/>
      <c r="BK1842" s="1"/>
      <c r="BL1842" s="1"/>
      <c r="BM1842" s="1"/>
      <c r="BN1842" s="1"/>
      <c r="BO1842" s="1"/>
      <c r="BP1842" s="1"/>
      <c r="BQ1842" s="1"/>
      <c r="BR1842" s="1"/>
      <c r="BS1842" s="1"/>
      <c r="BT1842" s="1"/>
      <c r="BU1842" s="1"/>
      <c r="BV1842" s="1"/>
      <c r="BW1842" s="1"/>
      <c r="BX1842" s="1"/>
      <c r="BY1842" s="1"/>
      <c r="BZ1842" s="1"/>
      <c r="CA1842" s="1"/>
      <c r="CB1842" s="1"/>
      <c r="CC1842" s="1"/>
      <c r="CD1842" s="1"/>
      <c r="CE1842" s="1"/>
      <c r="CF1842" s="1"/>
      <c r="CG1842" s="1"/>
      <c r="CH1842" s="1"/>
      <c r="CI1842" s="1"/>
      <c r="CJ1842" s="1"/>
      <c r="CK1842" s="1"/>
      <c r="CL1842" s="1"/>
      <c r="CM1842" s="1"/>
      <c r="CN1842" s="1"/>
      <c r="CO1842" s="1"/>
      <c r="CP1842" s="1"/>
      <c r="CQ1842" s="1"/>
      <c r="CR1842" s="1"/>
      <c r="CS1842" s="1"/>
      <c r="CT1842" s="1"/>
      <c r="CU1842" s="1"/>
      <c r="CV1842" s="1"/>
      <c r="CW1842" s="1"/>
      <c r="CX1842" s="1"/>
      <c r="CY1842" s="1"/>
      <c r="CZ1842" s="1"/>
      <c r="DA1842" s="1"/>
      <c r="DB1842" s="1"/>
      <c r="DC1842" s="1"/>
      <c r="DD1842" s="1"/>
      <c r="DE1842" s="1"/>
      <c r="DF1842" s="1"/>
      <c r="DG1842" s="1"/>
      <c r="DH1842" s="1"/>
      <c r="DI1842" s="1"/>
      <c r="DJ1842" s="1"/>
      <c r="DK1842" s="1"/>
      <c r="DL1842" s="1"/>
      <c r="DM1842" s="1"/>
      <c r="DN1842" s="1"/>
      <c r="DO1842" s="1"/>
      <c r="DP1842" s="1"/>
      <c r="DQ1842" s="1"/>
      <c r="DR1842" s="1"/>
      <c r="DS1842" s="1"/>
      <c r="DT1842" s="1"/>
      <c r="DU1842" s="1"/>
      <c r="DV1842" s="1"/>
      <c r="DW1842" s="1"/>
      <c r="DX1842" s="1"/>
      <c r="DY1842" s="1"/>
      <c r="DZ1842" s="1"/>
      <c r="EA1842" s="1"/>
      <c r="EB1842" s="1"/>
      <c r="EC1842" s="1"/>
      <c r="ED1842" s="1"/>
      <c r="EE1842" s="1"/>
      <c r="EF1842" s="1"/>
      <c r="EG1842" s="1"/>
      <c r="EH1842" s="1"/>
      <c r="EI1842" s="1"/>
      <c r="EJ1842" s="1"/>
      <c r="EK1842" s="1"/>
      <c r="EL1842" s="1"/>
      <c r="EM1842" s="1"/>
      <c r="EN1842" s="1"/>
      <c r="EO1842" s="1"/>
      <c r="EP1842" s="1"/>
      <c r="EQ1842" s="1"/>
      <c r="ER1842" s="1"/>
      <c r="ES1842" s="1"/>
      <c r="ET1842" s="1"/>
      <c r="EU1842" s="1"/>
      <c r="EV1842" s="1"/>
      <c r="EW1842" s="1"/>
      <c r="EX1842" s="1"/>
      <c r="EY1842" s="1"/>
      <c r="EZ1842" s="1"/>
      <c r="FA1842" s="1"/>
    </row>
    <row r="1843" spans="1:157" s="21" customFormat="1" x14ac:dyDescent="0.2">
      <c r="A1843" s="184" t="s">
        <v>1836</v>
      </c>
      <c r="B1843" s="185" t="s">
        <v>1035</v>
      </c>
      <c r="C1843" s="186">
        <v>111316.49</v>
      </c>
      <c r="D1843" s="1"/>
      <c r="E1843" s="1"/>
      <c r="F1843" s="1"/>
      <c r="G1843" s="1"/>
      <c r="H1843" s="1"/>
      <c r="I1843" s="1"/>
      <c r="J1843" s="1"/>
      <c r="K1843" s="1"/>
      <c r="L1843" s="1"/>
      <c r="M1843" s="1"/>
      <c r="N1843" s="1"/>
      <c r="O1843" s="1"/>
      <c r="P1843" s="1"/>
      <c r="Q1843" s="1"/>
      <c r="R1843" s="1"/>
      <c r="S1843" s="1"/>
      <c r="T1843" s="1"/>
      <c r="U1843" s="1"/>
      <c r="V1843" s="1"/>
      <c r="W1843" s="1"/>
      <c r="X1843" s="1"/>
      <c r="Y1843" s="1"/>
      <c r="Z1843" s="1"/>
      <c r="AA1843" s="1"/>
      <c r="AB1843" s="1"/>
      <c r="AC1843" s="1"/>
      <c r="AD1843" s="1"/>
      <c r="AE1843" s="1"/>
      <c r="AF1843" s="1"/>
      <c r="AG1843" s="1"/>
      <c r="AH1843" s="1"/>
      <c r="AI1843" s="1"/>
      <c r="AJ1843" s="1"/>
      <c r="AK1843" s="1"/>
      <c r="AL1843" s="1"/>
      <c r="AM1843" s="1"/>
      <c r="AN1843" s="1"/>
      <c r="AO1843" s="1"/>
      <c r="AP1843" s="1"/>
      <c r="AQ1843" s="1"/>
      <c r="AR1843" s="1"/>
      <c r="AS1843" s="1"/>
      <c r="AT1843" s="1"/>
      <c r="AU1843" s="1"/>
      <c r="AV1843" s="1"/>
      <c r="AW1843" s="1"/>
      <c r="AX1843" s="1"/>
      <c r="AY1843" s="1"/>
      <c r="AZ1843" s="1"/>
      <c r="BA1843" s="1"/>
      <c r="BB1843" s="1"/>
      <c r="BC1843" s="1"/>
      <c r="BD1843" s="1"/>
      <c r="BE1843" s="1"/>
      <c r="BF1843" s="1"/>
      <c r="BG1843" s="1"/>
      <c r="BH1843" s="1"/>
      <c r="BI1843" s="1"/>
      <c r="BJ1843" s="1"/>
      <c r="BK1843" s="1"/>
      <c r="BL1843" s="1"/>
      <c r="BM1843" s="1"/>
      <c r="BN1843" s="1"/>
      <c r="BO1843" s="1"/>
      <c r="BP1843" s="1"/>
      <c r="BQ1843" s="1"/>
      <c r="BR1843" s="1"/>
      <c r="BS1843" s="1"/>
      <c r="BT1843" s="1"/>
      <c r="BU1843" s="1"/>
      <c r="BV1843" s="1"/>
      <c r="BW1843" s="1"/>
      <c r="BX1843" s="1"/>
      <c r="BY1843" s="1"/>
      <c r="BZ1843" s="1"/>
      <c r="CA1843" s="1"/>
      <c r="CB1843" s="1"/>
      <c r="CC1843" s="1"/>
      <c r="CD1843" s="1"/>
      <c r="CE1843" s="1"/>
      <c r="CF1843" s="1"/>
      <c r="CG1843" s="1"/>
      <c r="CH1843" s="1"/>
      <c r="CI1843" s="1"/>
      <c r="CJ1843" s="1"/>
      <c r="CK1843" s="1"/>
      <c r="CL1843" s="1"/>
      <c r="CM1843" s="1"/>
      <c r="CN1843" s="1"/>
      <c r="CO1843" s="1"/>
      <c r="CP1843" s="1"/>
      <c r="CQ1843" s="1"/>
      <c r="CR1843" s="1"/>
      <c r="CS1843" s="1"/>
      <c r="CT1843" s="1"/>
      <c r="CU1843" s="1"/>
      <c r="CV1843" s="1"/>
      <c r="CW1843" s="1"/>
      <c r="CX1843" s="1"/>
      <c r="CY1843" s="1"/>
      <c r="CZ1843" s="1"/>
      <c r="DA1843" s="1"/>
      <c r="DB1843" s="1"/>
      <c r="DC1843" s="1"/>
      <c r="DD1843" s="1"/>
      <c r="DE1843" s="1"/>
      <c r="DF1843" s="1"/>
      <c r="DG1843" s="1"/>
      <c r="DH1843" s="1"/>
      <c r="DI1843" s="1"/>
      <c r="DJ1843" s="1"/>
      <c r="DK1843" s="1"/>
      <c r="DL1843" s="1"/>
      <c r="DM1843" s="1"/>
      <c r="DN1843" s="1"/>
      <c r="DO1843" s="1"/>
      <c r="DP1843" s="1"/>
      <c r="DQ1843" s="1"/>
      <c r="DR1843" s="1"/>
      <c r="DS1843" s="1"/>
      <c r="DT1843" s="1"/>
      <c r="DU1843" s="1"/>
      <c r="DV1843" s="1"/>
      <c r="DW1843" s="1"/>
      <c r="DX1843" s="1"/>
      <c r="DY1843" s="1"/>
      <c r="DZ1843" s="1"/>
      <c r="EA1843" s="1"/>
      <c r="EB1843" s="1"/>
      <c r="EC1843" s="1"/>
      <c r="ED1843" s="1"/>
      <c r="EE1843" s="1"/>
      <c r="EF1843" s="1"/>
      <c r="EG1843" s="1"/>
      <c r="EH1843" s="1"/>
      <c r="EI1843" s="1"/>
      <c r="EJ1843" s="1"/>
      <c r="EK1843" s="1"/>
      <c r="EL1843" s="1"/>
      <c r="EM1843" s="1"/>
      <c r="EN1843" s="1"/>
      <c r="EO1843" s="1"/>
      <c r="EP1843" s="1"/>
      <c r="EQ1843" s="1"/>
      <c r="ER1843" s="1"/>
      <c r="ES1843" s="1"/>
      <c r="ET1843" s="1"/>
      <c r="EU1843" s="1"/>
      <c r="EV1843" s="1"/>
      <c r="EW1843" s="1"/>
      <c r="EX1843" s="1"/>
      <c r="EY1843" s="1"/>
      <c r="EZ1843" s="1"/>
      <c r="FA1843" s="1"/>
    </row>
    <row r="1844" spans="1:157" s="21" customFormat="1" x14ac:dyDescent="0.2">
      <c r="A1844" s="184" t="s">
        <v>1836</v>
      </c>
      <c r="B1844" s="185" t="s">
        <v>1035</v>
      </c>
      <c r="C1844" s="186">
        <v>119208.79</v>
      </c>
      <c r="D1844" s="1"/>
      <c r="E1844" s="1"/>
      <c r="F1844" s="1"/>
      <c r="G1844" s="1"/>
      <c r="H1844" s="1"/>
      <c r="I1844" s="1"/>
      <c r="J1844" s="1"/>
      <c r="K1844" s="1"/>
      <c r="L1844" s="1"/>
      <c r="M1844" s="1"/>
      <c r="N1844" s="1"/>
      <c r="O1844" s="1"/>
      <c r="P1844" s="1"/>
      <c r="Q1844" s="1"/>
      <c r="R1844" s="1"/>
      <c r="S1844" s="1"/>
      <c r="T1844" s="1"/>
      <c r="U1844" s="1"/>
      <c r="V1844" s="1"/>
      <c r="W1844" s="1"/>
      <c r="X1844" s="1"/>
      <c r="Y1844" s="1"/>
      <c r="Z1844" s="1"/>
      <c r="AA1844" s="1"/>
      <c r="AB1844" s="1"/>
      <c r="AC1844" s="1"/>
      <c r="AD1844" s="1"/>
      <c r="AE1844" s="1"/>
      <c r="AF1844" s="1"/>
      <c r="AG1844" s="1"/>
      <c r="AH1844" s="1"/>
      <c r="AI1844" s="1"/>
      <c r="AJ1844" s="1"/>
      <c r="AK1844" s="1"/>
      <c r="AL1844" s="1"/>
      <c r="AM1844" s="1"/>
      <c r="AN1844" s="1"/>
      <c r="AO1844" s="1"/>
      <c r="AP1844" s="1"/>
      <c r="AQ1844" s="1"/>
      <c r="AR1844" s="1"/>
      <c r="AS1844" s="1"/>
      <c r="AT1844" s="1"/>
      <c r="AU1844" s="1"/>
      <c r="AV1844" s="1"/>
      <c r="AW1844" s="1"/>
      <c r="AX1844" s="1"/>
      <c r="AY1844" s="1"/>
      <c r="AZ1844" s="1"/>
      <c r="BA1844" s="1"/>
      <c r="BB1844" s="1"/>
      <c r="BC1844" s="1"/>
      <c r="BD1844" s="1"/>
      <c r="BE1844" s="1"/>
      <c r="BF1844" s="1"/>
      <c r="BG1844" s="1"/>
      <c r="BH1844" s="1"/>
      <c r="BI1844" s="1"/>
      <c r="BJ1844" s="1"/>
      <c r="BK1844" s="1"/>
      <c r="BL1844" s="1"/>
      <c r="BM1844" s="1"/>
      <c r="BN1844" s="1"/>
      <c r="BO1844" s="1"/>
      <c r="BP1844" s="1"/>
      <c r="BQ1844" s="1"/>
      <c r="BR1844" s="1"/>
      <c r="BS1844" s="1"/>
      <c r="BT1844" s="1"/>
      <c r="BU1844" s="1"/>
      <c r="BV1844" s="1"/>
      <c r="BW1844" s="1"/>
      <c r="BX1844" s="1"/>
      <c r="BY1844" s="1"/>
      <c r="BZ1844" s="1"/>
      <c r="CA1844" s="1"/>
      <c r="CB1844" s="1"/>
      <c r="CC1844" s="1"/>
      <c r="CD1844" s="1"/>
      <c r="CE1844" s="1"/>
      <c r="CF1844" s="1"/>
      <c r="CG1844" s="1"/>
      <c r="CH1844" s="1"/>
      <c r="CI1844" s="1"/>
      <c r="CJ1844" s="1"/>
      <c r="CK1844" s="1"/>
      <c r="CL1844" s="1"/>
      <c r="CM1844" s="1"/>
      <c r="CN1844" s="1"/>
      <c r="CO1844" s="1"/>
      <c r="CP1844" s="1"/>
      <c r="CQ1844" s="1"/>
      <c r="CR1844" s="1"/>
      <c r="CS1844" s="1"/>
      <c r="CT1844" s="1"/>
      <c r="CU1844" s="1"/>
      <c r="CV1844" s="1"/>
      <c r="CW1844" s="1"/>
      <c r="CX1844" s="1"/>
      <c r="CY1844" s="1"/>
      <c r="CZ1844" s="1"/>
      <c r="DA1844" s="1"/>
      <c r="DB1844" s="1"/>
      <c r="DC1844" s="1"/>
      <c r="DD1844" s="1"/>
      <c r="DE1844" s="1"/>
      <c r="DF1844" s="1"/>
      <c r="DG1844" s="1"/>
      <c r="DH1844" s="1"/>
      <c r="DI1844" s="1"/>
      <c r="DJ1844" s="1"/>
      <c r="DK1844" s="1"/>
      <c r="DL1844" s="1"/>
      <c r="DM1844" s="1"/>
      <c r="DN1844" s="1"/>
      <c r="DO1844" s="1"/>
      <c r="DP1844" s="1"/>
      <c r="DQ1844" s="1"/>
      <c r="DR1844" s="1"/>
      <c r="DS1844" s="1"/>
      <c r="DT1844" s="1"/>
      <c r="DU1844" s="1"/>
      <c r="DV1844" s="1"/>
      <c r="DW1844" s="1"/>
      <c r="DX1844" s="1"/>
      <c r="DY1844" s="1"/>
      <c r="DZ1844" s="1"/>
      <c r="EA1844" s="1"/>
      <c r="EB1844" s="1"/>
      <c r="EC1844" s="1"/>
      <c r="ED1844" s="1"/>
      <c r="EE1844" s="1"/>
      <c r="EF1844" s="1"/>
      <c r="EG1844" s="1"/>
      <c r="EH1844" s="1"/>
      <c r="EI1844" s="1"/>
      <c r="EJ1844" s="1"/>
      <c r="EK1844" s="1"/>
      <c r="EL1844" s="1"/>
      <c r="EM1844" s="1"/>
      <c r="EN1844" s="1"/>
      <c r="EO1844" s="1"/>
      <c r="EP1844" s="1"/>
      <c r="EQ1844" s="1"/>
      <c r="ER1844" s="1"/>
      <c r="ES1844" s="1"/>
      <c r="ET1844" s="1"/>
      <c r="EU1844" s="1"/>
      <c r="EV1844" s="1"/>
      <c r="EW1844" s="1"/>
      <c r="EX1844" s="1"/>
      <c r="EY1844" s="1"/>
      <c r="EZ1844" s="1"/>
      <c r="FA1844" s="1"/>
    </row>
    <row r="1845" spans="1:157" s="21" customFormat="1" x14ac:dyDescent="0.2">
      <c r="A1845" s="184" t="s">
        <v>1836</v>
      </c>
      <c r="B1845" s="185" t="s">
        <v>1035</v>
      </c>
      <c r="C1845" s="186">
        <v>125182.49</v>
      </c>
      <c r="D1845" s="1"/>
      <c r="E1845" s="1"/>
      <c r="F1845" s="1"/>
      <c r="G1845" s="1"/>
      <c r="H1845" s="1"/>
      <c r="I1845" s="1"/>
      <c r="J1845" s="1"/>
      <c r="K1845" s="1"/>
      <c r="L1845" s="1"/>
      <c r="M1845" s="1"/>
      <c r="N1845" s="1"/>
      <c r="O1845" s="1"/>
      <c r="P1845" s="1"/>
      <c r="Q1845" s="1"/>
      <c r="R1845" s="1"/>
      <c r="S1845" s="1"/>
      <c r="T1845" s="1"/>
      <c r="U1845" s="1"/>
      <c r="V1845" s="1"/>
      <c r="W1845" s="1"/>
      <c r="X1845" s="1"/>
      <c r="Y1845" s="1"/>
      <c r="Z1845" s="1"/>
      <c r="AA1845" s="1"/>
      <c r="AB1845" s="1"/>
      <c r="AC1845" s="1"/>
      <c r="AD1845" s="1"/>
      <c r="AE1845" s="1"/>
      <c r="AF1845" s="1"/>
      <c r="AG1845" s="1"/>
      <c r="AH1845" s="1"/>
      <c r="AI1845" s="1"/>
      <c r="AJ1845" s="1"/>
      <c r="AK1845" s="1"/>
      <c r="AL1845" s="1"/>
      <c r="AM1845" s="1"/>
      <c r="AN1845" s="1"/>
      <c r="AO1845" s="1"/>
      <c r="AP1845" s="1"/>
      <c r="AQ1845" s="1"/>
      <c r="AR1845" s="1"/>
      <c r="AS1845" s="1"/>
      <c r="AT1845" s="1"/>
      <c r="AU1845" s="1"/>
      <c r="AV1845" s="1"/>
      <c r="AW1845" s="1"/>
      <c r="AX1845" s="1"/>
      <c r="AY1845" s="1"/>
      <c r="AZ1845" s="1"/>
      <c r="BA1845" s="1"/>
      <c r="BB1845" s="1"/>
      <c r="BC1845" s="1"/>
      <c r="BD1845" s="1"/>
      <c r="BE1845" s="1"/>
      <c r="BF1845" s="1"/>
      <c r="BG1845" s="1"/>
      <c r="BH1845" s="1"/>
      <c r="BI1845" s="1"/>
      <c r="BJ1845" s="1"/>
      <c r="BK1845" s="1"/>
      <c r="BL1845" s="1"/>
      <c r="BM1845" s="1"/>
      <c r="BN1845" s="1"/>
      <c r="BO1845" s="1"/>
      <c r="BP1845" s="1"/>
      <c r="BQ1845" s="1"/>
      <c r="BR1845" s="1"/>
      <c r="BS1845" s="1"/>
      <c r="BT1845" s="1"/>
      <c r="BU1845" s="1"/>
      <c r="BV1845" s="1"/>
      <c r="BW1845" s="1"/>
      <c r="BX1845" s="1"/>
      <c r="BY1845" s="1"/>
      <c r="BZ1845" s="1"/>
      <c r="CA1845" s="1"/>
      <c r="CB1845" s="1"/>
      <c r="CC1845" s="1"/>
      <c r="CD1845" s="1"/>
      <c r="CE1845" s="1"/>
      <c r="CF1845" s="1"/>
      <c r="CG1845" s="1"/>
      <c r="CH1845" s="1"/>
      <c r="CI1845" s="1"/>
      <c r="CJ1845" s="1"/>
      <c r="CK1845" s="1"/>
      <c r="CL1845" s="1"/>
      <c r="CM1845" s="1"/>
      <c r="CN1845" s="1"/>
      <c r="CO1845" s="1"/>
      <c r="CP1845" s="1"/>
      <c r="CQ1845" s="1"/>
      <c r="CR1845" s="1"/>
      <c r="CS1845" s="1"/>
      <c r="CT1845" s="1"/>
      <c r="CU1845" s="1"/>
      <c r="CV1845" s="1"/>
      <c r="CW1845" s="1"/>
      <c r="CX1845" s="1"/>
      <c r="CY1845" s="1"/>
      <c r="CZ1845" s="1"/>
      <c r="DA1845" s="1"/>
      <c r="DB1845" s="1"/>
      <c r="DC1845" s="1"/>
      <c r="DD1845" s="1"/>
      <c r="DE1845" s="1"/>
      <c r="DF1845" s="1"/>
      <c r="DG1845" s="1"/>
      <c r="DH1845" s="1"/>
      <c r="DI1845" s="1"/>
      <c r="DJ1845" s="1"/>
      <c r="DK1845" s="1"/>
      <c r="DL1845" s="1"/>
      <c r="DM1845" s="1"/>
      <c r="DN1845" s="1"/>
      <c r="DO1845" s="1"/>
      <c r="DP1845" s="1"/>
      <c r="DQ1845" s="1"/>
      <c r="DR1845" s="1"/>
      <c r="DS1845" s="1"/>
      <c r="DT1845" s="1"/>
      <c r="DU1845" s="1"/>
      <c r="DV1845" s="1"/>
      <c r="DW1845" s="1"/>
      <c r="DX1845" s="1"/>
      <c r="DY1845" s="1"/>
      <c r="DZ1845" s="1"/>
      <c r="EA1845" s="1"/>
      <c r="EB1845" s="1"/>
      <c r="EC1845" s="1"/>
      <c r="ED1845" s="1"/>
      <c r="EE1845" s="1"/>
      <c r="EF1845" s="1"/>
      <c r="EG1845" s="1"/>
      <c r="EH1845" s="1"/>
      <c r="EI1845" s="1"/>
      <c r="EJ1845" s="1"/>
      <c r="EK1845" s="1"/>
      <c r="EL1845" s="1"/>
      <c r="EM1845" s="1"/>
      <c r="EN1845" s="1"/>
      <c r="EO1845" s="1"/>
      <c r="EP1845" s="1"/>
      <c r="EQ1845" s="1"/>
      <c r="ER1845" s="1"/>
      <c r="ES1845" s="1"/>
      <c r="ET1845" s="1"/>
      <c r="EU1845" s="1"/>
      <c r="EV1845" s="1"/>
      <c r="EW1845" s="1"/>
      <c r="EX1845" s="1"/>
      <c r="EY1845" s="1"/>
      <c r="EZ1845" s="1"/>
      <c r="FA1845" s="1"/>
    </row>
    <row r="1846" spans="1:157" s="21" customFormat="1" x14ac:dyDescent="0.2">
      <c r="A1846" s="184" t="s">
        <v>1836</v>
      </c>
      <c r="B1846" s="185" t="s">
        <v>1035</v>
      </c>
      <c r="C1846" s="186">
        <v>195793.59</v>
      </c>
      <c r="D1846" s="1"/>
      <c r="E1846" s="1"/>
      <c r="F1846" s="1"/>
      <c r="G1846" s="1"/>
      <c r="H1846" s="1"/>
      <c r="I1846" s="1"/>
      <c r="J1846" s="1"/>
      <c r="K1846" s="1"/>
      <c r="L1846" s="1"/>
      <c r="M1846" s="1"/>
      <c r="N1846" s="1"/>
      <c r="O1846" s="1"/>
      <c r="P1846" s="1"/>
      <c r="Q1846" s="1"/>
      <c r="R1846" s="1"/>
      <c r="S1846" s="1"/>
      <c r="T1846" s="1"/>
      <c r="U1846" s="1"/>
      <c r="V1846" s="1"/>
      <c r="W1846" s="1"/>
      <c r="X1846" s="1"/>
      <c r="Y1846" s="1"/>
      <c r="Z1846" s="1"/>
      <c r="AA1846" s="1"/>
      <c r="AB1846" s="1"/>
      <c r="AC1846" s="1"/>
      <c r="AD1846" s="1"/>
      <c r="AE1846" s="1"/>
      <c r="AF1846" s="1"/>
      <c r="AG1846" s="1"/>
      <c r="AH1846" s="1"/>
      <c r="AI1846" s="1"/>
      <c r="AJ1846" s="1"/>
      <c r="AK1846" s="1"/>
      <c r="AL1846" s="1"/>
      <c r="AM1846" s="1"/>
      <c r="AN1846" s="1"/>
      <c r="AO1846" s="1"/>
      <c r="AP1846" s="1"/>
      <c r="AQ1846" s="1"/>
      <c r="AR1846" s="1"/>
      <c r="AS1846" s="1"/>
      <c r="AT1846" s="1"/>
      <c r="AU1846" s="1"/>
      <c r="AV1846" s="1"/>
      <c r="AW1846" s="1"/>
      <c r="AX1846" s="1"/>
      <c r="AY1846" s="1"/>
      <c r="AZ1846" s="1"/>
      <c r="BA1846" s="1"/>
      <c r="BB1846" s="1"/>
      <c r="BC1846" s="1"/>
      <c r="BD1846" s="1"/>
      <c r="BE1846" s="1"/>
      <c r="BF1846" s="1"/>
      <c r="BG1846" s="1"/>
      <c r="BH1846" s="1"/>
      <c r="BI1846" s="1"/>
      <c r="BJ1846" s="1"/>
      <c r="BK1846" s="1"/>
      <c r="BL1846" s="1"/>
      <c r="BM1846" s="1"/>
      <c r="BN1846" s="1"/>
      <c r="BO1846" s="1"/>
      <c r="BP1846" s="1"/>
      <c r="BQ1846" s="1"/>
      <c r="BR1846" s="1"/>
      <c r="BS1846" s="1"/>
      <c r="BT1846" s="1"/>
      <c r="BU1846" s="1"/>
      <c r="BV1846" s="1"/>
      <c r="BW1846" s="1"/>
      <c r="BX1846" s="1"/>
      <c r="BY1846" s="1"/>
      <c r="BZ1846" s="1"/>
      <c r="CA1846" s="1"/>
      <c r="CB1846" s="1"/>
      <c r="CC1846" s="1"/>
      <c r="CD1846" s="1"/>
      <c r="CE1846" s="1"/>
      <c r="CF1846" s="1"/>
      <c r="CG1846" s="1"/>
      <c r="CH1846" s="1"/>
      <c r="CI1846" s="1"/>
      <c r="CJ1846" s="1"/>
      <c r="CK1846" s="1"/>
      <c r="CL1846" s="1"/>
      <c r="CM1846" s="1"/>
      <c r="CN1846" s="1"/>
      <c r="CO1846" s="1"/>
      <c r="CP1846" s="1"/>
      <c r="CQ1846" s="1"/>
      <c r="CR1846" s="1"/>
      <c r="CS1846" s="1"/>
      <c r="CT1846" s="1"/>
      <c r="CU1846" s="1"/>
      <c r="CV1846" s="1"/>
      <c r="CW1846" s="1"/>
      <c r="CX1846" s="1"/>
      <c r="CY1846" s="1"/>
      <c r="CZ1846" s="1"/>
      <c r="DA1846" s="1"/>
      <c r="DB1846" s="1"/>
      <c r="DC1846" s="1"/>
      <c r="DD1846" s="1"/>
      <c r="DE1846" s="1"/>
      <c r="DF1846" s="1"/>
      <c r="DG1846" s="1"/>
      <c r="DH1846" s="1"/>
      <c r="DI1846" s="1"/>
      <c r="DJ1846" s="1"/>
      <c r="DK1846" s="1"/>
      <c r="DL1846" s="1"/>
      <c r="DM1846" s="1"/>
      <c r="DN1846" s="1"/>
      <c r="DO1846" s="1"/>
      <c r="DP1846" s="1"/>
      <c r="DQ1846" s="1"/>
      <c r="DR1846" s="1"/>
      <c r="DS1846" s="1"/>
      <c r="DT1846" s="1"/>
      <c r="DU1846" s="1"/>
      <c r="DV1846" s="1"/>
      <c r="DW1846" s="1"/>
      <c r="DX1846" s="1"/>
      <c r="DY1846" s="1"/>
      <c r="DZ1846" s="1"/>
      <c r="EA1846" s="1"/>
      <c r="EB1846" s="1"/>
      <c r="EC1846" s="1"/>
      <c r="ED1846" s="1"/>
      <c r="EE1846" s="1"/>
      <c r="EF1846" s="1"/>
      <c r="EG1846" s="1"/>
      <c r="EH1846" s="1"/>
      <c r="EI1846" s="1"/>
      <c r="EJ1846" s="1"/>
      <c r="EK1846" s="1"/>
      <c r="EL1846" s="1"/>
      <c r="EM1846" s="1"/>
      <c r="EN1846" s="1"/>
      <c r="EO1846" s="1"/>
      <c r="EP1846" s="1"/>
      <c r="EQ1846" s="1"/>
      <c r="ER1846" s="1"/>
      <c r="ES1846" s="1"/>
      <c r="ET1846" s="1"/>
      <c r="EU1846" s="1"/>
      <c r="EV1846" s="1"/>
      <c r="EW1846" s="1"/>
      <c r="EX1846" s="1"/>
      <c r="EY1846" s="1"/>
      <c r="EZ1846" s="1"/>
      <c r="FA1846" s="1"/>
    </row>
    <row r="1847" spans="1:157" s="21" customFormat="1" x14ac:dyDescent="0.2">
      <c r="A1847" s="184" t="s">
        <v>1836</v>
      </c>
      <c r="B1847" s="185" t="s">
        <v>1035</v>
      </c>
      <c r="C1847" s="186">
        <v>183013</v>
      </c>
      <c r="D1847" s="1"/>
      <c r="E1847" s="1"/>
      <c r="F1847" s="1"/>
      <c r="G1847" s="1"/>
      <c r="H1847" s="1"/>
      <c r="I1847" s="1"/>
      <c r="J1847" s="1"/>
      <c r="K1847" s="1"/>
      <c r="L1847" s="1"/>
      <c r="M1847" s="1"/>
      <c r="N1847" s="1"/>
      <c r="O1847" s="1"/>
      <c r="P1847" s="1"/>
      <c r="Q1847" s="1"/>
      <c r="R1847" s="1"/>
      <c r="S1847" s="1"/>
      <c r="T1847" s="1"/>
      <c r="U1847" s="1"/>
      <c r="V1847" s="1"/>
      <c r="W1847" s="1"/>
      <c r="X1847" s="1"/>
      <c r="Y1847" s="1"/>
      <c r="Z1847" s="1"/>
      <c r="AA1847" s="1"/>
      <c r="AB1847" s="1"/>
      <c r="AC1847" s="1"/>
      <c r="AD1847" s="1"/>
      <c r="AE1847" s="1"/>
      <c r="AF1847" s="1"/>
      <c r="AG1847" s="1"/>
      <c r="AH1847" s="1"/>
      <c r="AI1847" s="1"/>
      <c r="AJ1847" s="1"/>
      <c r="AK1847" s="1"/>
      <c r="AL1847" s="1"/>
      <c r="AM1847" s="1"/>
      <c r="AN1847" s="1"/>
      <c r="AO1847" s="1"/>
      <c r="AP1847" s="1"/>
      <c r="AQ1847" s="1"/>
      <c r="AR1847" s="1"/>
      <c r="AS1847" s="1"/>
      <c r="AT1847" s="1"/>
      <c r="AU1847" s="1"/>
      <c r="AV1847" s="1"/>
      <c r="AW1847" s="1"/>
      <c r="AX1847" s="1"/>
      <c r="AY1847" s="1"/>
      <c r="AZ1847" s="1"/>
      <c r="BA1847" s="1"/>
      <c r="BB1847" s="1"/>
      <c r="BC1847" s="1"/>
      <c r="BD1847" s="1"/>
      <c r="BE1847" s="1"/>
      <c r="BF1847" s="1"/>
      <c r="BG1847" s="1"/>
      <c r="BH1847" s="1"/>
      <c r="BI1847" s="1"/>
      <c r="BJ1847" s="1"/>
      <c r="BK1847" s="1"/>
      <c r="BL1847" s="1"/>
      <c r="BM1847" s="1"/>
      <c r="BN1847" s="1"/>
      <c r="BO1847" s="1"/>
      <c r="BP1847" s="1"/>
      <c r="BQ1847" s="1"/>
      <c r="BR1847" s="1"/>
      <c r="BS1847" s="1"/>
      <c r="BT1847" s="1"/>
      <c r="BU1847" s="1"/>
      <c r="BV1847" s="1"/>
      <c r="BW1847" s="1"/>
      <c r="BX1847" s="1"/>
      <c r="BY1847" s="1"/>
      <c r="BZ1847" s="1"/>
      <c r="CA1847" s="1"/>
      <c r="CB1847" s="1"/>
      <c r="CC1847" s="1"/>
      <c r="CD1847" s="1"/>
      <c r="CE1847" s="1"/>
      <c r="CF1847" s="1"/>
      <c r="CG1847" s="1"/>
      <c r="CH1847" s="1"/>
      <c r="CI1847" s="1"/>
      <c r="CJ1847" s="1"/>
      <c r="CK1847" s="1"/>
      <c r="CL1847" s="1"/>
      <c r="CM1847" s="1"/>
      <c r="CN1847" s="1"/>
      <c r="CO1847" s="1"/>
      <c r="CP1847" s="1"/>
      <c r="CQ1847" s="1"/>
      <c r="CR1847" s="1"/>
      <c r="CS1847" s="1"/>
      <c r="CT1847" s="1"/>
      <c r="CU1847" s="1"/>
      <c r="CV1847" s="1"/>
      <c r="CW1847" s="1"/>
      <c r="CX1847" s="1"/>
      <c r="CY1847" s="1"/>
      <c r="CZ1847" s="1"/>
      <c r="DA1847" s="1"/>
      <c r="DB1847" s="1"/>
      <c r="DC1847" s="1"/>
      <c r="DD1847" s="1"/>
      <c r="DE1847" s="1"/>
      <c r="DF1847" s="1"/>
      <c r="DG1847" s="1"/>
      <c r="DH1847" s="1"/>
      <c r="DI1847" s="1"/>
      <c r="DJ1847" s="1"/>
      <c r="DK1847" s="1"/>
      <c r="DL1847" s="1"/>
      <c r="DM1847" s="1"/>
      <c r="DN1847" s="1"/>
      <c r="DO1847" s="1"/>
      <c r="DP1847" s="1"/>
      <c r="DQ1847" s="1"/>
      <c r="DR1847" s="1"/>
      <c r="DS1847" s="1"/>
      <c r="DT1847" s="1"/>
      <c r="DU1847" s="1"/>
      <c r="DV1847" s="1"/>
      <c r="DW1847" s="1"/>
      <c r="DX1847" s="1"/>
      <c r="DY1847" s="1"/>
      <c r="DZ1847" s="1"/>
      <c r="EA1847" s="1"/>
      <c r="EB1847" s="1"/>
      <c r="EC1847" s="1"/>
      <c r="ED1847" s="1"/>
      <c r="EE1847" s="1"/>
      <c r="EF1847" s="1"/>
      <c r="EG1847" s="1"/>
      <c r="EH1847" s="1"/>
      <c r="EI1847" s="1"/>
      <c r="EJ1847" s="1"/>
      <c r="EK1847" s="1"/>
      <c r="EL1847" s="1"/>
      <c r="EM1847" s="1"/>
      <c r="EN1847" s="1"/>
      <c r="EO1847" s="1"/>
      <c r="EP1847" s="1"/>
      <c r="EQ1847" s="1"/>
      <c r="ER1847" s="1"/>
      <c r="ES1847" s="1"/>
      <c r="ET1847" s="1"/>
      <c r="EU1847" s="1"/>
      <c r="EV1847" s="1"/>
      <c r="EW1847" s="1"/>
      <c r="EX1847" s="1"/>
      <c r="EY1847" s="1"/>
      <c r="EZ1847" s="1"/>
      <c r="FA1847" s="1"/>
    </row>
    <row r="1848" spans="1:157" s="21" customFormat="1" x14ac:dyDescent="0.2">
      <c r="A1848" s="184" t="s">
        <v>1836</v>
      </c>
      <c r="B1848" s="185" t="s">
        <v>1035</v>
      </c>
      <c r="C1848" s="186">
        <v>414626.1</v>
      </c>
      <c r="D1848" s="1"/>
      <c r="E1848" s="1"/>
      <c r="F1848" s="1"/>
      <c r="G1848" s="1"/>
      <c r="H1848" s="1"/>
      <c r="I1848" s="1"/>
      <c r="J1848" s="1"/>
      <c r="K1848" s="1"/>
      <c r="L1848" s="1"/>
      <c r="M1848" s="1"/>
      <c r="N1848" s="1"/>
      <c r="O1848" s="1"/>
      <c r="P1848" s="1"/>
      <c r="Q1848" s="1"/>
      <c r="R1848" s="1"/>
      <c r="S1848" s="1"/>
      <c r="T1848" s="1"/>
      <c r="U1848" s="1"/>
      <c r="V1848" s="1"/>
      <c r="W1848" s="1"/>
      <c r="X1848" s="1"/>
      <c r="Y1848" s="1"/>
      <c r="Z1848" s="1"/>
      <c r="AA1848" s="1"/>
      <c r="AB1848" s="1"/>
      <c r="AC1848" s="1"/>
      <c r="AD1848" s="1"/>
      <c r="AE1848" s="1"/>
      <c r="AF1848" s="1"/>
      <c r="AG1848" s="1"/>
      <c r="AH1848" s="1"/>
      <c r="AI1848" s="1"/>
      <c r="AJ1848" s="1"/>
      <c r="AK1848" s="1"/>
      <c r="AL1848" s="1"/>
      <c r="AM1848" s="1"/>
      <c r="AN1848" s="1"/>
      <c r="AO1848" s="1"/>
      <c r="AP1848" s="1"/>
      <c r="AQ1848" s="1"/>
      <c r="AR1848" s="1"/>
      <c r="AS1848" s="1"/>
      <c r="AT1848" s="1"/>
      <c r="AU1848" s="1"/>
      <c r="AV1848" s="1"/>
      <c r="AW1848" s="1"/>
      <c r="AX1848" s="1"/>
      <c r="AY1848" s="1"/>
      <c r="AZ1848" s="1"/>
      <c r="BA1848" s="1"/>
      <c r="BB1848" s="1"/>
      <c r="BC1848" s="1"/>
      <c r="BD1848" s="1"/>
      <c r="BE1848" s="1"/>
      <c r="BF1848" s="1"/>
      <c r="BG1848" s="1"/>
      <c r="BH1848" s="1"/>
      <c r="BI1848" s="1"/>
      <c r="BJ1848" s="1"/>
      <c r="BK1848" s="1"/>
      <c r="BL1848" s="1"/>
      <c r="BM1848" s="1"/>
      <c r="BN1848" s="1"/>
      <c r="BO1848" s="1"/>
      <c r="BP1848" s="1"/>
      <c r="BQ1848" s="1"/>
      <c r="BR1848" s="1"/>
      <c r="BS1848" s="1"/>
      <c r="BT1848" s="1"/>
      <c r="BU1848" s="1"/>
      <c r="BV1848" s="1"/>
      <c r="BW1848" s="1"/>
      <c r="BX1848" s="1"/>
      <c r="BY1848" s="1"/>
      <c r="BZ1848" s="1"/>
      <c r="CA1848" s="1"/>
      <c r="CB1848" s="1"/>
      <c r="CC1848" s="1"/>
      <c r="CD1848" s="1"/>
      <c r="CE1848" s="1"/>
      <c r="CF1848" s="1"/>
      <c r="CG1848" s="1"/>
      <c r="CH1848" s="1"/>
      <c r="CI1848" s="1"/>
      <c r="CJ1848" s="1"/>
      <c r="CK1848" s="1"/>
      <c r="CL1848" s="1"/>
      <c r="CM1848" s="1"/>
      <c r="CN1848" s="1"/>
      <c r="CO1848" s="1"/>
      <c r="CP1848" s="1"/>
      <c r="CQ1848" s="1"/>
      <c r="CR1848" s="1"/>
      <c r="CS1848" s="1"/>
      <c r="CT1848" s="1"/>
      <c r="CU1848" s="1"/>
      <c r="CV1848" s="1"/>
      <c r="CW1848" s="1"/>
      <c r="CX1848" s="1"/>
      <c r="CY1848" s="1"/>
      <c r="CZ1848" s="1"/>
      <c r="DA1848" s="1"/>
      <c r="DB1848" s="1"/>
      <c r="DC1848" s="1"/>
      <c r="DD1848" s="1"/>
      <c r="DE1848" s="1"/>
      <c r="DF1848" s="1"/>
      <c r="DG1848" s="1"/>
      <c r="DH1848" s="1"/>
      <c r="DI1848" s="1"/>
      <c r="DJ1848" s="1"/>
      <c r="DK1848" s="1"/>
      <c r="DL1848" s="1"/>
      <c r="DM1848" s="1"/>
      <c r="DN1848" s="1"/>
      <c r="DO1848" s="1"/>
      <c r="DP1848" s="1"/>
      <c r="DQ1848" s="1"/>
      <c r="DR1848" s="1"/>
      <c r="DS1848" s="1"/>
      <c r="DT1848" s="1"/>
      <c r="DU1848" s="1"/>
      <c r="DV1848" s="1"/>
      <c r="DW1848" s="1"/>
      <c r="DX1848" s="1"/>
      <c r="DY1848" s="1"/>
      <c r="DZ1848" s="1"/>
      <c r="EA1848" s="1"/>
      <c r="EB1848" s="1"/>
      <c r="EC1848" s="1"/>
      <c r="ED1848" s="1"/>
      <c r="EE1848" s="1"/>
      <c r="EF1848" s="1"/>
      <c r="EG1848" s="1"/>
      <c r="EH1848" s="1"/>
      <c r="EI1848" s="1"/>
      <c r="EJ1848" s="1"/>
      <c r="EK1848" s="1"/>
      <c r="EL1848" s="1"/>
      <c r="EM1848" s="1"/>
      <c r="EN1848" s="1"/>
      <c r="EO1848" s="1"/>
      <c r="EP1848" s="1"/>
      <c r="EQ1848" s="1"/>
      <c r="ER1848" s="1"/>
      <c r="ES1848" s="1"/>
      <c r="ET1848" s="1"/>
      <c r="EU1848" s="1"/>
      <c r="EV1848" s="1"/>
      <c r="EW1848" s="1"/>
      <c r="EX1848" s="1"/>
      <c r="EY1848" s="1"/>
      <c r="EZ1848" s="1"/>
      <c r="FA1848" s="1"/>
    </row>
    <row r="1849" spans="1:157" s="21" customFormat="1" x14ac:dyDescent="0.2">
      <c r="A1849" s="184" t="s">
        <v>1837</v>
      </c>
      <c r="B1849" s="185" t="s">
        <v>1035</v>
      </c>
      <c r="C1849" s="186">
        <v>108777.64</v>
      </c>
      <c r="D1849" s="1"/>
      <c r="E1849" s="1"/>
      <c r="F1849" s="1"/>
      <c r="G1849" s="1"/>
      <c r="H1849" s="1"/>
      <c r="I1849" s="1"/>
      <c r="J1849" s="1"/>
      <c r="K1849" s="1"/>
      <c r="L1849" s="1"/>
      <c r="M1849" s="1"/>
      <c r="N1849" s="1"/>
      <c r="O1849" s="1"/>
      <c r="P1849" s="1"/>
      <c r="Q1849" s="1"/>
      <c r="R1849" s="1"/>
      <c r="S1849" s="1"/>
      <c r="T1849" s="1"/>
      <c r="U1849" s="1"/>
      <c r="V1849" s="1"/>
      <c r="W1849" s="1"/>
      <c r="X1849" s="1"/>
      <c r="Y1849" s="1"/>
      <c r="Z1849" s="1"/>
      <c r="AA1849" s="1"/>
      <c r="AB1849" s="1"/>
      <c r="AC1849" s="1"/>
      <c r="AD1849" s="1"/>
      <c r="AE1849" s="1"/>
      <c r="AF1849" s="1"/>
      <c r="AG1849" s="1"/>
      <c r="AH1849" s="1"/>
      <c r="AI1849" s="1"/>
      <c r="AJ1849" s="1"/>
      <c r="AK1849" s="1"/>
      <c r="AL1849" s="1"/>
      <c r="AM1849" s="1"/>
      <c r="AN1849" s="1"/>
      <c r="AO1849" s="1"/>
      <c r="AP1849" s="1"/>
      <c r="AQ1849" s="1"/>
      <c r="AR1849" s="1"/>
      <c r="AS1849" s="1"/>
      <c r="AT1849" s="1"/>
      <c r="AU1849" s="1"/>
      <c r="AV1849" s="1"/>
      <c r="AW1849" s="1"/>
      <c r="AX1849" s="1"/>
      <c r="AY1849" s="1"/>
      <c r="AZ1849" s="1"/>
      <c r="BA1849" s="1"/>
      <c r="BB1849" s="1"/>
      <c r="BC1849" s="1"/>
      <c r="BD1849" s="1"/>
      <c r="BE1849" s="1"/>
      <c r="BF1849" s="1"/>
      <c r="BG1849" s="1"/>
      <c r="BH1849" s="1"/>
      <c r="BI1849" s="1"/>
      <c r="BJ1849" s="1"/>
      <c r="BK1849" s="1"/>
      <c r="BL1849" s="1"/>
      <c r="BM1849" s="1"/>
      <c r="BN1849" s="1"/>
      <c r="BO1849" s="1"/>
      <c r="BP1849" s="1"/>
      <c r="BQ1849" s="1"/>
      <c r="BR1849" s="1"/>
      <c r="BS1849" s="1"/>
      <c r="BT1849" s="1"/>
      <c r="BU1849" s="1"/>
      <c r="BV1849" s="1"/>
      <c r="BW1849" s="1"/>
      <c r="BX1849" s="1"/>
      <c r="BY1849" s="1"/>
      <c r="BZ1849" s="1"/>
      <c r="CA1849" s="1"/>
      <c r="CB1849" s="1"/>
      <c r="CC1849" s="1"/>
      <c r="CD1849" s="1"/>
      <c r="CE1849" s="1"/>
      <c r="CF1849" s="1"/>
      <c r="CG1849" s="1"/>
      <c r="CH1849" s="1"/>
      <c r="CI1849" s="1"/>
      <c r="CJ1849" s="1"/>
      <c r="CK1849" s="1"/>
      <c r="CL1849" s="1"/>
      <c r="CM1849" s="1"/>
      <c r="CN1849" s="1"/>
      <c r="CO1849" s="1"/>
      <c r="CP1849" s="1"/>
      <c r="CQ1849" s="1"/>
      <c r="CR1849" s="1"/>
      <c r="CS1849" s="1"/>
      <c r="CT1849" s="1"/>
      <c r="CU1849" s="1"/>
      <c r="CV1849" s="1"/>
      <c r="CW1849" s="1"/>
      <c r="CX1849" s="1"/>
      <c r="CY1849" s="1"/>
      <c r="CZ1849" s="1"/>
      <c r="DA1849" s="1"/>
      <c r="DB1849" s="1"/>
      <c r="DC1849" s="1"/>
      <c r="DD1849" s="1"/>
      <c r="DE1849" s="1"/>
      <c r="DF1849" s="1"/>
      <c r="DG1849" s="1"/>
      <c r="DH1849" s="1"/>
      <c r="DI1849" s="1"/>
      <c r="DJ1849" s="1"/>
      <c r="DK1849" s="1"/>
      <c r="DL1849" s="1"/>
      <c r="DM1849" s="1"/>
      <c r="DN1849" s="1"/>
      <c r="DO1849" s="1"/>
      <c r="DP1849" s="1"/>
      <c r="DQ1849" s="1"/>
      <c r="DR1849" s="1"/>
      <c r="DS1849" s="1"/>
      <c r="DT1849" s="1"/>
      <c r="DU1849" s="1"/>
      <c r="DV1849" s="1"/>
      <c r="DW1849" s="1"/>
      <c r="DX1849" s="1"/>
      <c r="DY1849" s="1"/>
      <c r="DZ1849" s="1"/>
      <c r="EA1849" s="1"/>
      <c r="EB1849" s="1"/>
      <c r="EC1849" s="1"/>
      <c r="ED1849" s="1"/>
      <c r="EE1849" s="1"/>
      <c r="EF1849" s="1"/>
      <c r="EG1849" s="1"/>
      <c r="EH1849" s="1"/>
      <c r="EI1849" s="1"/>
      <c r="EJ1849" s="1"/>
      <c r="EK1849" s="1"/>
      <c r="EL1849" s="1"/>
      <c r="EM1849" s="1"/>
      <c r="EN1849" s="1"/>
      <c r="EO1849" s="1"/>
      <c r="EP1849" s="1"/>
      <c r="EQ1849" s="1"/>
      <c r="ER1849" s="1"/>
      <c r="ES1849" s="1"/>
      <c r="ET1849" s="1"/>
      <c r="EU1849" s="1"/>
      <c r="EV1849" s="1"/>
      <c r="EW1849" s="1"/>
      <c r="EX1849" s="1"/>
      <c r="EY1849" s="1"/>
      <c r="EZ1849" s="1"/>
      <c r="FA1849" s="1"/>
    </row>
    <row r="1850" spans="1:157" s="21" customFormat="1" x14ac:dyDescent="0.2">
      <c r="A1850" s="184" t="s">
        <v>1837</v>
      </c>
      <c r="B1850" s="185" t="s">
        <v>1035</v>
      </c>
      <c r="C1850" s="186">
        <v>9952.2099999999991</v>
      </c>
      <c r="D1850" s="1"/>
      <c r="E1850" s="1"/>
      <c r="F1850" s="1"/>
      <c r="G1850" s="1"/>
      <c r="H1850" s="1"/>
      <c r="I1850" s="1"/>
      <c r="J1850" s="1"/>
      <c r="K1850" s="1"/>
      <c r="L1850" s="1"/>
      <c r="M1850" s="1"/>
      <c r="N1850" s="1"/>
      <c r="O1850" s="1"/>
      <c r="P1850" s="1"/>
      <c r="Q1850" s="1"/>
      <c r="R1850" s="1"/>
      <c r="S1850" s="1"/>
      <c r="T1850" s="1"/>
      <c r="U1850" s="1"/>
      <c r="V1850" s="1"/>
      <c r="W1850" s="1"/>
      <c r="X1850" s="1"/>
      <c r="Y1850" s="1"/>
      <c r="Z1850" s="1"/>
      <c r="AA1850" s="1"/>
      <c r="AB1850" s="1"/>
      <c r="AC1850" s="1"/>
      <c r="AD1850" s="1"/>
      <c r="AE1850" s="1"/>
      <c r="AF1850" s="1"/>
      <c r="AG1850" s="1"/>
      <c r="AH1850" s="1"/>
      <c r="AI1850" s="1"/>
      <c r="AJ1850" s="1"/>
      <c r="AK1850" s="1"/>
      <c r="AL1850" s="1"/>
      <c r="AM1850" s="1"/>
      <c r="AN1850" s="1"/>
      <c r="AO1850" s="1"/>
      <c r="AP1850" s="1"/>
      <c r="AQ1850" s="1"/>
      <c r="AR1850" s="1"/>
      <c r="AS1850" s="1"/>
      <c r="AT1850" s="1"/>
      <c r="AU1850" s="1"/>
      <c r="AV1850" s="1"/>
      <c r="AW1850" s="1"/>
      <c r="AX1850" s="1"/>
      <c r="AY1850" s="1"/>
      <c r="AZ1850" s="1"/>
      <c r="BA1850" s="1"/>
      <c r="BB1850" s="1"/>
      <c r="BC1850" s="1"/>
      <c r="BD1850" s="1"/>
      <c r="BE1850" s="1"/>
      <c r="BF1850" s="1"/>
      <c r="BG1850" s="1"/>
      <c r="BH1850" s="1"/>
      <c r="BI1850" s="1"/>
      <c r="BJ1850" s="1"/>
      <c r="BK1850" s="1"/>
      <c r="BL1850" s="1"/>
      <c r="BM1850" s="1"/>
      <c r="BN1850" s="1"/>
      <c r="BO1850" s="1"/>
      <c r="BP1850" s="1"/>
      <c r="BQ1850" s="1"/>
      <c r="BR1850" s="1"/>
      <c r="BS1850" s="1"/>
      <c r="BT1850" s="1"/>
      <c r="BU1850" s="1"/>
      <c r="BV1850" s="1"/>
      <c r="BW1850" s="1"/>
      <c r="BX1850" s="1"/>
      <c r="BY1850" s="1"/>
      <c r="BZ1850" s="1"/>
      <c r="CA1850" s="1"/>
      <c r="CB1850" s="1"/>
      <c r="CC1850" s="1"/>
      <c r="CD1850" s="1"/>
      <c r="CE1850" s="1"/>
      <c r="CF1850" s="1"/>
      <c r="CG1850" s="1"/>
      <c r="CH1850" s="1"/>
      <c r="CI1850" s="1"/>
      <c r="CJ1850" s="1"/>
      <c r="CK1850" s="1"/>
      <c r="CL1850" s="1"/>
      <c r="CM1850" s="1"/>
      <c r="CN1850" s="1"/>
      <c r="CO1850" s="1"/>
      <c r="CP1850" s="1"/>
      <c r="CQ1850" s="1"/>
      <c r="CR1850" s="1"/>
      <c r="CS1850" s="1"/>
      <c r="CT1850" s="1"/>
      <c r="CU1850" s="1"/>
      <c r="CV1850" s="1"/>
      <c r="CW1850" s="1"/>
      <c r="CX1850" s="1"/>
      <c r="CY1850" s="1"/>
      <c r="CZ1850" s="1"/>
      <c r="DA1850" s="1"/>
      <c r="DB1850" s="1"/>
      <c r="DC1850" s="1"/>
      <c r="DD1850" s="1"/>
      <c r="DE1850" s="1"/>
      <c r="DF1850" s="1"/>
      <c r="DG1850" s="1"/>
      <c r="DH1850" s="1"/>
      <c r="DI1850" s="1"/>
      <c r="DJ1850" s="1"/>
      <c r="DK1850" s="1"/>
      <c r="DL1850" s="1"/>
      <c r="DM1850" s="1"/>
      <c r="DN1850" s="1"/>
      <c r="DO1850" s="1"/>
      <c r="DP1850" s="1"/>
      <c r="DQ1850" s="1"/>
      <c r="DR1850" s="1"/>
      <c r="DS1850" s="1"/>
      <c r="DT1850" s="1"/>
      <c r="DU1850" s="1"/>
      <c r="DV1850" s="1"/>
      <c r="DW1850" s="1"/>
      <c r="DX1850" s="1"/>
      <c r="DY1850" s="1"/>
      <c r="DZ1850" s="1"/>
      <c r="EA1850" s="1"/>
      <c r="EB1850" s="1"/>
      <c r="EC1850" s="1"/>
      <c r="ED1850" s="1"/>
      <c r="EE1850" s="1"/>
      <c r="EF1850" s="1"/>
      <c r="EG1850" s="1"/>
      <c r="EH1850" s="1"/>
      <c r="EI1850" s="1"/>
      <c r="EJ1850" s="1"/>
      <c r="EK1850" s="1"/>
      <c r="EL1850" s="1"/>
      <c r="EM1850" s="1"/>
      <c r="EN1850" s="1"/>
      <c r="EO1850" s="1"/>
      <c r="EP1850" s="1"/>
      <c r="EQ1850" s="1"/>
      <c r="ER1850" s="1"/>
      <c r="ES1850" s="1"/>
      <c r="ET1850" s="1"/>
      <c r="EU1850" s="1"/>
      <c r="EV1850" s="1"/>
      <c r="EW1850" s="1"/>
      <c r="EX1850" s="1"/>
      <c r="EY1850" s="1"/>
      <c r="EZ1850" s="1"/>
      <c r="FA1850" s="1"/>
    </row>
    <row r="1851" spans="1:157" s="21" customFormat="1" x14ac:dyDescent="0.2">
      <c r="A1851" s="184" t="s">
        <v>1837</v>
      </c>
      <c r="B1851" s="185" t="s">
        <v>1035</v>
      </c>
      <c r="C1851" s="186">
        <v>9821.51</v>
      </c>
      <c r="D1851" s="1"/>
      <c r="E1851" s="1"/>
      <c r="F1851" s="1"/>
      <c r="G1851" s="1"/>
      <c r="H1851" s="1"/>
      <c r="I1851" s="1"/>
      <c r="J1851" s="1"/>
      <c r="K1851" s="1"/>
      <c r="L1851" s="1"/>
      <c r="M1851" s="1"/>
      <c r="N1851" s="1"/>
      <c r="O1851" s="1"/>
      <c r="P1851" s="1"/>
      <c r="Q1851" s="1"/>
      <c r="R1851" s="1"/>
      <c r="S1851" s="1"/>
      <c r="T1851" s="1"/>
      <c r="U1851" s="1"/>
      <c r="V1851" s="1"/>
      <c r="W1851" s="1"/>
      <c r="X1851" s="1"/>
      <c r="Y1851" s="1"/>
      <c r="Z1851" s="1"/>
      <c r="AA1851" s="1"/>
      <c r="AB1851" s="1"/>
      <c r="AC1851" s="1"/>
      <c r="AD1851" s="1"/>
      <c r="AE1851" s="1"/>
      <c r="AF1851" s="1"/>
      <c r="AG1851" s="1"/>
      <c r="AH1851" s="1"/>
      <c r="AI1851" s="1"/>
      <c r="AJ1851" s="1"/>
      <c r="AK1851" s="1"/>
      <c r="AL1851" s="1"/>
      <c r="AM1851" s="1"/>
      <c r="AN1851" s="1"/>
      <c r="AO1851" s="1"/>
      <c r="AP1851" s="1"/>
      <c r="AQ1851" s="1"/>
      <c r="AR1851" s="1"/>
      <c r="AS1851" s="1"/>
      <c r="AT1851" s="1"/>
      <c r="AU1851" s="1"/>
      <c r="AV1851" s="1"/>
      <c r="AW1851" s="1"/>
      <c r="AX1851" s="1"/>
      <c r="AY1851" s="1"/>
      <c r="AZ1851" s="1"/>
      <c r="BA1851" s="1"/>
      <c r="BB1851" s="1"/>
      <c r="BC1851" s="1"/>
      <c r="BD1851" s="1"/>
      <c r="BE1851" s="1"/>
      <c r="BF1851" s="1"/>
      <c r="BG1851" s="1"/>
      <c r="BH1851" s="1"/>
      <c r="BI1851" s="1"/>
      <c r="BJ1851" s="1"/>
      <c r="BK1851" s="1"/>
      <c r="BL1851" s="1"/>
      <c r="BM1851" s="1"/>
      <c r="BN1851" s="1"/>
      <c r="BO1851" s="1"/>
      <c r="BP1851" s="1"/>
      <c r="BQ1851" s="1"/>
      <c r="BR1851" s="1"/>
      <c r="BS1851" s="1"/>
      <c r="BT1851" s="1"/>
      <c r="BU1851" s="1"/>
      <c r="BV1851" s="1"/>
      <c r="BW1851" s="1"/>
      <c r="BX1851" s="1"/>
      <c r="BY1851" s="1"/>
      <c r="BZ1851" s="1"/>
      <c r="CA1851" s="1"/>
      <c r="CB1851" s="1"/>
      <c r="CC1851" s="1"/>
      <c r="CD1851" s="1"/>
      <c r="CE1851" s="1"/>
      <c r="CF1851" s="1"/>
      <c r="CG1851" s="1"/>
      <c r="CH1851" s="1"/>
      <c r="CI1851" s="1"/>
      <c r="CJ1851" s="1"/>
      <c r="CK1851" s="1"/>
      <c r="CL1851" s="1"/>
      <c r="CM1851" s="1"/>
      <c r="CN1851" s="1"/>
      <c r="CO1851" s="1"/>
      <c r="CP1851" s="1"/>
      <c r="CQ1851" s="1"/>
      <c r="CR1851" s="1"/>
      <c r="CS1851" s="1"/>
      <c r="CT1851" s="1"/>
      <c r="CU1851" s="1"/>
      <c r="CV1851" s="1"/>
      <c r="CW1851" s="1"/>
      <c r="CX1851" s="1"/>
      <c r="CY1851" s="1"/>
      <c r="CZ1851" s="1"/>
      <c r="DA1851" s="1"/>
      <c r="DB1851" s="1"/>
      <c r="DC1851" s="1"/>
      <c r="DD1851" s="1"/>
      <c r="DE1851" s="1"/>
      <c r="DF1851" s="1"/>
      <c r="DG1851" s="1"/>
      <c r="DH1851" s="1"/>
      <c r="DI1851" s="1"/>
      <c r="DJ1851" s="1"/>
      <c r="DK1851" s="1"/>
      <c r="DL1851" s="1"/>
      <c r="DM1851" s="1"/>
      <c r="DN1851" s="1"/>
      <c r="DO1851" s="1"/>
      <c r="DP1851" s="1"/>
      <c r="DQ1851" s="1"/>
      <c r="DR1851" s="1"/>
      <c r="DS1851" s="1"/>
      <c r="DT1851" s="1"/>
      <c r="DU1851" s="1"/>
      <c r="DV1851" s="1"/>
      <c r="DW1851" s="1"/>
      <c r="DX1851" s="1"/>
      <c r="DY1851" s="1"/>
      <c r="DZ1851" s="1"/>
      <c r="EA1851" s="1"/>
      <c r="EB1851" s="1"/>
      <c r="EC1851" s="1"/>
      <c r="ED1851" s="1"/>
      <c r="EE1851" s="1"/>
      <c r="EF1851" s="1"/>
      <c r="EG1851" s="1"/>
      <c r="EH1851" s="1"/>
      <c r="EI1851" s="1"/>
      <c r="EJ1851" s="1"/>
      <c r="EK1851" s="1"/>
      <c r="EL1851" s="1"/>
      <c r="EM1851" s="1"/>
      <c r="EN1851" s="1"/>
      <c r="EO1851" s="1"/>
      <c r="EP1851" s="1"/>
      <c r="EQ1851" s="1"/>
      <c r="ER1851" s="1"/>
      <c r="ES1851" s="1"/>
      <c r="ET1851" s="1"/>
      <c r="EU1851" s="1"/>
      <c r="EV1851" s="1"/>
      <c r="EW1851" s="1"/>
      <c r="EX1851" s="1"/>
      <c r="EY1851" s="1"/>
      <c r="EZ1851" s="1"/>
      <c r="FA1851" s="1"/>
    </row>
    <row r="1852" spans="1:157" s="21" customFormat="1" x14ac:dyDescent="0.2">
      <c r="A1852" s="184" t="s">
        <v>1837</v>
      </c>
      <c r="B1852" s="185" t="s">
        <v>1035</v>
      </c>
      <c r="C1852" s="186">
        <v>289307.95</v>
      </c>
      <c r="D1852" s="1"/>
      <c r="E1852" s="1"/>
      <c r="F1852" s="1"/>
      <c r="G1852" s="1"/>
      <c r="H1852" s="1"/>
      <c r="I1852" s="1"/>
      <c r="J1852" s="1"/>
      <c r="K1852" s="1"/>
      <c r="L1852" s="1"/>
      <c r="M1852" s="1"/>
      <c r="N1852" s="1"/>
      <c r="O1852" s="1"/>
      <c r="P1852" s="1"/>
      <c r="Q1852" s="1"/>
      <c r="R1852" s="1"/>
      <c r="S1852" s="1"/>
      <c r="T1852" s="1"/>
      <c r="U1852" s="1"/>
      <c r="V1852" s="1"/>
      <c r="W1852" s="1"/>
      <c r="X1852" s="1"/>
      <c r="Y1852" s="1"/>
      <c r="Z1852" s="1"/>
      <c r="AA1852" s="1"/>
      <c r="AB1852" s="1"/>
      <c r="AC1852" s="1"/>
      <c r="AD1852" s="1"/>
      <c r="AE1852" s="1"/>
      <c r="AF1852" s="1"/>
      <c r="AG1852" s="1"/>
      <c r="AH1852" s="1"/>
      <c r="AI1852" s="1"/>
      <c r="AJ1852" s="1"/>
      <c r="AK1852" s="1"/>
      <c r="AL1852" s="1"/>
      <c r="AM1852" s="1"/>
      <c r="AN1852" s="1"/>
      <c r="AO1852" s="1"/>
      <c r="AP1852" s="1"/>
      <c r="AQ1852" s="1"/>
      <c r="AR1852" s="1"/>
      <c r="AS1852" s="1"/>
      <c r="AT1852" s="1"/>
      <c r="AU1852" s="1"/>
      <c r="AV1852" s="1"/>
      <c r="AW1852" s="1"/>
      <c r="AX1852" s="1"/>
      <c r="AY1852" s="1"/>
      <c r="AZ1852" s="1"/>
      <c r="BA1852" s="1"/>
      <c r="BB1852" s="1"/>
      <c r="BC1852" s="1"/>
      <c r="BD1852" s="1"/>
      <c r="BE1852" s="1"/>
      <c r="BF1852" s="1"/>
      <c r="BG1852" s="1"/>
      <c r="BH1852" s="1"/>
      <c r="BI1852" s="1"/>
      <c r="BJ1852" s="1"/>
      <c r="BK1852" s="1"/>
      <c r="BL1852" s="1"/>
      <c r="BM1852" s="1"/>
      <c r="BN1852" s="1"/>
      <c r="BO1852" s="1"/>
      <c r="BP1852" s="1"/>
      <c r="BQ1852" s="1"/>
      <c r="BR1852" s="1"/>
      <c r="BS1852" s="1"/>
      <c r="BT1852" s="1"/>
      <c r="BU1852" s="1"/>
      <c r="BV1852" s="1"/>
      <c r="BW1852" s="1"/>
      <c r="BX1852" s="1"/>
      <c r="BY1852" s="1"/>
      <c r="BZ1852" s="1"/>
      <c r="CA1852" s="1"/>
      <c r="CB1852" s="1"/>
      <c r="CC1852" s="1"/>
      <c r="CD1852" s="1"/>
      <c r="CE1852" s="1"/>
      <c r="CF1852" s="1"/>
      <c r="CG1852" s="1"/>
      <c r="CH1852" s="1"/>
      <c r="CI1852" s="1"/>
      <c r="CJ1852" s="1"/>
      <c r="CK1852" s="1"/>
      <c r="CL1852" s="1"/>
      <c r="CM1852" s="1"/>
      <c r="CN1852" s="1"/>
      <c r="CO1852" s="1"/>
      <c r="CP1852" s="1"/>
      <c r="CQ1852" s="1"/>
      <c r="CR1852" s="1"/>
      <c r="CS1852" s="1"/>
      <c r="CT1852" s="1"/>
      <c r="CU1852" s="1"/>
      <c r="CV1852" s="1"/>
      <c r="CW1852" s="1"/>
      <c r="CX1852" s="1"/>
      <c r="CY1852" s="1"/>
      <c r="CZ1852" s="1"/>
      <c r="DA1852" s="1"/>
      <c r="DB1852" s="1"/>
      <c r="DC1852" s="1"/>
      <c r="DD1852" s="1"/>
      <c r="DE1852" s="1"/>
      <c r="DF1852" s="1"/>
      <c r="DG1852" s="1"/>
      <c r="DH1852" s="1"/>
      <c r="DI1852" s="1"/>
      <c r="DJ1852" s="1"/>
      <c r="DK1852" s="1"/>
      <c r="DL1852" s="1"/>
      <c r="DM1852" s="1"/>
      <c r="DN1852" s="1"/>
      <c r="DO1852" s="1"/>
      <c r="DP1852" s="1"/>
      <c r="DQ1852" s="1"/>
      <c r="DR1852" s="1"/>
      <c r="DS1852" s="1"/>
      <c r="DT1852" s="1"/>
      <c r="DU1852" s="1"/>
      <c r="DV1852" s="1"/>
      <c r="DW1852" s="1"/>
      <c r="DX1852" s="1"/>
      <c r="DY1852" s="1"/>
      <c r="DZ1852" s="1"/>
      <c r="EA1852" s="1"/>
      <c r="EB1852" s="1"/>
      <c r="EC1852" s="1"/>
      <c r="ED1852" s="1"/>
      <c r="EE1852" s="1"/>
      <c r="EF1852" s="1"/>
      <c r="EG1852" s="1"/>
      <c r="EH1852" s="1"/>
      <c r="EI1852" s="1"/>
      <c r="EJ1852" s="1"/>
      <c r="EK1852" s="1"/>
      <c r="EL1852" s="1"/>
      <c r="EM1852" s="1"/>
      <c r="EN1852" s="1"/>
      <c r="EO1852" s="1"/>
      <c r="EP1852" s="1"/>
      <c r="EQ1852" s="1"/>
      <c r="ER1852" s="1"/>
      <c r="ES1852" s="1"/>
      <c r="ET1852" s="1"/>
      <c r="EU1852" s="1"/>
      <c r="EV1852" s="1"/>
      <c r="EW1852" s="1"/>
      <c r="EX1852" s="1"/>
      <c r="EY1852" s="1"/>
      <c r="EZ1852" s="1"/>
      <c r="FA1852" s="1"/>
    </row>
    <row r="1853" spans="1:157" s="21" customFormat="1" x14ac:dyDescent="0.2">
      <c r="A1853" s="184" t="s">
        <v>1837</v>
      </c>
      <c r="B1853" s="185" t="s">
        <v>1035</v>
      </c>
      <c r="C1853" s="186">
        <v>91332.05</v>
      </c>
      <c r="D1853" s="1"/>
      <c r="E1853" s="1"/>
      <c r="F1853" s="1"/>
      <c r="G1853" s="1"/>
      <c r="H1853" s="1"/>
      <c r="I1853" s="1"/>
      <c r="J1853" s="1"/>
      <c r="K1853" s="1"/>
      <c r="L1853" s="1"/>
      <c r="M1853" s="1"/>
      <c r="N1853" s="1"/>
      <c r="O1853" s="1"/>
      <c r="P1853" s="1"/>
      <c r="Q1853" s="1"/>
      <c r="R1853" s="1"/>
      <c r="S1853" s="1"/>
      <c r="T1853" s="1"/>
      <c r="U1853" s="1"/>
      <c r="V1853" s="1"/>
      <c r="W1853" s="1"/>
      <c r="X1853" s="1"/>
      <c r="Y1853" s="1"/>
      <c r="Z1853" s="1"/>
      <c r="AA1853" s="1"/>
      <c r="AB1853" s="1"/>
      <c r="AC1853" s="1"/>
      <c r="AD1853" s="1"/>
      <c r="AE1853" s="1"/>
      <c r="AF1853" s="1"/>
      <c r="AG1853" s="1"/>
      <c r="AH1853" s="1"/>
      <c r="AI1853" s="1"/>
      <c r="AJ1853" s="1"/>
      <c r="AK1853" s="1"/>
      <c r="AL1853" s="1"/>
      <c r="AM1853" s="1"/>
      <c r="AN1853" s="1"/>
      <c r="AO1853" s="1"/>
      <c r="AP1853" s="1"/>
      <c r="AQ1853" s="1"/>
      <c r="AR1853" s="1"/>
      <c r="AS1853" s="1"/>
      <c r="AT1853" s="1"/>
      <c r="AU1853" s="1"/>
      <c r="AV1853" s="1"/>
      <c r="AW1853" s="1"/>
      <c r="AX1853" s="1"/>
      <c r="AY1853" s="1"/>
      <c r="AZ1853" s="1"/>
      <c r="BA1853" s="1"/>
      <c r="BB1853" s="1"/>
      <c r="BC1853" s="1"/>
      <c r="BD1853" s="1"/>
      <c r="BE1853" s="1"/>
      <c r="BF1853" s="1"/>
      <c r="BG1853" s="1"/>
      <c r="BH1853" s="1"/>
      <c r="BI1853" s="1"/>
      <c r="BJ1853" s="1"/>
      <c r="BK1853" s="1"/>
      <c r="BL1853" s="1"/>
      <c r="BM1853" s="1"/>
      <c r="BN1853" s="1"/>
      <c r="BO1853" s="1"/>
      <c r="BP1853" s="1"/>
      <c r="BQ1853" s="1"/>
      <c r="BR1853" s="1"/>
      <c r="BS1853" s="1"/>
      <c r="BT1853" s="1"/>
      <c r="BU1853" s="1"/>
      <c r="BV1853" s="1"/>
      <c r="BW1853" s="1"/>
      <c r="BX1853" s="1"/>
      <c r="BY1853" s="1"/>
      <c r="BZ1853" s="1"/>
      <c r="CA1853" s="1"/>
      <c r="CB1853" s="1"/>
      <c r="CC1853" s="1"/>
      <c r="CD1853" s="1"/>
      <c r="CE1853" s="1"/>
      <c r="CF1853" s="1"/>
      <c r="CG1853" s="1"/>
      <c r="CH1853" s="1"/>
      <c r="CI1853" s="1"/>
      <c r="CJ1853" s="1"/>
      <c r="CK1853" s="1"/>
      <c r="CL1853" s="1"/>
      <c r="CM1853" s="1"/>
      <c r="CN1853" s="1"/>
      <c r="CO1853" s="1"/>
      <c r="CP1853" s="1"/>
      <c r="CQ1853" s="1"/>
      <c r="CR1853" s="1"/>
      <c r="CS1853" s="1"/>
      <c r="CT1853" s="1"/>
      <c r="CU1853" s="1"/>
      <c r="CV1853" s="1"/>
      <c r="CW1853" s="1"/>
      <c r="CX1853" s="1"/>
      <c r="CY1853" s="1"/>
      <c r="CZ1853" s="1"/>
      <c r="DA1853" s="1"/>
      <c r="DB1853" s="1"/>
      <c r="DC1853" s="1"/>
      <c r="DD1853" s="1"/>
      <c r="DE1853" s="1"/>
      <c r="DF1853" s="1"/>
      <c r="DG1853" s="1"/>
      <c r="DH1853" s="1"/>
      <c r="DI1853" s="1"/>
      <c r="DJ1853" s="1"/>
      <c r="DK1853" s="1"/>
      <c r="DL1853" s="1"/>
      <c r="DM1853" s="1"/>
      <c r="DN1853" s="1"/>
      <c r="DO1853" s="1"/>
      <c r="DP1853" s="1"/>
      <c r="DQ1853" s="1"/>
      <c r="DR1853" s="1"/>
      <c r="DS1853" s="1"/>
      <c r="DT1853" s="1"/>
      <c r="DU1853" s="1"/>
      <c r="DV1853" s="1"/>
      <c r="DW1853" s="1"/>
      <c r="DX1853" s="1"/>
      <c r="DY1853" s="1"/>
      <c r="DZ1853" s="1"/>
      <c r="EA1853" s="1"/>
      <c r="EB1853" s="1"/>
      <c r="EC1853" s="1"/>
      <c r="ED1853" s="1"/>
      <c r="EE1853" s="1"/>
      <c r="EF1853" s="1"/>
      <c r="EG1853" s="1"/>
      <c r="EH1853" s="1"/>
      <c r="EI1853" s="1"/>
      <c r="EJ1853" s="1"/>
      <c r="EK1853" s="1"/>
      <c r="EL1853" s="1"/>
      <c r="EM1853" s="1"/>
      <c r="EN1853" s="1"/>
      <c r="EO1853" s="1"/>
      <c r="EP1853" s="1"/>
      <c r="EQ1853" s="1"/>
      <c r="ER1853" s="1"/>
      <c r="ES1853" s="1"/>
      <c r="ET1853" s="1"/>
      <c r="EU1853" s="1"/>
      <c r="EV1853" s="1"/>
      <c r="EW1853" s="1"/>
      <c r="EX1853" s="1"/>
      <c r="EY1853" s="1"/>
      <c r="EZ1853" s="1"/>
      <c r="FA1853" s="1"/>
    </row>
    <row r="1854" spans="1:157" s="21" customFormat="1" x14ac:dyDescent="0.2">
      <c r="A1854" s="184" t="s">
        <v>1837</v>
      </c>
      <c r="B1854" s="185" t="s">
        <v>1035</v>
      </c>
      <c r="C1854" s="186">
        <v>95247.78</v>
      </c>
      <c r="D1854" s="1"/>
      <c r="E1854" s="1"/>
      <c r="F1854" s="1"/>
      <c r="G1854" s="1"/>
      <c r="H1854" s="1"/>
      <c r="I1854" s="1"/>
      <c r="J1854" s="1"/>
      <c r="K1854" s="1"/>
      <c r="L1854" s="1"/>
      <c r="M1854" s="1"/>
      <c r="N1854" s="1"/>
      <c r="O1854" s="1"/>
      <c r="P1854" s="1"/>
      <c r="Q1854" s="1"/>
      <c r="R1854" s="1"/>
      <c r="S1854" s="1"/>
      <c r="T1854" s="1"/>
      <c r="U1854" s="1"/>
      <c r="V1854" s="1"/>
      <c r="W1854" s="1"/>
      <c r="X1854" s="1"/>
      <c r="Y1854" s="1"/>
      <c r="Z1854" s="1"/>
      <c r="AA1854" s="1"/>
      <c r="AB1854" s="1"/>
      <c r="AC1854" s="1"/>
      <c r="AD1854" s="1"/>
      <c r="AE1854" s="1"/>
      <c r="AF1854" s="1"/>
      <c r="AG1854" s="1"/>
      <c r="AH1854" s="1"/>
      <c r="AI1854" s="1"/>
      <c r="AJ1854" s="1"/>
      <c r="AK1854" s="1"/>
      <c r="AL1854" s="1"/>
      <c r="AM1854" s="1"/>
      <c r="AN1854" s="1"/>
      <c r="AO1854" s="1"/>
      <c r="AP1854" s="1"/>
      <c r="AQ1854" s="1"/>
      <c r="AR1854" s="1"/>
      <c r="AS1854" s="1"/>
      <c r="AT1854" s="1"/>
      <c r="AU1854" s="1"/>
      <c r="AV1854" s="1"/>
      <c r="AW1854" s="1"/>
      <c r="AX1854" s="1"/>
      <c r="AY1854" s="1"/>
      <c r="AZ1854" s="1"/>
      <c r="BA1854" s="1"/>
      <c r="BB1854" s="1"/>
      <c r="BC1854" s="1"/>
      <c r="BD1854" s="1"/>
      <c r="BE1854" s="1"/>
      <c r="BF1854" s="1"/>
      <c r="BG1854" s="1"/>
      <c r="BH1854" s="1"/>
      <c r="BI1854" s="1"/>
      <c r="BJ1854" s="1"/>
      <c r="BK1854" s="1"/>
      <c r="BL1854" s="1"/>
      <c r="BM1854" s="1"/>
      <c r="BN1854" s="1"/>
      <c r="BO1854" s="1"/>
      <c r="BP1854" s="1"/>
      <c r="BQ1854" s="1"/>
      <c r="BR1854" s="1"/>
      <c r="BS1854" s="1"/>
      <c r="BT1854" s="1"/>
      <c r="BU1854" s="1"/>
      <c r="BV1854" s="1"/>
      <c r="BW1854" s="1"/>
      <c r="BX1854" s="1"/>
      <c r="BY1854" s="1"/>
      <c r="BZ1854" s="1"/>
      <c r="CA1854" s="1"/>
      <c r="CB1854" s="1"/>
      <c r="CC1854" s="1"/>
      <c r="CD1854" s="1"/>
      <c r="CE1854" s="1"/>
      <c r="CF1854" s="1"/>
      <c r="CG1854" s="1"/>
      <c r="CH1854" s="1"/>
      <c r="CI1854" s="1"/>
      <c r="CJ1854" s="1"/>
      <c r="CK1854" s="1"/>
      <c r="CL1854" s="1"/>
      <c r="CM1854" s="1"/>
      <c r="CN1854" s="1"/>
      <c r="CO1854" s="1"/>
      <c r="CP1854" s="1"/>
      <c r="CQ1854" s="1"/>
      <c r="CR1854" s="1"/>
      <c r="CS1854" s="1"/>
      <c r="CT1854" s="1"/>
      <c r="CU1854" s="1"/>
      <c r="CV1854" s="1"/>
      <c r="CW1854" s="1"/>
      <c r="CX1854" s="1"/>
      <c r="CY1854" s="1"/>
      <c r="CZ1854" s="1"/>
      <c r="DA1854" s="1"/>
      <c r="DB1854" s="1"/>
      <c r="DC1854" s="1"/>
      <c r="DD1854" s="1"/>
      <c r="DE1854" s="1"/>
      <c r="DF1854" s="1"/>
      <c r="DG1854" s="1"/>
      <c r="DH1854" s="1"/>
      <c r="DI1854" s="1"/>
      <c r="DJ1854" s="1"/>
      <c r="DK1854" s="1"/>
      <c r="DL1854" s="1"/>
      <c r="DM1854" s="1"/>
      <c r="DN1854" s="1"/>
      <c r="DO1854" s="1"/>
      <c r="DP1854" s="1"/>
      <c r="DQ1854" s="1"/>
      <c r="DR1854" s="1"/>
      <c r="DS1854" s="1"/>
      <c r="DT1854" s="1"/>
      <c r="DU1854" s="1"/>
      <c r="DV1854" s="1"/>
      <c r="DW1854" s="1"/>
      <c r="DX1854" s="1"/>
      <c r="DY1854" s="1"/>
      <c r="DZ1854" s="1"/>
      <c r="EA1854" s="1"/>
      <c r="EB1854" s="1"/>
      <c r="EC1854" s="1"/>
      <c r="ED1854" s="1"/>
      <c r="EE1854" s="1"/>
      <c r="EF1854" s="1"/>
      <c r="EG1854" s="1"/>
      <c r="EH1854" s="1"/>
      <c r="EI1854" s="1"/>
      <c r="EJ1854" s="1"/>
      <c r="EK1854" s="1"/>
      <c r="EL1854" s="1"/>
      <c r="EM1854" s="1"/>
      <c r="EN1854" s="1"/>
      <c r="EO1854" s="1"/>
      <c r="EP1854" s="1"/>
      <c r="EQ1854" s="1"/>
      <c r="ER1854" s="1"/>
      <c r="ES1854" s="1"/>
      <c r="ET1854" s="1"/>
      <c r="EU1854" s="1"/>
      <c r="EV1854" s="1"/>
      <c r="EW1854" s="1"/>
      <c r="EX1854" s="1"/>
      <c r="EY1854" s="1"/>
      <c r="EZ1854" s="1"/>
      <c r="FA1854" s="1"/>
    </row>
    <row r="1855" spans="1:157" s="21" customFormat="1" x14ac:dyDescent="0.2">
      <c r="A1855" s="184" t="s">
        <v>1837</v>
      </c>
      <c r="B1855" s="185" t="s">
        <v>1035</v>
      </c>
      <c r="C1855" s="186">
        <v>166020.88</v>
      </c>
      <c r="D1855" s="1"/>
      <c r="E1855" s="1"/>
      <c r="F1855" s="1"/>
      <c r="G1855" s="1"/>
      <c r="H1855" s="1"/>
      <c r="I1855" s="1"/>
      <c r="J1855" s="1"/>
      <c r="K1855" s="1"/>
      <c r="L1855" s="1"/>
      <c r="M1855" s="1"/>
      <c r="N1855" s="1"/>
      <c r="O1855" s="1"/>
      <c r="P1855" s="1"/>
      <c r="Q1855" s="1"/>
      <c r="R1855" s="1"/>
      <c r="S1855" s="1"/>
      <c r="T1855" s="1"/>
      <c r="U1855" s="1"/>
      <c r="V1855" s="1"/>
      <c r="W1855" s="1"/>
      <c r="X1855" s="1"/>
      <c r="Y1855" s="1"/>
      <c r="Z1855" s="1"/>
      <c r="AA1855" s="1"/>
      <c r="AB1855" s="1"/>
      <c r="AC1855" s="1"/>
      <c r="AD1855" s="1"/>
      <c r="AE1855" s="1"/>
      <c r="AF1855" s="1"/>
      <c r="AG1855" s="1"/>
      <c r="AH1855" s="1"/>
      <c r="AI1855" s="1"/>
      <c r="AJ1855" s="1"/>
      <c r="AK1855" s="1"/>
      <c r="AL1855" s="1"/>
      <c r="AM1855" s="1"/>
      <c r="AN1855" s="1"/>
      <c r="AO1855" s="1"/>
      <c r="AP1855" s="1"/>
      <c r="AQ1855" s="1"/>
      <c r="AR1855" s="1"/>
      <c r="AS1855" s="1"/>
      <c r="AT1855" s="1"/>
      <c r="AU1855" s="1"/>
      <c r="AV1855" s="1"/>
      <c r="AW1855" s="1"/>
      <c r="AX1855" s="1"/>
      <c r="AY1855" s="1"/>
      <c r="AZ1855" s="1"/>
      <c r="BA1855" s="1"/>
      <c r="BB1855" s="1"/>
      <c r="BC1855" s="1"/>
      <c r="BD1855" s="1"/>
      <c r="BE1855" s="1"/>
      <c r="BF1855" s="1"/>
      <c r="BG1855" s="1"/>
      <c r="BH1855" s="1"/>
      <c r="BI1855" s="1"/>
      <c r="BJ1855" s="1"/>
      <c r="BK1855" s="1"/>
      <c r="BL1855" s="1"/>
      <c r="BM1855" s="1"/>
      <c r="BN1855" s="1"/>
      <c r="BO1855" s="1"/>
      <c r="BP1855" s="1"/>
      <c r="BQ1855" s="1"/>
      <c r="BR1855" s="1"/>
      <c r="BS1855" s="1"/>
      <c r="BT1855" s="1"/>
      <c r="BU1855" s="1"/>
      <c r="BV1855" s="1"/>
      <c r="BW1855" s="1"/>
      <c r="BX1855" s="1"/>
      <c r="BY1855" s="1"/>
      <c r="BZ1855" s="1"/>
      <c r="CA1855" s="1"/>
      <c r="CB1855" s="1"/>
      <c r="CC1855" s="1"/>
      <c r="CD1855" s="1"/>
      <c r="CE1855" s="1"/>
      <c r="CF1855" s="1"/>
      <c r="CG1855" s="1"/>
      <c r="CH1855" s="1"/>
      <c r="CI1855" s="1"/>
      <c r="CJ1855" s="1"/>
      <c r="CK1855" s="1"/>
      <c r="CL1855" s="1"/>
      <c r="CM1855" s="1"/>
      <c r="CN1855" s="1"/>
      <c r="CO1855" s="1"/>
      <c r="CP1855" s="1"/>
      <c r="CQ1855" s="1"/>
      <c r="CR1855" s="1"/>
      <c r="CS1855" s="1"/>
      <c r="CT1855" s="1"/>
      <c r="CU1855" s="1"/>
      <c r="CV1855" s="1"/>
      <c r="CW1855" s="1"/>
      <c r="CX1855" s="1"/>
      <c r="CY1855" s="1"/>
      <c r="CZ1855" s="1"/>
      <c r="DA1855" s="1"/>
      <c r="DB1855" s="1"/>
      <c r="DC1855" s="1"/>
      <c r="DD1855" s="1"/>
      <c r="DE1855" s="1"/>
      <c r="DF1855" s="1"/>
      <c r="DG1855" s="1"/>
      <c r="DH1855" s="1"/>
      <c r="DI1855" s="1"/>
      <c r="DJ1855" s="1"/>
      <c r="DK1855" s="1"/>
      <c r="DL1855" s="1"/>
      <c r="DM1855" s="1"/>
      <c r="DN1855" s="1"/>
      <c r="DO1855" s="1"/>
      <c r="DP1855" s="1"/>
      <c r="DQ1855" s="1"/>
      <c r="DR1855" s="1"/>
      <c r="DS1855" s="1"/>
      <c r="DT1855" s="1"/>
      <c r="DU1855" s="1"/>
      <c r="DV1855" s="1"/>
      <c r="DW1855" s="1"/>
      <c r="DX1855" s="1"/>
      <c r="DY1855" s="1"/>
      <c r="DZ1855" s="1"/>
      <c r="EA1855" s="1"/>
      <c r="EB1855" s="1"/>
      <c r="EC1855" s="1"/>
      <c r="ED1855" s="1"/>
      <c r="EE1855" s="1"/>
      <c r="EF1855" s="1"/>
      <c r="EG1855" s="1"/>
      <c r="EH1855" s="1"/>
      <c r="EI1855" s="1"/>
      <c r="EJ1855" s="1"/>
      <c r="EK1855" s="1"/>
      <c r="EL1855" s="1"/>
      <c r="EM1855" s="1"/>
      <c r="EN1855" s="1"/>
      <c r="EO1855" s="1"/>
      <c r="EP1855" s="1"/>
      <c r="EQ1855" s="1"/>
      <c r="ER1855" s="1"/>
      <c r="ES1855" s="1"/>
      <c r="ET1855" s="1"/>
      <c r="EU1855" s="1"/>
      <c r="EV1855" s="1"/>
      <c r="EW1855" s="1"/>
      <c r="EX1855" s="1"/>
      <c r="EY1855" s="1"/>
      <c r="EZ1855" s="1"/>
      <c r="FA1855" s="1"/>
    </row>
    <row r="1856" spans="1:157" s="21" customFormat="1" x14ac:dyDescent="0.2">
      <c r="A1856" s="184" t="s">
        <v>1837</v>
      </c>
      <c r="B1856" s="185" t="s">
        <v>1035</v>
      </c>
      <c r="C1856" s="186">
        <v>11379.21</v>
      </c>
      <c r="D1856" s="1"/>
      <c r="E1856" s="1"/>
      <c r="F1856" s="1"/>
      <c r="G1856" s="1"/>
      <c r="H1856" s="1"/>
      <c r="I1856" s="1"/>
      <c r="J1856" s="1"/>
      <c r="K1856" s="1"/>
      <c r="L1856" s="1"/>
      <c r="M1856" s="1"/>
      <c r="N1856" s="1"/>
      <c r="O1856" s="1"/>
      <c r="P1856" s="1"/>
      <c r="Q1856" s="1"/>
      <c r="R1856" s="1"/>
      <c r="S1856" s="1"/>
      <c r="T1856" s="1"/>
      <c r="U1856" s="1"/>
      <c r="V1856" s="1"/>
      <c r="W1856" s="1"/>
      <c r="X1856" s="1"/>
      <c r="Y1856" s="1"/>
      <c r="Z1856" s="1"/>
      <c r="AA1856" s="1"/>
      <c r="AB1856" s="1"/>
      <c r="AC1856" s="1"/>
      <c r="AD1856" s="1"/>
      <c r="AE1856" s="1"/>
      <c r="AF1856" s="1"/>
      <c r="AG1856" s="1"/>
      <c r="AH1856" s="1"/>
      <c r="AI1856" s="1"/>
      <c r="AJ1856" s="1"/>
      <c r="AK1856" s="1"/>
      <c r="AL1856" s="1"/>
      <c r="AM1856" s="1"/>
      <c r="AN1856" s="1"/>
      <c r="AO1856" s="1"/>
      <c r="AP1856" s="1"/>
      <c r="AQ1856" s="1"/>
      <c r="AR1856" s="1"/>
      <c r="AS1856" s="1"/>
      <c r="AT1856" s="1"/>
      <c r="AU1856" s="1"/>
      <c r="AV1856" s="1"/>
      <c r="AW1856" s="1"/>
      <c r="AX1856" s="1"/>
      <c r="AY1856" s="1"/>
      <c r="AZ1856" s="1"/>
      <c r="BA1856" s="1"/>
      <c r="BB1856" s="1"/>
      <c r="BC1856" s="1"/>
      <c r="BD1856" s="1"/>
      <c r="BE1856" s="1"/>
      <c r="BF1856" s="1"/>
      <c r="BG1856" s="1"/>
      <c r="BH1856" s="1"/>
      <c r="BI1856" s="1"/>
      <c r="BJ1856" s="1"/>
      <c r="BK1856" s="1"/>
      <c r="BL1856" s="1"/>
      <c r="BM1856" s="1"/>
      <c r="BN1856" s="1"/>
      <c r="BO1856" s="1"/>
      <c r="BP1856" s="1"/>
      <c r="BQ1856" s="1"/>
      <c r="BR1856" s="1"/>
      <c r="BS1856" s="1"/>
      <c r="BT1856" s="1"/>
      <c r="BU1856" s="1"/>
      <c r="BV1856" s="1"/>
      <c r="BW1856" s="1"/>
      <c r="BX1856" s="1"/>
      <c r="BY1856" s="1"/>
      <c r="BZ1856" s="1"/>
      <c r="CA1856" s="1"/>
      <c r="CB1856" s="1"/>
      <c r="CC1856" s="1"/>
      <c r="CD1856" s="1"/>
      <c r="CE1856" s="1"/>
      <c r="CF1856" s="1"/>
      <c r="CG1856" s="1"/>
      <c r="CH1856" s="1"/>
      <c r="CI1856" s="1"/>
      <c r="CJ1856" s="1"/>
      <c r="CK1856" s="1"/>
      <c r="CL1856" s="1"/>
      <c r="CM1856" s="1"/>
      <c r="CN1856" s="1"/>
      <c r="CO1856" s="1"/>
      <c r="CP1856" s="1"/>
      <c r="CQ1856" s="1"/>
      <c r="CR1856" s="1"/>
      <c r="CS1856" s="1"/>
      <c r="CT1856" s="1"/>
      <c r="CU1856" s="1"/>
      <c r="CV1856" s="1"/>
      <c r="CW1856" s="1"/>
      <c r="CX1856" s="1"/>
      <c r="CY1856" s="1"/>
      <c r="CZ1856" s="1"/>
      <c r="DA1856" s="1"/>
      <c r="DB1856" s="1"/>
      <c r="DC1856" s="1"/>
      <c r="DD1856" s="1"/>
      <c r="DE1856" s="1"/>
      <c r="DF1856" s="1"/>
      <c r="DG1856" s="1"/>
      <c r="DH1856" s="1"/>
      <c r="DI1856" s="1"/>
      <c r="DJ1856" s="1"/>
      <c r="DK1856" s="1"/>
      <c r="DL1856" s="1"/>
      <c r="DM1856" s="1"/>
      <c r="DN1856" s="1"/>
      <c r="DO1856" s="1"/>
      <c r="DP1856" s="1"/>
      <c r="DQ1856" s="1"/>
      <c r="DR1856" s="1"/>
      <c r="DS1856" s="1"/>
      <c r="DT1856" s="1"/>
      <c r="DU1856" s="1"/>
      <c r="DV1856" s="1"/>
      <c r="DW1856" s="1"/>
      <c r="DX1856" s="1"/>
      <c r="DY1856" s="1"/>
      <c r="DZ1856" s="1"/>
      <c r="EA1856" s="1"/>
      <c r="EB1856" s="1"/>
      <c r="EC1856" s="1"/>
      <c r="ED1856" s="1"/>
      <c r="EE1856" s="1"/>
      <c r="EF1856" s="1"/>
      <c r="EG1856" s="1"/>
      <c r="EH1856" s="1"/>
      <c r="EI1856" s="1"/>
      <c r="EJ1856" s="1"/>
      <c r="EK1856" s="1"/>
      <c r="EL1856" s="1"/>
      <c r="EM1856" s="1"/>
      <c r="EN1856" s="1"/>
      <c r="EO1856" s="1"/>
      <c r="EP1856" s="1"/>
      <c r="EQ1856" s="1"/>
      <c r="ER1856" s="1"/>
      <c r="ES1856" s="1"/>
      <c r="ET1856" s="1"/>
      <c r="EU1856" s="1"/>
      <c r="EV1856" s="1"/>
      <c r="EW1856" s="1"/>
      <c r="EX1856" s="1"/>
      <c r="EY1856" s="1"/>
      <c r="EZ1856" s="1"/>
      <c r="FA1856" s="1"/>
    </row>
    <row r="1857" spans="1:157" s="21" customFormat="1" x14ac:dyDescent="0.2">
      <c r="A1857" s="184" t="s">
        <v>1837</v>
      </c>
      <c r="B1857" s="185" t="s">
        <v>1035</v>
      </c>
      <c r="C1857" s="186">
        <v>505938</v>
      </c>
      <c r="D1857" s="1"/>
      <c r="E1857" s="1"/>
      <c r="F1857" s="1"/>
      <c r="G1857" s="1"/>
      <c r="H1857" s="1"/>
      <c r="I1857" s="1"/>
      <c r="J1857" s="1"/>
      <c r="K1857" s="1"/>
      <c r="L1857" s="1"/>
      <c r="M1857" s="1"/>
      <c r="N1857" s="1"/>
      <c r="O1857" s="1"/>
      <c r="P1857" s="1"/>
      <c r="Q1857" s="1"/>
      <c r="R1857" s="1"/>
      <c r="S1857" s="1"/>
      <c r="T1857" s="1"/>
      <c r="U1857" s="1"/>
      <c r="V1857" s="1"/>
      <c r="W1857" s="1"/>
      <c r="X1857" s="1"/>
      <c r="Y1857" s="1"/>
      <c r="Z1857" s="1"/>
      <c r="AA1857" s="1"/>
      <c r="AB1857" s="1"/>
      <c r="AC1857" s="1"/>
      <c r="AD1857" s="1"/>
      <c r="AE1857" s="1"/>
      <c r="AF1857" s="1"/>
      <c r="AG1857" s="1"/>
      <c r="AH1857" s="1"/>
      <c r="AI1857" s="1"/>
      <c r="AJ1857" s="1"/>
      <c r="AK1857" s="1"/>
      <c r="AL1857" s="1"/>
      <c r="AM1857" s="1"/>
      <c r="AN1857" s="1"/>
      <c r="AO1857" s="1"/>
      <c r="AP1857" s="1"/>
      <c r="AQ1857" s="1"/>
      <c r="AR1857" s="1"/>
      <c r="AS1857" s="1"/>
      <c r="AT1857" s="1"/>
      <c r="AU1857" s="1"/>
      <c r="AV1857" s="1"/>
      <c r="AW1857" s="1"/>
      <c r="AX1857" s="1"/>
      <c r="AY1857" s="1"/>
      <c r="AZ1857" s="1"/>
      <c r="BA1857" s="1"/>
      <c r="BB1857" s="1"/>
      <c r="BC1857" s="1"/>
      <c r="BD1857" s="1"/>
      <c r="BE1857" s="1"/>
      <c r="BF1857" s="1"/>
      <c r="BG1857" s="1"/>
      <c r="BH1857" s="1"/>
      <c r="BI1857" s="1"/>
      <c r="BJ1857" s="1"/>
      <c r="BK1857" s="1"/>
      <c r="BL1857" s="1"/>
      <c r="BM1857" s="1"/>
      <c r="BN1857" s="1"/>
      <c r="BO1857" s="1"/>
      <c r="BP1857" s="1"/>
      <c r="BQ1857" s="1"/>
      <c r="BR1857" s="1"/>
      <c r="BS1857" s="1"/>
      <c r="BT1857" s="1"/>
      <c r="BU1857" s="1"/>
      <c r="BV1857" s="1"/>
      <c r="BW1857" s="1"/>
      <c r="BX1857" s="1"/>
      <c r="BY1857" s="1"/>
      <c r="BZ1857" s="1"/>
      <c r="CA1857" s="1"/>
      <c r="CB1857" s="1"/>
      <c r="CC1857" s="1"/>
      <c r="CD1857" s="1"/>
      <c r="CE1857" s="1"/>
      <c r="CF1857" s="1"/>
      <c r="CG1857" s="1"/>
      <c r="CH1857" s="1"/>
      <c r="CI1857" s="1"/>
      <c r="CJ1857" s="1"/>
      <c r="CK1857" s="1"/>
      <c r="CL1857" s="1"/>
      <c r="CM1857" s="1"/>
      <c r="CN1857" s="1"/>
      <c r="CO1857" s="1"/>
      <c r="CP1857" s="1"/>
      <c r="CQ1857" s="1"/>
      <c r="CR1857" s="1"/>
      <c r="CS1857" s="1"/>
      <c r="CT1857" s="1"/>
      <c r="CU1857" s="1"/>
      <c r="CV1857" s="1"/>
      <c r="CW1857" s="1"/>
      <c r="CX1857" s="1"/>
      <c r="CY1857" s="1"/>
      <c r="CZ1857" s="1"/>
      <c r="DA1857" s="1"/>
      <c r="DB1857" s="1"/>
      <c r="DC1857" s="1"/>
      <c r="DD1857" s="1"/>
      <c r="DE1857" s="1"/>
      <c r="DF1857" s="1"/>
      <c r="DG1857" s="1"/>
      <c r="DH1857" s="1"/>
      <c r="DI1857" s="1"/>
      <c r="DJ1857" s="1"/>
      <c r="DK1857" s="1"/>
      <c r="DL1857" s="1"/>
      <c r="DM1857" s="1"/>
      <c r="DN1857" s="1"/>
      <c r="DO1857" s="1"/>
      <c r="DP1857" s="1"/>
      <c r="DQ1857" s="1"/>
      <c r="DR1857" s="1"/>
      <c r="DS1857" s="1"/>
      <c r="DT1857" s="1"/>
      <c r="DU1857" s="1"/>
      <c r="DV1857" s="1"/>
      <c r="DW1857" s="1"/>
      <c r="DX1857" s="1"/>
      <c r="DY1857" s="1"/>
      <c r="DZ1857" s="1"/>
      <c r="EA1857" s="1"/>
      <c r="EB1857" s="1"/>
      <c r="EC1857" s="1"/>
      <c r="ED1857" s="1"/>
      <c r="EE1857" s="1"/>
      <c r="EF1857" s="1"/>
      <c r="EG1857" s="1"/>
      <c r="EH1857" s="1"/>
      <c r="EI1857" s="1"/>
      <c r="EJ1857" s="1"/>
      <c r="EK1857" s="1"/>
      <c r="EL1857" s="1"/>
      <c r="EM1857" s="1"/>
      <c r="EN1857" s="1"/>
      <c r="EO1857" s="1"/>
      <c r="EP1857" s="1"/>
      <c r="EQ1857" s="1"/>
      <c r="ER1857" s="1"/>
      <c r="ES1857" s="1"/>
      <c r="ET1857" s="1"/>
      <c r="EU1857" s="1"/>
      <c r="EV1857" s="1"/>
      <c r="EW1857" s="1"/>
      <c r="EX1857" s="1"/>
      <c r="EY1857" s="1"/>
      <c r="EZ1857" s="1"/>
      <c r="FA1857" s="1"/>
    </row>
    <row r="1858" spans="1:157" s="21" customFormat="1" x14ac:dyDescent="0.2">
      <c r="A1858" s="184" t="s">
        <v>1837</v>
      </c>
      <c r="B1858" s="185" t="s">
        <v>1035</v>
      </c>
      <c r="C1858" s="186">
        <v>156208.34</v>
      </c>
      <c r="D1858" s="1"/>
      <c r="E1858" s="1"/>
      <c r="F1858" s="1"/>
      <c r="G1858" s="1"/>
      <c r="H1858" s="1"/>
      <c r="I1858" s="1"/>
      <c r="J1858" s="1"/>
      <c r="K1858" s="1"/>
      <c r="L1858" s="1"/>
      <c r="M1858" s="1"/>
      <c r="N1858" s="1"/>
      <c r="O1858" s="1"/>
      <c r="P1858" s="1"/>
      <c r="Q1858" s="1"/>
      <c r="R1858" s="1"/>
      <c r="S1858" s="1"/>
      <c r="T1858" s="1"/>
      <c r="U1858" s="1"/>
      <c r="V1858" s="1"/>
      <c r="W1858" s="1"/>
      <c r="X1858" s="1"/>
      <c r="Y1858" s="1"/>
      <c r="Z1858" s="1"/>
      <c r="AA1858" s="1"/>
      <c r="AB1858" s="1"/>
      <c r="AC1858" s="1"/>
      <c r="AD1858" s="1"/>
      <c r="AE1858" s="1"/>
      <c r="AF1858" s="1"/>
      <c r="AG1858" s="1"/>
      <c r="AH1858" s="1"/>
      <c r="AI1858" s="1"/>
      <c r="AJ1858" s="1"/>
      <c r="AK1858" s="1"/>
      <c r="AL1858" s="1"/>
      <c r="AM1858" s="1"/>
      <c r="AN1858" s="1"/>
      <c r="AO1858" s="1"/>
      <c r="AP1858" s="1"/>
      <c r="AQ1858" s="1"/>
      <c r="AR1858" s="1"/>
      <c r="AS1858" s="1"/>
      <c r="AT1858" s="1"/>
      <c r="AU1858" s="1"/>
      <c r="AV1858" s="1"/>
      <c r="AW1858" s="1"/>
      <c r="AX1858" s="1"/>
      <c r="AY1858" s="1"/>
      <c r="AZ1858" s="1"/>
      <c r="BA1858" s="1"/>
      <c r="BB1858" s="1"/>
      <c r="BC1858" s="1"/>
      <c r="BD1858" s="1"/>
      <c r="BE1858" s="1"/>
      <c r="BF1858" s="1"/>
      <c r="BG1858" s="1"/>
      <c r="BH1858" s="1"/>
      <c r="BI1858" s="1"/>
      <c r="BJ1858" s="1"/>
      <c r="BK1858" s="1"/>
      <c r="BL1858" s="1"/>
      <c r="BM1858" s="1"/>
      <c r="BN1858" s="1"/>
      <c r="BO1858" s="1"/>
      <c r="BP1858" s="1"/>
      <c r="BQ1858" s="1"/>
      <c r="BR1858" s="1"/>
      <c r="BS1858" s="1"/>
      <c r="BT1858" s="1"/>
      <c r="BU1858" s="1"/>
      <c r="BV1858" s="1"/>
      <c r="BW1858" s="1"/>
      <c r="BX1858" s="1"/>
      <c r="BY1858" s="1"/>
      <c r="BZ1858" s="1"/>
      <c r="CA1858" s="1"/>
      <c r="CB1858" s="1"/>
      <c r="CC1858" s="1"/>
      <c r="CD1858" s="1"/>
      <c r="CE1858" s="1"/>
      <c r="CF1858" s="1"/>
      <c r="CG1858" s="1"/>
      <c r="CH1858" s="1"/>
      <c r="CI1858" s="1"/>
      <c r="CJ1858" s="1"/>
      <c r="CK1858" s="1"/>
      <c r="CL1858" s="1"/>
      <c r="CM1858" s="1"/>
      <c r="CN1858" s="1"/>
      <c r="CO1858" s="1"/>
      <c r="CP1858" s="1"/>
      <c r="CQ1858" s="1"/>
      <c r="CR1858" s="1"/>
      <c r="CS1858" s="1"/>
      <c r="CT1858" s="1"/>
      <c r="CU1858" s="1"/>
      <c r="CV1858" s="1"/>
      <c r="CW1858" s="1"/>
      <c r="CX1858" s="1"/>
      <c r="CY1858" s="1"/>
      <c r="CZ1858" s="1"/>
      <c r="DA1858" s="1"/>
      <c r="DB1858" s="1"/>
      <c r="DC1858" s="1"/>
      <c r="DD1858" s="1"/>
      <c r="DE1858" s="1"/>
      <c r="DF1858" s="1"/>
      <c r="DG1858" s="1"/>
      <c r="DH1858" s="1"/>
      <c r="DI1858" s="1"/>
      <c r="DJ1858" s="1"/>
      <c r="DK1858" s="1"/>
      <c r="DL1858" s="1"/>
      <c r="DM1858" s="1"/>
      <c r="DN1858" s="1"/>
      <c r="DO1858" s="1"/>
      <c r="DP1858" s="1"/>
      <c r="DQ1858" s="1"/>
      <c r="DR1858" s="1"/>
      <c r="DS1858" s="1"/>
      <c r="DT1858" s="1"/>
      <c r="DU1858" s="1"/>
      <c r="DV1858" s="1"/>
      <c r="DW1858" s="1"/>
      <c r="DX1858" s="1"/>
      <c r="DY1858" s="1"/>
      <c r="DZ1858" s="1"/>
      <c r="EA1858" s="1"/>
      <c r="EB1858" s="1"/>
      <c r="EC1858" s="1"/>
      <c r="ED1858" s="1"/>
      <c r="EE1858" s="1"/>
      <c r="EF1858" s="1"/>
      <c r="EG1858" s="1"/>
      <c r="EH1858" s="1"/>
      <c r="EI1858" s="1"/>
      <c r="EJ1858" s="1"/>
      <c r="EK1858" s="1"/>
      <c r="EL1858" s="1"/>
      <c r="EM1858" s="1"/>
      <c r="EN1858" s="1"/>
      <c r="EO1858" s="1"/>
      <c r="EP1858" s="1"/>
      <c r="EQ1858" s="1"/>
      <c r="ER1858" s="1"/>
      <c r="ES1858" s="1"/>
      <c r="ET1858" s="1"/>
      <c r="EU1858" s="1"/>
      <c r="EV1858" s="1"/>
      <c r="EW1858" s="1"/>
      <c r="EX1858" s="1"/>
      <c r="EY1858" s="1"/>
      <c r="EZ1858" s="1"/>
      <c r="FA1858" s="1"/>
    </row>
    <row r="1859" spans="1:157" s="21" customFormat="1" x14ac:dyDescent="0.2">
      <c r="A1859" s="184" t="s">
        <v>1837</v>
      </c>
      <c r="B1859" s="185" t="s">
        <v>1035</v>
      </c>
      <c r="C1859" s="186">
        <v>118638.2</v>
      </c>
      <c r="D1859" s="1"/>
      <c r="E1859" s="1"/>
      <c r="F1859" s="1"/>
      <c r="G1859" s="1"/>
      <c r="H1859" s="1"/>
      <c r="I1859" s="1"/>
      <c r="J1859" s="1"/>
      <c r="K1859" s="1"/>
      <c r="L1859" s="1"/>
      <c r="M1859" s="1"/>
      <c r="N1859" s="1"/>
      <c r="O1859" s="1"/>
      <c r="P1859" s="1"/>
      <c r="Q1859" s="1"/>
      <c r="R1859" s="1"/>
      <c r="S1859" s="1"/>
      <c r="T1859" s="1"/>
      <c r="U1859" s="1"/>
      <c r="V1859" s="1"/>
      <c r="W1859" s="1"/>
      <c r="X1859" s="1"/>
      <c r="Y1859" s="1"/>
      <c r="Z1859" s="1"/>
      <c r="AA1859" s="1"/>
      <c r="AB1859" s="1"/>
      <c r="AC1859" s="1"/>
      <c r="AD1859" s="1"/>
      <c r="AE1859" s="1"/>
      <c r="AF1859" s="1"/>
      <c r="AG1859" s="1"/>
      <c r="AH1859" s="1"/>
      <c r="AI1859" s="1"/>
      <c r="AJ1859" s="1"/>
      <c r="AK1859" s="1"/>
      <c r="AL1859" s="1"/>
      <c r="AM1859" s="1"/>
      <c r="AN1859" s="1"/>
      <c r="AO1859" s="1"/>
      <c r="AP1859" s="1"/>
      <c r="AQ1859" s="1"/>
      <c r="AR1859" s="1"/>
      <c r="AS1859" s="1"/>
      <c r="AT1859" s="1"/>
      <c r="AU1859" s="1"/>
      <c r="AV1859" s="1"/>
      <c r="AW1859" s="1"/>
      <c r="AX1859" s="1"/>
      <c r="AY1859" s="1"/>
      <c r="AZ1859" s="1"/>
      <c r="BA1859" s="1"/>
      <c r="BB1859" s="1"/>
      <c r="BC1859" s="1"/>
      <c r="BD1859" s="1"/>
      <c r="BE1859" s="1"/>
      <c r="BF1859" s="1"/>
      <c r="BG1859" s="1"/>
      <c r="BH1859" s="1"/>
      <c r="BI1859" s="1"/>
      <c r="BJ1859" s="1"/>
      <c r="BK1859" s="1"/>
      <c r="BL1859" s="1"/>
      <c r="BM1859" s="1"/>
      <c r="BN1859" s="1"/>
      <c r="BO1859" s="1"/>
      <c r="BP1859" s="1"/>
      <c r="BQ1859" s="1"/>
      <c r="BR1859" s="1"/>
      <c r="BS1859" s="1"/>
      <c r="BT1859" s="1"/>
      <c r="BU1859" s="1"/>
      <c r="BV1859" s="1"/>
      <c r="BW1859" s="1"/>
      <c r="BX1859" s="1"/>
      <c r="BY1859" s="1"/>
      <c r="BZ1859" s="1"/>
      <c r="CA1859" s="1"/>
      <c r="CB1859" s="1"/>
      <c r="CC1859" s="1"/>
      <c r="CD1859" s="1"/>
      <c r="CE1859" s="1"/>
      <c r="CF1859" s="1"/>
      <c r="CG1859" s="1"/>
      <c r="CH1859" s="1"/>
      <c r="CI1859" s="1"/>
      <c r="CJ1859" s="1"/>
      <c r="CK1859" s="1"/>
      <c r="CL1859" s="1"/>
      <c r="CM1859" s="1"/>
      <c r="CN1859" s="1"/>
      <c r="CO1859" s="1"/>
      <c r="CP1859" s="1"/>
      <c r="CQ1859" s="1"/>
      <c r="CR1859" s="1"/>
      <c r="CS1859" s="1"/>
      <c r="CT1859" s="1"/>
      <c r="CU1859" s="1"/>
      <c r="CV1859" s="1"/>
      <c r="CW1859" s="1"/>
      <c r="CX1859" s="1"/>
      <c r="CY1859" s="1"/>
      <c r="CZ1859" s="1"/>
      <c r="DA1859" s="1"/>
      <c r="DB1859" s="1"/>
      <c r="DC1859" s="1"/>
      <c r="DD1859" s="1"/>
      <c r="DE1859" s="1"/>
      <c r="DF1859" s="1"/>
      <c r="DG1859" s="1"/>
      <c r="DH1859" s="1"/>
      <c r="DI1859" s="1"/>
      <c r="DJ1859" s="1"/>
      <c r="DK1859" s="1"/>
      <c r="DL1859" s="1"/>
      <c r="DM1859" s="1"/>
      <c r="DN1859" s="1"/>
      <c r="DO1859" s="1"/>
      <c r="DP1859" s="1"/>
      <c r="DQ1859" s="1"/>
      <c r="DR1859" s="1"/>
      <c r="DS1859" s="1"/>
      <c r="DT1859" s="1"/>
      <c r="DU1859" s="1"/>
      <c r="DV1859" s="1"/>
      <c r="DW1859" s="1"/>
      <c r="DX1859" s="1"/>
      <c r="DY1859" s="1"/>
      <c r="DZ1859" s="1"/>
      <c r="EA1859" s="1"/>
      <c r="EB1859" s="1"/>
      <c r="EC1859" s="1"/>
      <c r="ED1859" s="1"/>
      <c r="EE1859" s="1"/>
      <c r="EF1859" s="1"/>
      <c r="EG1859" s="1"/>
      <c r="EH1859" s="1"/>
      <c r="EI1859" s="1"/>
      <c r="EJ1859" s="1"/>
      <c r="EK1859" s="1"/>
      <c r="EL1859" s="1"/>
      <c r="EM1859" s="1"/>
      <c r="EN1859" s="1"/>
      <c r="EO1859" s="1"/>
      <c r="EP1859" s="1"/>
      <c r="EQ1859" s="1"/>
      <c r="ER1859" s="1"/>
      <c r="ES1859" s="1"/>
      <c r="ET1859" s="1"/>
      <c r="EU1859" s="1"/>
      <c r="EV1859" s="1"/>
      <c r="EW1859" s="1"/>
      <c r="EX1859" s="1"/>
      <c r="EY1859" s="1"/>
      <c r="EZ1859" s="1"/>
      <c r="FA1859" s="1"/>
    </row>
    <row r="1860" spans="1:157" s="21" customFormat="1" x14ac:dyDescent="0.2">
      <c r="A1860" s="184" t="s">
        <v>1837</v>
      </c>
      <c r="B1860" s="185" t="s">
        <v>1035</v>
      </c>
      <c r="C1860" s="186">
        <v>30572.400000000001</v>
      </c>
      <c r="D1860" s="1"/>
      <c r="E1860" s="1"/>
      <c r="F1860" s="1"/>
      <c r="G1860" s="1"/>
      <c r="H1860" s="1"/>
      <c r="I1860" s="1"/>
      <c r="J1860" s="1"/>
      <c r="K1860" s="1"/>
      <c r="L1860" s="1"/>
      <c r="M1860" s="1"/>
      <c r="N1860" s="1"/>
      <c r="O1860" s="1"/>
      <c r="P1860" s="1"/>
      <c r="Q1860" s="1"/>
      <c r="R1860" s="1"/>
      <c r="S1860" s="1"/>
      <c r="T1860" s="1"/>
      <c r="U1860" s="1"/>
      <c r="V1860" s="1"/>
      <c r="W1860" s="1"/>
      <c r="X1860" s="1"/>
      <c r="Y1860" s="1"/>
      <c r="Z1860" s="1"/>
      <c r="AA1860" s="1"/>
      <c r="AB1860" s="1"/>
      <c r="AC1860" s="1"/>
      <c r="AD1860" s="1"/>
      <c r="AE1860" s="1"/>
      <c r="AF1860" s="1"/>
      <c r="AG1860" s="1"/>
      <c r="AH1860" s="1"/>
      <c r="AI1860" s="1"/>
      <c r="AJ1860" s="1"/>
      <c r="AK1860" s="1"/>
      <c r="AL1860" s="1"/>
      <c r="AM1860" s="1"/>
      <c r="AN1860" s="1"/>
      <c r="AO1860" s="1"/>
      <c r="AP1860" s="1"/>
      <c r="AQ1860" s="1"/>
      <c r="AR1860" s="1"/>
      <c r="AS1860" s="1"/>
      <c r="AT1860" s="1"/>
      <c r="AU1860" s="1"/>
      <c r="AV1860" s="1"/>
      <c r="AW1860" s="1"/>
      <c r="AX1860" s="1"/>
      <c r="AY1860" s="1"/>
      <c r="AZ1860" s="1"/>
      <c r="BA1860" s="1"/>
      <c r="BB1860" s="1"/>
      <c r="BC1860" s="1"/>
      <c r="BD1860" s="1"/>
      <c r="BE1860" s="1"/>
      <c r="BF1860" s="1"/>
      <c r="BG1860" s="1"/>
      <c r="BH1860" s="1"/>
      <c r="BI1860" s="1"/>
      <c r="BJ1860" s="1"/>
      <c r="BK1860" s="1"/>
      <c r="BL1860" s="1"/>
      <c r="BM1860" s="1"/>
      <c r="BN1860" s="1"/>
      <c r="BO1860" s="1"/>
      <c r="BP1860" s="1"/>
      <c r="BQ1860" s="1"/>
      <c r="BR1860" s="1"/>
      <c r="BS1860" s="1"/>
      <c r="BT1860" s="1"/>
      <c r="BU1860" s="1"/>
      <c r="BV1860" s="1"/>
      <c r="BW1860" s="1"/>
      <c r="BX1860" s="1"/>
      <c r="BY1860" s="1"/>
      <c r="BZ1860" s="1"/>
      <c r="CA1860" s="1"/>
      <c r="CB1860" s="1"/>
      <c r="CC1860" s="1"/>
      <c r="CD1860" s="1"/>
      <c r="CE1860" s="1"/>
      <c r="CF1860" s="1"/>
      <c r="CG1860" s="1"/>
      <c r="CH1860" s="1"/>
      <c r="CI1860" s="1"/>
      <c r="CJ1860" s="1"/>
      <c r="CK1860" s="1"/>
      <c r="CL1860" s="1"/>
      <c r="CM1860" s="1"/>
      <c r="CN1860" s="1"/>
      <c r="CO1860" s="1"/>
      <c r="CP1860" s="1"/>
      <c r="CQ1860" s="1"/>
      <c r="CR1860" s="1"/>
      <c r="CS1860" s="1"/>
      <c r="CT1860" s="1"/>
      <c r="CU1860" s="1"/>
      <c r="CV1860" s="1"/>
      <c r="CW1860" s="1"/>
      <c r="CX1860" s="1"/>
      <c r="CY1860" s="1"/>
      <c r="CZ1860" s="1"/>
      <c r="DA1860" s="1"/>
      <c r="DB1860" s="1"/>
      <c r="DC1860" s="1"/>
      <c r="DD1860" s="1"/>
      <c r="DE1860" s="1"/>
      <c r="DF1860" s="1"/>
      <c r="DG1860" s="1"/>
      <c r="DH1860" s="1"/>
      <c r="DI1860" s="1"/>
      <c r="DJ1860" s="1"/>
      <c r="DK1860" s="1"/>
      <c r="DL1860" s="1"/>
      <c r="DM1860" s="1"/>
      <c r="DN1860" s="1"/>
      <c r="DO1860" s="1"/>
      <c r="DP1860" s="1"/>
      <c r="DQ1860" s="1"/>
      <c r="DR1860" s="1"/>
      <c r="DS1860" s="1"/>
      <c r="DT1860" s="1"/>
      <c r="DU1860" s="1"/>
      <c r="DV1860" s="1"/>
      <c r="DW1860" s="1"/>
      <c r="DX1860" s="1"/>
      <c r="DY1860" s="1"/>
      <c r="DZ1860" s="1"/>
      <c r="EA1860" s="1"/>
      <c r="EB1860" s="1"/>
      <c r="EC1860" s="1"/>
      <c r="ED1860" s="1"/>
      <c r="EE1860" s="1"/>
      <c r="EF1860" s="1"/>
      <c r="EG1860" s="1"/>
      <c r="EH1860" s="1"/>
      <c r="EI1860" s="1"/>
      <c r="EJ1860" s="1"/>
      <c r="EK1860" s="1"/>
      <c r="EL1860" s="1"/>
      <c r="EM1860" s="1"/>
      <c r="EN1860" s="1"/>
      <c r="EO1860" s="1"/>
      <c r="EP1860" s="1"/>
      <c r="EQ1860" s="1"/>
      <c r="ER1860" s="1"/>
      <c r="ES1860" s="1"/>
      <c r="ET1860" s="1"/>
      <c r="EU1860" s="1"/>
      <c r="EV1860" s="1"/>
      <c r="EW1860" s="1"/>
      <c r="EX1860" s="1"/>
      <c r="EY1860" s="1"/>
      <c r="EZ1860" s="1"/>
      <c r="FA1860" s="1"/>
    </row>
    <row r="1861" spans="1:157" s="21" customFormat="1" x14ac:dyDescent="0.2">
      <c r="A1861" s="184" t="s">
        <v>1838</v>
      </c>
      <c r="B1861" s="185" t="s">
        <v>1035</v>
      </c>
      <c r="C1861" s="186">
        <v>103552.18</v>
      </c>
      <c r="D1861" s="1"/>
      <c r="E1861" s="1"/>
      <c r="F1861" s="1"/>
      <c r="G1861" s="1"/>
      <c r="H1861" s="1"/>
      <c r="I1861" s="1"/>
      <c r="J1861" s="1"/>
      <c r="K1861" s="1"/>
      <c r="L1861" s="1"/>
      <c r="M1861" s="1"/>
      <c r="N1861" s="1"/>
      <c r="O1861" s="1"/>
      <c r="P1861" s="1"/>
      <c r="Q1861" s="1"/>
      <c r="R1861" s="1"/>
      <c r="S1861" s="1"/>
      <c r="T1861" s="1"/>
      <c r="U1861" s="1"/>
      <c r="V1861" s="1"/>
      <c r="W1861" s="1"/>
      <c r="X1861" s="1"/>
      <c r="Y1861" s="1"/>
      <c r="Z1861" s="1"/>
      <c r="AA1861" s="1"/>
      <c r="AB1861" s="1"/>
      <c r="AC1861" s="1"/>
      <c r="AD1861" s="1"/>
      <c r="AE1861" s="1"/>
      <c r="AF1861" s="1"/>
      <c r="AG1861" s="1"/>
      <c r="AH1861" s="1"/>
      <c r="AI1861" s="1"/>
      <c r="AJ1861" s="1"/>
      <c r="AK1861" s="1"/>
      <c r="AL1861" s="1"/>
      <c r="AM1861" s="1"/>
      <c r="AN1861" s="1"/>
      <c r="AO1861" s="1"/>
      <c r="AP1861" s="1"/>
      <c r="AQ1861" s="1"/>
      <c r="AR1861" s="1"/>
      <c r="AS1861" s="1"/>
      <c r="AT1861" s="1"/>
      <c r="AU1861" s="1"/>
      <c r="AV1861" s="1"/>
      <c r="AW1861" s="1"/>
      <c r="AX1861" s="1"/>
      <c r="AY1861" s="1"/>
      <c r="AZ1861" s="1"/>
      <c r="BA1861" s="1"/>
      <c r="BB1861" s="1"/>
      <c r="BC1861" s="1"/>
      <c r="BD1861" s="1"/>
      <c r="BE1861" s="1"/>
      <c r="BF1861" s="1"/>
      <c r="BG1861" s="1"/>
      <c r="BH1861" s="1"/>
      <c r="BI1861" s="1"/>
      <c r="BJ1861" s="1"/>
      <c r="BK1861" s="1"/>
      <c r="BL1861" s="1"/>
      <c r="BM1861" s="1"/>
      <c r="BN1861" s="1"/>
      <c r="BO1861" s="1"/>
      <c r="BP1861" s="1"/>
      <c r="BQ1861" s="1"/>
      <c r="BR1861" s="1"/>
      <c r="BS1861" s="1"/>
      <c r="BT1861" s="1"/>
      <c r="BU1861" s="1"/>
      <c r="BV1861" s="1"/>
      <c r="BW1861" s="1"/>
      <c r="BX1861" s="1"/>
      <c r="BY1861" s="1"/>
      <c r="BZ1861" s="1"/>
      <c r="CA1861" s="1"/>
      <c r="CB1861" s="1"/>
      <c r="CC1861" s="1"/>
      <c r="CD1861" s="1"/>
      <c r="CE1861" s="1"/>
      <c r="CF1861" s="1"/>
      <c r="CG1861" s="1"/>
      <c r="CH1861" s="1"/>
      <c r="CI1861" s="1"/>
      <c r="CJ1861" s="1"/>
      <c r="CK1861" s="1"/>
      <c r="CL1861" s="1"/>
      <c r="CM1861" s="1"/>
      <c r="CN1861" s="1"/>
      <c r="CO1861" s="1"/>
      <c r="CP1861" s="1"/>
      <c r="CQ1861" s="1"/>
      <c r="CR1861" s="1"/>
      <c r="CS1861" s="1"/>
      <c r="CT1861" s="1"/>
      <c r="CU1861" s="1"/>
      <c r="CV1861" s="1"/>
      <c r="CW1861" s="1"/>
      <c r="CX1861" s="1"/>
      <c r="CY1861" s="1"/>
      <c r="CZ1861" s="1"/>
      <c r="DA1861" s="1"/>
      <c r="DB1861" s="1"/>
      <c r="DC1861" s="1"/>
      <c r="DD1861" s="1"/>
      <c r="DE1861" s="1"/>
      <c r="DF1861" s="1"/>
      <c r="DG1861" s="1"/>
      <c r="DH1861" s="1"/>
      <c r="DI1861" s="1"/>
      <c r="DJ1861" s="1"/>
      <c r="DK1861" s="1"/>
      <c r="DL1861" s="1"/>
      <c r="DM1861" s="1"/>
      <c r="DN1861" s="1"/>
      <c r="DO1861" s="1"/>
      <c r="DP1861" s="1"/>
      <c r="DQ1861" s="1"/>
      <c r="DR1861" s="1"/>
      <c r="DS1861" s="1"/>
      <c r="DT1861" s="1"/>
      <c r="DU1861" s="1"/>
      <c r="DV1861" s="1"/>
      <c r="DW1861" s="1"/>
      <c r="DX1861" s="1"/>
      <c r="DY1861" s="1"/>
      <c r="DZ1861" s="1"/>
      <c r="EA1861" s="1"/>
      <c r="EB1861" s="1"/>
      <c r="EC1861" s="1"/>
      <c r="ED1861" s="1"/>
      <c r="EE1861" s="1"/>
      <c r="EF1861" s="1"/>
      <c r="EG1861" s="1"/>
      <c r="EH1861" s="1"/>
      <c r="EI1861" s="1"/>
      <c r="EJ1861" s="1"/>
      <c r="EK1861" s="1"/>
      <c r="EL1861" s="1"/>
      <c r="EM1861" s="1"/>
      <c r="EN1861" s="1"/>
      <c r="EO1861" s="1"/>
      <c r="EP1861" s="1"/>
      <c r="EQ1861" s="1"/>
      <c r="ER1861" s="1"/>
      <c r="ES1861" s="1"/>
      <c r="ET1861" s="1"/>
      <c r="EU1861" s="1"/>
      <c r="EV1861" s="1"/>
      <c r="EW1861" s="1"/>
      <c r="EX1861" s="1"/>
      <c r="EY1861" s="1"/>
      <c r="EZ1861" s="1"/>
      <c r="FA1861" s="1"/>
    </row>
    <row r="1862" spans="1:157" s="21" customFormat="1" x14ac:dyDescent="0.2">
      <c r="A1862" s="184" t="s">
        <v>1838</v>
      </c>
      <c r="B1862" s="185" t="s">
        <v>1035</v>
      </c>
      <c r="C1862" s="186">
        <v>125446.48</v>
      </c>
      <c r="D1862" s="1"/>
      <c r="E1862" s="1"/>
      <c r="F1862" s="1"/>
      <c r="G1862" s="1"/>
      <c r="H1862" s="1"/>
      <c r="I1862" s="1"/>
      <c r="J1862" s="1"/>
      <c r="K1862" s="1"/>
      <c r="L1862" s="1"/>
      <c r="M1862" s="1"/>
      <c r="N1862" s="1"/>
      <c r="O1862" s="1"/>
      <c r="P1862" s="1"/>
      <c r="Q1862" s="1"/>
      <c r="R1862" s="1"/>
      <c r="S1862" s="1"/>
      <c r="T1862" s="1"/>
      <c r="U1862" s="1"/>
      <c r="V1862" s="1"/>
      <c r="W1862" s="1"/>
      <c r="X1862" s="1"/>
      <c r="Y1862" s="1"/>
      <c r="Z1862" s="1"/>
      <c r="AA1862" s="1"/>
      <c r="AB1862" s="1"/>
      <c r="AC1862" s="1"/>
      <c r="AD1862" s="1"/>
      <c r="AE1862" s="1"/>
      <c r="AF1862" s="1"/>
      <c r="AG1862" s="1"/>
      <c r="AH1862" s="1"/>
      <c r="AI1862" s="1"/>
      <c r="AJ1862" s="1"/>
      <c r="AK1862" s="1"/>
      <c r="AL1862" s="1"/>
      <c r="AM1862" s="1"/>
      <c r="AN1862" s="1"/>
      <c r="AO1862" s="1"/>
      <c r="AP1862" s="1"/>
      <c r="AQ1862" s="1"/>
      <c r="AR1862" s="1"/>
      <c r="AS1862" s="1"/>
      <c r="AT1862" s="1"/>
      <c r="AU1862" s="1"/>
      <c r="AV1862" s="1"/>
      <c r="AW1862" s="1"/>
      <c r="AX1862" s="1"/>
      <c r="AY1862" s="1"/>
      <c r="AZ1862" s="1"/>
      <c r="BA1862" s="1"/>
      <c r="BB1862" s="1"/>
      <c r="BC1862" s="1"/>
      <c r="BD1862" s="1"/>
      <c r="BE1862" s="1"/>
      <c r="BF1862" s="1"/>
      <c r="BG1862" s="1"/>
      <c r="BH1862" s="1"/>
      <c r="BI1862" s="1"/>
      <c r="BJ1862" s="1"/>
      <c r="BK1862" s="1"/>
      <c r="BL1862" s="1"/>
      <c r="BM1862" s="1"/>
      <c r="BN1862" s="1"/>
      <c r="BO1862" s="1"/>
      <c r="BP1862" s="1"/>
      <c r="BQ1862" s="1"/>
      <c r="BR1862" s="1"/>
      <c r="BS1862" s="1"/>
      <c r="BT1862" s="1"/>
      <c r="BU1862" s="1"/>
      <c r="BV1862" s="1"/>
      <c r="BW1862" s="1"/>
      <c r="BX1862" s="1"/>
      <c r="BY1862" s="1"/>
      <c r="BZ1862" s="1"/>
      <c r="CA1862" s="1"/>
      <c r="CB1862" s="1"/>
      <c r="CC1862" s="1"/>
      <c r="CD1862" s="1"/>
      <c r="CE1862" s="1"/>
      <c r="CF1862" s="1"/>
      <c r="CG1862" s="1"/>
      <c r="CH1862" s="1"/>
      <c r="CI1862" s="1"/>
      <c r="CJ1862" s="1"/>
      <c r="CK1862" s="1"/>
      <c r="CL1862" s="1"/>
      <c r="CM1862" s="1"/>
      <c r="CN1862" s="1"/>
      <c r="CO1862" s="1"/>
      <c r="CP1862" s="1"/>
      <c r="CQ1862" s="1"/>
      <c r="CR1862" s="1"/>
      <c r="CS1862" s="1"/>
      <c r="CT1862" s="1"/>
      <c r="CU1862" s="1"/>
      <c r="CV1862" s="1"/>
      <c r="CW1862" s="1"/>
      <c r="CX1862" s="1"/>
      <c r="CY1862" s="1"/>
      <c r="CZ1862" s="1"/>
      <c r="DA1862" s="1"/>
      <c r="DB1862" s="1"/>
      <c r="DC1862" s="1"/>
      <c r="DD1862" s="1"/>
      <c r="DE1862" s="1"/>
      <c r="DF1862" s="1"/>
      <c r="DG1862" s="1"/>
      <c r="DH1862" s="1"/>
      <c r="DI1862" s="1"/>
      <c r="DJ1862" s="1"/>
      <c r="DK1862" s="1"/>
      <c r="DL1862" s="1"/>
      <c r="DM1862" s="1"/>
      <c r="DN1862" s="1"/>
      <c r="DO1862" s="1"/>
      <c r="DP1862" s="1"/>
      <c r="DQ1862" s="1"/>
      <c r="DR1862" s="1"/>
      <c r="DS1862" s="1"/>
      <c r="DT1862" s="1"/>
      <c r="DU1862" s="1"/>
      <c r="DV1862" s="1"/>
      <c r="DW1862" s="1"/>
      <c r="DX1862" s="1"/>
      <c r="DY1862" s="1"/>
      <c r="DZ1862" s="1"/>
      <c r="EA1862" s="1"/>
      <c r="EB1862" s="1"/>
      <c r="EC1862" s="1"/>
      <c r="ED1862" s="1"/>
      <c r="EE1862" s="1"/>
      <c r="EF1862" s="1"/>
      <c r="EG1862" s="1"/>
      <c r="EH1862" s="1"/>
      <c r="EI1862" s="1"/>
      <c r="EJ1862" s="1"/>
      <c r="EK1862" s="1"/>
      <c r="EL1862" s="1"/>
      <c r="EM1862" s="1"/>
      <c r="EN1862" s="1"/>
      <c r="EO1862" s="1"/>
      <c r="EP1862" s="1"/>
      <c r="EQ1862" s="1"/>
      <c r="ER1862" s="1"/>
      <c r="ES1862" s="1"/>
      <c r="ET1862" s="1"/>
      <c r="EU1862" s="1"/>
      <c r="EV1862" s="1"/>
      <c r="EW1862" s="1"/>
      <c r="EX1862" s="1"/>
      <c r="EY1862" s="1"/>
      <c r="EZ1862" s="1"/>
      <c r="FA1862" s="1"/>
    </row>
    <row r="1863" spans="1:157" s="21" customFormat="1" x14ac:dyDescent="0.2">
      <c r="A1863" s="184" t="s">
        <v>1838</v>
      </c>
      <c r="B1863" s="185" t="s">
        <v>1035</v>
      </c>
      <c r="C1863" s="186">
        <v>90725.66</v>
      </c>
      <c r="D1863" s="1"/>
      <c r="E1863" s="1"/>
      <c r="F1863" s="1"/>
      <c r="G1863" s="1"/>
      <c r="H1863" s="1"/>
      <c r="I1863" s="1"/>
      <c r="J1863" s="1"/>
      <c r="K1863" s="1"/>
      <c r="L1863" s="1"/>
      <c r="M1863" s="1"/>
      <c r="N1863" s="1"/>
      <c r="O1863" s="1"/>
      <c r="P1863" s="1"/>
      <c r="Q1863" s="1"/>
      <c r="R1863" s="1"/>
      <c r="S1863" s="1"/>
      <c r="T1863" s="1"/>
      <c r="U1863" s="1"/>
      <c r="V1863" s="1"/>
      <c r="W1863" s="1"/>
      <c r="X1863" s="1"/>
      <c r="Y1863" s="1"/>
      <c r="Z1863" s="1"/>
      <c r="AA1863" s="1"/>
      <c r="AB1863" s="1"/>
      <c r="AC1863" s="1"/>
      <c r="AD1863" s="1"/>
      <c r="AE1863" s="1"/>
      <c r="AF1863" s="1"/>
      <c r="AG1863" s="1"/>
      <c r="AH1863" s="1"/>
      <c r="AI1863" s="1"/>
      <c r="AJ1863" s="1"/>
      <c r="AK1863" s="1"/>
      <c r="AL1863" s="1"/>
      <c r="AM1863" s="1"/>
      <c r="AN1863" s="1"/>
      <c r="AO1863" s="1"/>
      <c r="AP1863" s="1"/>
      <c r="AQ1863" s="1"/>
      <c r="AR1863" s="1"/>
      <c r="AS1863" s="1"/>
      <c r="AT1863" s="1"/>
      <c r="AU1863" s="1"/>
      <c r="AV1863" s="1"/>
      <c r="AW1863" s="1"/>
      <c r="AX1863" s="1"/>
      <c r="AY1863" s="1"/>
      <c r="AZ1863" s="1"/>
      <c r="BA1863" s="1"/>
      <c r="BB1863" s="1"/>
      <c r="BC1863" s="1"/>
      <c r="BD1863" s="1"/>
      <c r="BE1863" s="1"/>
      <c r="BF1863" s="1"/>
      <c r="BG1863" s="1"/>
      <c r="BH1863" s="1"/>
      <c r="BI1863" s="1"/>
      <c r="BJ1863" s="1"/>
      <c r="BK1863" s="1"/>
      <c r="BL1863" s="1"/>
      <c r="BM1863" s="1"/>
      <c r="BN1863" s="1"/>
      <c r="BO1863" s="1"/>
      <c r="BP1863" s="1"/>
      <c r="BQ1863" s="1"/>
      <c r="BR1863" s="1"/>
      <c r="BS1863" s="1"/>
      <c r="BT1863" s="1"/>
      <c r="BU1863" s="1"/>
      <c r="BV1863" s="1"/>
      <c r="BW1863" s="1"/>
      <c r="BX1863" s="1"/>
      <c r="BY1863" s="1"/>
      <c r="BZ1863" s="1"/>
      <c r="CA1863" s="1"/>
      <c r="CB1863" s="1"/>
      <c r="CC1863" s="1"/>
      <c r="CD1863" s="1"/>
      <c r="CE1863" s="1"/>
      <c r="CF1863" s="1"/>
      <c r="CG1863" s="1"/>
      <c r="CH1863" s="1"/>
      <c r="CI1863" s="1"/>
      <c r="CJ1863" s="1"/>
      <c r="CK1863" s="1"/>
      <c r="CL1863" s="1"/>
      <c r="CM1863" s="1"/>
      <c r="CN1863" s="1"/>
      <c r="CO1863" s="1"/>
      <c r="CP1863" s="1"/>
      <c r="CQ1863" s="1"/>
      <c r="CR1863" s="1"/>
      <c r="CS1863" s="1"/>
      <c r="CT1863" s="1"/>
      <c r="CU1863" s="1"/>
      <c r="CV1863" s="1"/>
      <c r="CW1863" s="1"/>
      <c r="CX1863" s="1"/>
      <c r="CY1863" s="1"/>
      <c r="CZ1863" s="1"/>
      <c r="DA1863" s="1"/>
      <c r="DB1863" s="1"/>
      <c r="DC1863" s="1"/>
      <c r="DD1863" s="1"/>
      <c r="DE1863" s="1"/>
      <c r="DF1863" s="1"/>
      <c r="DG1863" s="1"/>
      <c r="DH1863" s="1"/>
      <c r="DI1863" s="1"/>
      <c r="DJ1863" s="1"/>
      <c r="DK1863" s="1"/>
      <c r="DL1863" s="1"/>
      <c r="DM1863" s="1"/>
      <c r="DN1863" s="1"/>
      <c r="DO1863" s="1"/>
      <c r="DP1863" s="1"/>
      <c r="DQ1863" s="1"/>
      <c r="DR1863" s="1"/>
      <c r="DS1863" s="1"/>
      <c r="DT1863" s="1"/>
      <c r="DU1863" s="1"/>
      <c r="DV1863" s="1"/>
      <c r="DW1863" s="1"/>
      <c r="DX1863" s="1"/>
      <c r="DY1863" s="1"/>
      <c r="DZ1863" s="1"/>
      <c r="EA1863" s="1"/>
      <c r="EB1863" s="1"/>
      <c r="EC1863" s="1"/>
      <c r="ED1863" s="1"/>
      <c r="EE1863" s="1"/>
      <c r="EF1863" s="1"/>
      <c r="EG1863" s="1"/>
      <c r="EH1863" s="1"/>
      <c r="EI1863" s="1"/>
      <c r="EJ1863" s="1"/>
      <c r="EK1863" s="1"/>
      <c r="EL1863" s="1"/>
      <c r="EM1863" s="1"/>
      <c r="EN1863" s="1"/>
      <c r="EO1863" s="1"/>
      <c r="EP1863" s="1"/>
      <c r="EQ1863" s="1"/>
      <c r="ER1863" s="1"/>
      <c r="ES1863" s="1"/>
      <c r="ET1863" s="1"/>
      <c r="EU1863" s="1"/>
      <c r="EV1863" s="1"/>
      <c r="EW1863" s="1"/>
      <c r="EX1863" s="1"/>
      <c r="EY1863" s="1"/>
      <c r="EZ1863" s="1"/>
      <c r="FA1863" s="1"/>
    </row>
    <row r="1864" spans="1:157" s="21" customFormat="1" x14ac:dyDescent="0.2">
      <c r="A1864" s="184" t="s">
        <v>1838</v>
      </c>
      <c r="B1864" s="185" t="s">
        <v>1035</v>
      </c>
      <c r="C1864" s="186">
        <v>530859.81999999995</v>
      </c>
      <c r="D1864" s="1"/>
      <c r="E1864" s="1"/>
      <c r="F1864" s="1"/>
      <c r="G1864" s="1"/>
      <c r="H1864" s="1"/>
      <c r="I1864" s="1"/>
      <c r="J1864" s="1"/>
      <c r="K1864" s="1"/>
      <c r="L1864" s="1"/>
      <c r="M1864" s="1"/>
      <c r="N1864" s="1"/>
      <c r="O1864" s="1"/>
      <c r="P1864" s="1"/>
      <c r="Q1864" s="1"/>
      <c r="R1864" s="1"/>
      <c r="S1864" s="1"/>
      <c r="T1864" s="1"/>
      <c r="U1864" s="1"/>
      <c r="V1864" s="1"/>
      <c r="W1864" s="1"/>
      <c r="X1864" s="1"/>
      <c r="Y1864" s="1"/>
      <c r="Z1864" s="1"/>
      <c r="AA1864" s="1"/>
      <c r="AB1864" s="1"/>
      <c r="AC1864" s="1"/>
      <c r="AD1864" s="1"/>
      <c r="AE1864" s="1"/>
      <c r="AF1864" s="1"/>
      <c r="AG1864" s="1"/>
      <c r="AH1864" s="1"/>
      <c r="AI1864" s="1"/>
      <c r="AJ1864" s="1"/>
      <c r="AK1864" s="1"/>
      <c r="AL1864" s="1"/>
      <c r="AM1864" s="1"/>
      <c r="AN1864" s="1"/>
      <c r="AO1864" s="1"/>
      <c r="AP1864" s="1"/>
      <c r="AQ1864" s="1"/>
      <c r="AR1864" s="1"/>
      <c r="AS1864" s="1"/>
      <c r="AT1864" s="1"/>
      <c r="AU1864" s="1"/>
      <c r="AV1864" s="1"/>
      <c r="AW1864" s="1"/>
      <c r="AX1864" s="1"/>
      <c r="AY1864" s="1"/>
      <c r="AZ1864" s="1"/>
      <c r="BA1864" s="1"/>
      <c r="BB1864" s="1"/>
      <c r="BC1864" s="1"/>
      <c r="BD1864" s="1"/>
      <c r="BE1864" s="1"/>
      <c r="BF1864" s="1"/>
      <c r="BG1864" s="1"/>
      <c r="BH1864" s="1"/>
      <c r="BI1864" s="1"/>
      <c r="BJ1864" s="1"/>
      <c r="BK1864" s="1"/>
      <c r="BL1864" s="1"/>
      <c r="BM1864" s="1"/>
      <c r="BN1864" s="1"/>
      <c r="BO1864" s="1"/>
      <c r="BP1864" s="1"/>
      <c r="BQ1864" s="1"/>
      <c r="BR1864" s="1"/>
      <c r="BS1864" s="1"/>
      <c r="BT1864" s="1"/>
      <c r="BU1864" s="1"/>
      <c r="BV1864" s="1"/>
      <c r="BW1864" s="1"/>
      <c r="BX1864" s="1"/>
      <c r="BY1864" s="1"/>
      <c r="BZ1864" s="1"/>
      <c r="CA1864" s="1"/>
      <c r="CB1864" s="1"/>
      <c r="CC1864" s="1"/>
      <c r="CD1864" s="1"/>
      <c r="CE1864" s="1"/>
      <c r="CF1864" s="1"/>
      <c r="CG1864" s="1"/>
      <c r="CH1864" s="1"/>
      <c r="CI1864" s="1"/>
      <c r="CJ1864" s="1"/>
      <c r="CK1864" s="1"/>
      <c r="CL1864" s="1"/>
      <c r="CM1864" s="1"/>
      <c r="CN1864" s="1"/>
      <c r="CO1864" s="1"/>
      <c r="CP1864" s="1"/>
      <c r="CQ1864" s="1"/>
      <c r="CR1864" s="1"/>
      <c r="CS1864" s="1"/>
      <c r="CT1864" s="1"/>
      <c r="CU1864" s="1"/>
      <c r="CV1864" s="1"/>
      <c r="CW1864" s="1"/>
      <c r="CX1864" s="1"/>
      <c r="CY1864" s="1"/>
      <c r="CZ1864" s="1"/>
      <c r="DA1864" s="1"/>
      <c r="DB1864" s="1"/>
      <c r="DC1864" s="1"/>
      <c r="DD1864" s="1"/>
      <c r="DE1864" s="1"/>
      <c r="DF1864" s="1"/>
      <c r="DG1864" s="1"/>
      <c r="DH1864" s="1"/>
      <c r="DI1864" s="1"/>
      <c r="DJ1864" s="1"/>
      <c r="DK1864" s="1"/>
      <c r="DL1864" s="1"/>
      <c r="DM1864" s="1"/>
      <c r="DN1864" s="1"/>
      <c r="DO1864" s="1"/>
      <c r="DP1864" s="1"/>
      <c r="DQ1864" s="1"/>
      <c r="DR1864" s="1"/>
      <c r="DS1864" s="1"/>
      <c r="DT1864" s="1"/>
      <c r="DU1864" s="1"/>
      <c r="DV1864" s="1"/>
      <c r="DW1864" s="1"/>
      <c r="DX1864" s="1"/>
      <c r="DY1864" s="1"/>
      <c r="DZ1864" s="1"/>
      <c r="EA1864" s="1"/>
      <c r="EB1864" s="1"/>
      <c r="EC1864" s="1"/>
      <c r="ED1864" s="1"/>
      <c r="EE1864" s="1"/>
      <c r="EF1864" s="1"/>
      <c r="EG1864" s="1"/>
      <c r="EH1864" s="1"/>
      <c r="EI1864" s="1"/>
      <c r="EJ1864" s="1"/>
      <c r="EK1864" s="1"/>
      <c r="EL1864" s="1"/>
      <c r="EM1864" s="1"/>
      <c r="EN1864" s="1"/>
      <c r="EO1864" s="1"/>
      <c r="EP1864" s="1"/>
      <c r="EQ1864" s="1"/>
      <c r="ER1864" s="1"/>
      <c r="ES1864" s="1"/>
      <c r="ET1864" s="1"/>
      <c r="EU1864" s="1"/>
      <c r="EV1864" s="1"/>
      <c r="EW1864" s="1"/>
      <c r="EX1864" s="1"/>
      <c r="EY1864" s="1"/>
      <c r="EZ1864" s="1"/>
      <c r="FA1864" s="1"/>
    </row>
    <row r="1865" spans="1:157" s="21" customFormat="1" x14ac:dyDescent="0.2">
      <c r="A1865" s="184" t="s">
        <v>1838</v>
      </c>
      <c r="B1865" s="185" t="s">
        <v>1035</v>
      </c>
      <c r="C1865" s="186">
        <v>518233.83</v>
      </c>
      <c r="D1865" s="1"/>
      <c r="E1865" s="1"/>
      <c r="F1865" s="1"/>
      <c r="G1865" s="1"/>
      <c r="H1865" s="1"/>
      <c r="I1865" s="1"/>
      <c r="J1865" s="1"/>
      <c r="K1865" s="1"/>
      <c r="L1865" s="1"/>
      <c r="M1865" s="1"/>
      <c r="N1865" s="1"/>
      <c r="O1865" s="1"/>
      <c r="P1865" s="1"/>
      <c r="Q1865" s="1"/>
      <c r="R1865" s="1"/>
      <c r="S1865" s="1"/>
      <c r="T1865" s="1"/>
      <c r="U1865" s="1"/>
      <c r="V1865" s="1"/>
      <c r="W1865" s="1"/>
      <c r="X1865" s="1"/>
      <c r="Y1865" s="1"/>
      <c r="Z1865" s="1"/>
      <c r="AA1865" s="1"/>
      <c r="AB1865" s="1"/>
      <c r="AC1865" s="1"/>
      <c r="AD1865" s="1"/>
      <c r="AE1865" s="1"/>
      <c r="AF1865" s="1"/>
      <c r="AG1865" s="1"/>
      <c r="AH1865" s="1"/>
      <c r="AI1865" s="1"/>
      <c r="AJ1865" s="1"/>
      <c r="AK1865" s="1"/>
      <c r="AL1865" s="1"/>
      <c r="AM1865" s="1"/>
      <c r="AN1865" s="1"/>
      <c r="AO1865" s="1"/>
      <c r="AP1865" s="1"/>
      <c r="AQ1865" s="1"/>
      <c r="AR1865" s="1"/>
      <c r="AS1865" s="1"/>
      <c r="AT1865" s="1"/>
      <c r="AU1865" s="1"/>
      <c r="AV1865" s="1"/>
      <c r="AW1865" s="1"/>
      <c r="AX1865" s="1"/>
      <c r="AY1865" s="1"/>
      <c r="AZ1865" s="1"/>
      <c r="BA1865" s="1"/>
      <c r="BB1865" s="1"/>
      <c r="BC1865" s="1"/>
      <c r="BD1865" s="1"/>
      <c r="BE1865" s="1"/>
      <c r="BF1865" s="1"/>
      <c r="BG1865" s="1"/>
      <c r="BH1865" s="1"/>
      <c r="BI1865" s="1"/>
      <c r="BJ1865" s="1"/>
      <c r="BK1865" s="1"/>
      <c r="BL1865" s="1"/>
      <c r="BM1865" s="1"/>
      <c r="BN1865" s="1"/>
      <c r="BO1865" s="1"/>
      <c r="BP1865" s="1"/>
      <c r="BQ1865" s="1"/>
      <c r="BR1865" s="1"/>
      <c r="BS1865" s="1"/>
      <c r="BT1865" s="1"/>
      <c r="BU1865" s="1"/>
      <c r="BV1865" s="1"/>
      <c r="BW1865" s="1"/>
      <c r="BX1865" s="1"/>
      <c r="BY1865" s="1"/>
      <c r="BZ1865" s="1"/>
      <c r="CA1865" s="1"/>
      <c r="CB1865" s="1"/>
      <c r="CC1865" s="1"/>
      <c r="CD1865" s="1"/>
      <c r="CE1865" s="1"/>
      <c r="CF1865" s="1"/>
      <c r="CG1865" s="1"/>
      <c r="CH1865" s="1"/>
      <c r="CI1865" s="1"/>
      <c r="CJ1865" s="1"/>
      <c r="CK1865" s="1"/>
      <c r="CL1865" s="1"/>
      <c r="CM1865" s="1"/>
      <c r="CN1865" s="1"/>
      <c r="CO1865" s="1"/>
      <c r="CP1865" s="1"/>
      <c r="CQ1865" s="1"/>
      <c r="CR1865" s="1"/>
      <c r="CS1865" s="1"/>
      <c r="CT1865" s="1"/>
      <c r="CU1865" s="1"/>
      <c r="CV1865" s="1"/>
      <c r="CW1865" s="1"/>
      <c r="CX1865" s="1"/>
      <c r="CY1865" s="1"/>
      <c r="CZ1865" s="1"/>
      <c r="DA1865" s="1"/>
      <c r="DB1865" s="1"/>
      <c r="DC1865" s="1"/>
      <c r="DD1865" s="1"/>
      <c r="DE1865" s="1"/>
      <c r="DF1865" s="1"/>
      <c r="DG1865" s="1"/>
      <c r="DH1865" s="1"/>
      <c r="DI1865" s="1"/>
      <c r="DJ1865" s="1"/>
      <c r="DK1865" s="1"/>
      <c r="DL1865" s="1"/>
      <c r="DM1865" s="1"/>
      <c r="DN1865" s="1"/>
      <c r="DO1865" s="1"/>
      <c r="DP1865" s="1"/>
      <c r="DQ1865" s="1"/>
      <c r="DR1865" s="1"/>
      <c r="DS1865" s="1"/>
      <c r="DT1865" s="1"/>
      <c r="DU1865" s="1"/>
      <c r="DV1865" s="1"/>
      <c r="DW1865" s="1"/>
      <c r="DX1865" s="1"/>
      <c r="DY1865" s="1"/>
      <c r="DZ1865" s="1"/>
      <c r="EA1865" s="1"/>
      <c r="EB1865" s="1"/>
      <c r="EC1865" s="1"/>
      <c r="ED1865" s="1"/>
      <c r="EE1865" s="1"/>
      <c r="EF1865" s="1"/>
      <c r="EG1865" s="1"/>
      <c r="EH1865" s="1"/>
      <c r="EI1865" s="1"/>
      <c r="EJ1865" s="1"/>
      <c r="EK1865" s="1"/>
      <c r="EL1865" s="1"/>
      <c r="EM1865" s="1"/>
      <c r="EN1865" s="1"/>
      <c r="EO1865" s="1"/>
      <c r="EP1865" s="1"/>
      <c r="EQ1865" s="1"/>
      <c r="ER1865" s="1"/>
      <c r="ES1865" s="1"/>
      <c r="ET1865" s="1"/>
      <c r="EU1865" s="1"/>
      <c r="EV1865" s="1"/>
      <c r="EW1865" s="1"/>
      <c r="EX1865" s="1"/>
      <c r="EY1865" s="1"/>
      <c r="EZ1865" s="1"/>
      <c r="FA1865" s="1"/>
    </row>
    <row r="1866" spans="1:157" s="21" customFormat="1" x14ac:dyDescent="0.2">
      <c r="A1866" s="184" t="s">
        <v>1838</v>
      </c>
      <c r="B1866" s="185" t="s">
        <v>1035</v>
      </c>
      <c r="C1866" s="186">
        <v>50434184.759999998</v>
      </c>
      <c r="D1866" s="1"/>
      <c r="E1866" s="1"/>
      <c r="F1866" s="1"/>
      <c r="G1866" s="1"/>
      <c r="H1866" s="1"/>
      <c r="I1866" s="1"/>
      <c r="J1866" s="1"/>
      <c r="K1866" s="1"/>
      <c r="L1866" s="1"/>
      <c r="M1866" s="1"/>
      <c r="N1866" s="1"/>
      <c r="O1866" s="1"/>
      <c r="P1866" s="1"/>
      <c r="Q1866" s="1"/>
      <c r="R1866" s="1"/>
      <c r="S1866" s="1"/>
      <c r="T1866" s="1"/>
      <c r="U1866" s="1"/>
      <c r="V1866" s="1"/>
      <c r="W1866" s="1"/>
      <c r="X1866" s="1"/>
      <c r="Y1866" s="1"/>
      <c r="Z1866" s="1"/>
      <c r="AA1866" s="1"/>
      <c r="AB1866" s="1"/>
      <c r="AC1866" s="1"/>
      <c r="AD1866" s="1"/>
      <c r="AE1866" s="1"/>
      <c r="AF1866" s="1"/>
      <c r="AG1866" s="1"/>
      <c r="AH1866" s="1"/>
      <c r="AI1866" s="1"/>
      <c r="AJ1866" s="1"/>
      <c r="AK1866" s="1"/>
      <c r="AL1866" s="1"/>
      <c r="AM1866" s="1"/>
      <c r="AN1866" s="1"/>
      <c r="AO1866" s="1"/>
      <c r="AP1866" s="1"/>
      <c r="AQ1866" s="1"/>
      <c r="AR1866" s="1"/>
      <c r="AS1866" s="1"/>
      <c r="AT1866" s="1"/>
      <c r="AU1866" s="1"/>
      <c r="AV1866" s="1"/>
      <c r="AW1866" s="1"/>
      <c r="AX1866" s="1"/>
      <c r="AY1866" s="1"/>
      <c r="AZ1866" s="1"/>
      <c r="BA1866" s="1"/>
      <c r="BB1866" s="1"/>
      <c r="BC1866" s="1"/>
      <c r="BD1866" s="1"/>
      <c r="BE1866" s="1"/>
      <c r="BF1866" s="1"/>
      <c r="BG1866" s="1"/>
      <c r="BH1866" s="1"/>
      <c r="BI1866" s="1"/>
      <c r="BJ1866" s="1"/>
      <c r="BK1866" s="1"/>
      <c r="BL1866" s="1"/>
      <c r="BM1866" s="1"/>
      <c r="BN1866" s="1"/>
      <c r="BO1866" s="1"/>
      <c r="BP1866" s="1"/>
      <c r="BQ1866" s="1"/>
      <c r="BR1866" s="1"/>
      <c r="BS1866" s="1"/>
      <c r="BT1866" s="1"/>
      <c r="BU1866" s="1"/>
      <c r="BV1866" s="1"/>
      <c r="BW1866" s="1"/>
      <c r="BX1866" s="1"/>
      <c r="BY1866" s="1"/>
      <c r="BZ1866" s="1"/>
      <c r="CA1866" s="1"/>
      <c r="CB1866" s="1"/>
      <c r="CC1866" s="1"/>
      <c r="CD1866" s="1"/>
      <c r="CE1866" s="1"/>
      <c r="CF1866" s="1"/>
      <c r="CG1866" s="1"/>
      <c r="CH1866" s="1"/>
      <c r="CI1866" s="1"/>
      <c r="CJ1866" s="1"/>
      <c r="CK1866" s="1"/>
      <c r="CL1866" s="1"/>
      <c r="CM1866" s="1"/>
      <c r="CN1866" s="1"/>
      <c r="CO1866" s="1"/>
      <c r="CP1866" s="1"/>
      <c r="CQ1866" s="1"/>
      <c r="CR1866" s="1"/>
      <c r="CS1866" s="1"/>
      <c r="CT1866" s="1"/>
      <c r="CU1866" s="1"/>
      <c r="CV1866" s="1"/>
      <c r="CW1866" s="1"/>
      <c r="CX1866" s="1"/>
      <c r="CY1866" s="1"/>
      <c r="CZ1866" s="1"/>
      <c r="DA1866" s="1"/>
      <c r="DB1866" s="1"/>
      <c r="DC1866" s="1"/>
      <c r="DD1866" s="1"/>
      <c r="DE1866" s="1"/>
      <c r="DF1866" s="1"/>
      <c r="DG1866" s="1"/>
      <c r="DH1866" s="1"/>
      <c r="DI1866" s="1"/>
      <c r="DJ1866" s="1"/>
      <c r="DK1866" s="1"/>
      <c r="DL1866" s="1"/>
      <c r="DM1866" s="1"/>
      <c r="DN1866" s="1"/>
      <c r="DO1866" s="1"/>
      <c r="DP1866" s="1"/>
      <c r="DQ1866" s="1"/>
      <c r="DR1866" s="1"/>
      <c r="DS1866" s="1"/>
      <c r="DT1866" s="1"/>
      <c r="DU1866" s="1"/>
      <c r="DV1866" s="1"/>
      <c r="DW1866" s="1"/>
      <c r="DX1866" s="1"/>
      <c r="DY1866" s="1"/>
      <c r="DZ1866" s="1"/>
      <c r="EA1866" s="1"/>
      <c r="EB1866" s="1"/>
      <c r="EC1866" s="1"/>
      <c r="ED1866" s="1"/>
      <c r="EE1866" s="1"/>
      <c r="EF1866" s="1"/>
      <c r="EG1866" s="1"/>
      <c r="EH1866" s="1"/>
      <c r="EI1866" s="1"/>
      <c r="EJ1866" s="1"/>
      <c r="EK1866" s="1"/>
      <c r="EL1866" s="1"/>
      <c r="EM1866" s="1"/>
      <c r="EN1866" s="1"/>
      <c r="EO1866" s="1"/>
      <c r="EP1866" s="1"/>
      <c r="EQ1866" s="1"/>
      <c r="ER1866" s="1"/>
      <c r="ES1866" s="1"/>
      <c r="ET1866" s="1"/>
      <c r="EU1866" s="1"/>
      <c r="EV1866" s="1"/>
      <c r="EW1866" s="1"/>
      <c r="EX1866" s="1"/>
      <c r="EY1866" s="1"/>
      <c r="EZ1866" s="1"/>
      <c r="FA1866" s="1"/>
    </row>
    <row r="1867" spans="1:157" s="21" customFormat="1" x14ac:dyDescent="0.2">
      <c r="A1867" s="184" t="s">
        <v>1838</v>
      </c>
      <c r="B1867" s="185" t="s">
        <v>1035</v>
      </c>
      <c r="C1867" s="186">
        <v>460345.81</v>
      </c>
      <c r="D1867" s="1"/>
      <c r="E1867" s="1"/>
      <c r="F1867" s="1"/>
      <c r="G1867" s="1"/>
      <c r="H1867" s="1"/>
      <c r="I1867" s="1"/>
      <c r="J1867" s="1"/>
      <c r="K1867" s="1"/>
      <c r="L1867" s="1"/>
      <c r="M1867" s="1"/>
      <c r="N1867" s="1"/>
      <c r="O1867" s="1"/>
      <c r="P1867" s="1"/>
      <c r="Q1867" s="1"/>
      <c r="R1867" s="1"/>
      <c r="S1867" s="1"/>
      <c r="T1867" s="1"/>
      <c r="U1867" s="1"/>
      <c r="V1867" s="1"/>
      <c r="W1867" s="1"/>
      <c r="X1867" s="1"/>
      <c r="Y1867" s="1"/>
      <c r="Z1867" s="1"/>
      <c r="AA1867" s="1"/>
      <c r="AB1867" s="1"/>
      <c r="AC1867" s="1"/>
      <c r="AD1867" s="1"/>
      <c r="AE1867" s="1"/>
      <c r="AF1867" s="1"/>
      <c r="AG1867" s="1"/>
      <c r="AH1867" s="1"/>
      <c r="AI1867" s="1"/>
      <c r="AJ1867" s="1"/>
      <c r="AK1867" s="1"/>
      <c r="AL1867" s="1"/>
      <c r="AM1867" s="1"/>
      <c r="AN1867" s="1"/>
      <c r="AO1867" s="1"/>
      <c r="AP1867" s="1"/>
      <c r="AQ1867" s="1"/>
      <c r="AR1867" s="1"/>
      <c r="AS1867" s="1"/>
      <c r="AT1867" s="1"/>
      <c r="AU1867" s="1"/>
      <c r="AV1867" s="1"/>
      <c r="AW1867" s="1"/>
      <c r="AX1867" s="1"/>
      <c r="AY1867" s="1"/>
      <c r="AZ1867" s="1"/>
      <c r="BA1867" s="1"/>
      <c r="BB1867" s="1"/>
      <c r="BC1867" s="1"/>
      <c r="BD1867" s="1"/>
      <c r="BE1867" s="1"/>
      <c r="BF1867" s="1"/>
      <c r="BG1867" s="1"/>
      <c r="BH1867" s="1"/>
      <c r="BI1867" s="1"/>
      <c r="BJ1867" s="1"/>
      <c r="BK1867" s="1"/>
      <c r="BL1867" s="1"/>
      <c r="BM1867" s="1"/>
      <c r="BN1867" s="1"/>
      <c r="BO1867" s="1"/>
      <c r="BP1867" s="1"/>
      <c r="BQ1867" s="1"/>
      <c r="BR1867" s="1"/>
      <c r="BS1867" s="1"/>
      <c r="BT1867" s="1"/>
      <c r="BU1867" s="1"/>
      <c r="BV1867" s="1"/>
      <c r="BW1867" s="1"/>
      <c r="BX1867" s="1"/>
      <c r="BY1867" s="1"/>
      <c r="BZ1867" s="1"/>
      <c r="CA1867" s="1"/>
      <c r="CB1867" s="1"/>
      <c r="CC1867" s="1"/>
      <c r="CD1867" s="1"/>
      <c r="CE1867" s="1"/>
      <c r="CF1867" s="1"/>
      <c r="CG1867" s="1"/>
      <c r="CH1867" s="1"/>
      <c r="CI1867" s="1"/>
      <c r="CJ1867" s="1"/>
      <c r="CK1867" s="1"/>
      <c r="CL1867" s="1"/>
      <c r="CM1867" s="1"/>
      <c r="CN1867" s="1"/>
      <c r="CO1867" s="1"/>
      <c r="CP1867" s="1"/>
      <c r="CQ1867" s="1"/>
      <c r="CR1867" s="1"/>
      <c r="CS1867" s="1"/>
      <c r="CT1867" s="1"/>
      <c r="CU1867" s="1"/>
      <c r="CV1867" s="1"/>
      <c r="CW1867" s="1"/>
      <c r="CX1867" s="1"/>
      <c r="CY1867" s="1"/>
      <c r="CZ1867" s="1"/>
      <c r="DA1867" s="1"/>
      <c r="DB1867" s="1"/>
      <c r="DC1867" s="1"/>
      <c r="DD1867" s="1"/>
      <c r="DE1867" s="1"/>
      <c r="DF1867" s="1"/>
      <c r="DG1867" s="1"/>
      <c r="DH1867" s="1"/>
      <c r="DI1867" s="1"/>
      <c r="DJ1867" s="1"/>
      <c r="DK1867" s="1"/>
      <c r="DL1867" s="1"/>
      <c r="DM1867" s="1"/>
      <c r="DN1867" s="1"/>
      <c r="DO1867" s="1"/>
      <c r="DP1867" s="1"/>
      <c r="DQ1867" s="1"/>
      <c r="DR1867" s="1"/>
      <c r="DS1867" s="1"/>
      <c r="DT1867" s="1"/>
      <c r="DU1867" s="1"/>
      <c r="DV1867" s="1"/>
      <c r="DW1867" s="1"/>
      <c r="DX1867" s="1"/>
      <c r="DY1867" s="1"/>
      <c r="DZ1867" s="1"/>
      <c r="EA1867" s="1"/>
      <c r="EB1867" s="1"/>
      <c r="EC1867" s="1"/>
      <c r="ED1867" s="1"/>
      <c r="EE1867" s="1"/>
      <c r="EF1867" s="1"/>
      <c r="EG1867" s="1"/>
      <c r="EH1867" s="1"/>
      <c r="EI1867" s="1"/>
      <c r="EJ1867" s="1"/>
      <c r="EK1867" s="1"/>
      <c r="EL1867" s="1"/>
      <c r="EM1867" s="1"/>
      <c r="EN1867" s="1"/>
      <c r="EO1867" s="1"/>
      <c r="EP1867" s="1"/>
      <c r="EQ1867" s="1"/>
      <c r="ER1867" s="1"/>
      <c r="ES1867" s="1"/>
      <c r="ET1867" s="1"/>
      <c r="EU1867" s="1"/>
      <c r="EV1867" s="1"/>
      <c r="EW1867" s="1"/>
      <c r="EX1867" s="1"/>
      <c r="EY1867" s="1"/>
      <c r="EZ1867" s="1"/>
      <c r="FA1867" s="1"/>
    </row>
    <row r="1868" spans="1:157" s="21" customFormat="1" x14ac:dyDescent="0.2">
      <c r="A1868" s="184" t="s">
        <v>1838</v>
      </c>
      <c r="B1868" s="185" t="s">
        <v>1035</v>
      </c>
      <c r="C1868" s="186">
        <v>3708921.69</v>
      </c>
      <c r="D1868" s="1"/>
      <c r="E1868" s="1"/>
      <c r="F1868" s="1"/>
      <c r="G1868" s="1"/>
      <c r="H1868" s="1"/>
      <c r="I1868" s="1"/>
      <c r="J1868" s="1"/>
      <c r="K1868" s="1"/>
      <c r="L1868" s="1"/>
      <c r="M1868" s="1"/>
      <c r="N1868" s="1"/>
      <c r="O1868" s="1"/>
      <c r="P1868" s="1"/>
      <c r="Q1868" s="1"/>
      <c r="R1868" s="1"/>
      <c r="S1868" s="1"/>
      <c r="T1868" s="1"/>
      <c r="U1868" s="1"/>
      <c r="V1868" s="1"/>
      <c r="W1868" s="1"/>
      <c r="X1868" s="1"/>
      <c r="Y1868" s="1"/>
      <c r="Z1868" s="1"/>
      <c r="AA1868" s="1"/>
      <c r="AB1868" s="1"/>
      <c r="AC1868" s="1"/>
      <c r="AD1868" s="1"/>
      <c r="AE1868" s="1"/>
      <c r="AF1868" s="1"/>
      <c r="AG1868" s="1"/>
      <c r="AH1868" s="1"/>
      <c r="AI1868" s="1"/>
      <c r="AJ1868" s="1"/>
      <c r="AK1868" s="1"/>
      <c r="AL1868" s="1"/>
      <c r="AM1868" s="1"/>
      <c r="AN1868" s="1"/>
      <c r="AO1868" s="1"/>
      <c r="AP1868" s="1"/>
      <c r="AQ1868" s="1"/>
      <c r="AR1868" s="1"/>
      <c r="AS1868" s="1"/>
      <c r="AT1868" s="1"/>
      <c r="AU1868" s="1"/>
      <c r="AV1868" s="1"/>
      <c r="AW1868" s="1"/>
      <c r="AX1868" s="1"/>
      <c r="AY1868" s="1"/>
      <c r="AZ1868" s="1"/>
      <c r="BA1868" s="1"/>
      <c r="BB1868" s="1"/>
      <c r="BC1868" s="1"/>
      <c r="BD1868" s="1"/>
      <c r="BE1868" s="1"/>
      <c r="BF1868" s="1"/>
      <c r="BG1868" s="1"/>
      <c r="BH1868" s="1"/>
      <c r="BI1868" s="1"/>
      <c r="BJ1868" s="1"/>
      <c r="BK1868" s="1"/>
      <c r="BL1868" s="1"/>
      <c r="BM1868" s="1"/>
      <c r="BN1868" s="1"/>
      <c r="BO1868" s="1"/>
      <c r="BP1868" s="1"/>
      <c r="BQ1868" s="1"/>
      <c r="BR1868" s="1"/>
      <c r="BS1868" s="1"/>
      <c r="BT1868" s="1"/>
      <c r="BU1868" s="1"/>
      <c r="BV1868" s="1"/>
      <c r="BW1868" s="1"/>
      <c r="BX1868" s="1"/>
      <c r="BY1868" s="1"/>
      <c r="BZ1868" s="1"/>
      <c r="CA1868" s="1"/>
      <c r="CB1868" s="1"/>
      <c r="CC1868" s="1"/>
      <c r="CD1868" s="1"/>
      <c r="CE1868" s="1"/>
      <c r="CF1868" s="1"/>
      <c r="CG1868" s="1"/>
      <c r="CH1868" s="1"/>
      <c r="CI1868" s="1"/>
      <c r="CJ1868" s="1"/>
      <c r="CK1868" s="1"/>
      <c r="CL1868" s="1"/>
      <c r="CM1868" s="1"/>
      <c r="CN1868" s="1"/>
      <c r="CO1868" s="1"/>
      <c r="CP1868" s="1"/>
      <c r="CQ1868" s="1"/>
      <c r="CR1868" s="1"/>
      <c r="CS1868" s="1"/>
      <c r="CT1868" s="1"/>
      <c r="CU1868" s="1"/>
      <c r="CV1868" s="1"/>
      <c r="CW1868" s="1"/>
      <c r="CX1868" s="1"/>
      <c r="CY1868" s="1"/>
      <c r="CZ1868" s="1"/>
      <c r="DA1868" s="1"/>
      <c r="DB1868" s="1"/>
      <c r="DC1868" s="1"/>
      <c r="DD1868" s="1"/>
      <c r="DE1868" s="1"/>
      <c r="DF1868" s="1"/>
      <c r="DG1868" s="1"/>
      <c r="DH1868" s="1"/>
      <c r="DI1868" s="1"/>
      <c r="DJ1868" s="1"/>
      <c r="DK1868" s="1"/>
      <c r="DL1868" s="1"/>
      <c r="DM1868" s="1"/>
      <c r="DN1868" s="1"/>
      <c r="DO1868" s="1"/>
      <c r="DP1868" s="1"/>
      <c r="DQ1868" s="1"/>
      <c r="DR1868" s="1"/>
      <c r="DS1868" s="1"/>
      <c r="DT1868" s="1"/>
      <c r="DU1868" s="1"/>
      <c r="DV1868" s="1"/>
      <c r="DW1868" s="1"/>
      <c r="DX1868" s="1"/>
      <c r="DY1868" s="1"/>
      <c r="DZ1868" s="1"/>
      <c r="EA1868" s="1"/>
      <c r="EB1868" s="1"/>
      <c r="EC1868" s="1"/>
      <c r="ED1868" s="1"/>
      <c r="EE1868" s="1"/>
      <c r="EF1868" s="1"/>
      <c r="EG1868" s="1"/>
      <c r="EH1868" s="1"/>
      <c r="EI1868" s="1"/>
      <c r="EJ1868" s="1"/>
      <c r="EK1868" s="1"/>
      <c r="EL1868" s="1"/>
      <c r="EM1868" s="1"/>
      <c r="EN1868" s="1"/>
      <c r="EO1868" s="1"/>
      <c r="EP1868" s="1"/>
      <c r="EQ1868" s="1"/>
      <c r="ER1868" s="1"/>
      <c r="ES1868" s="1"/>
      <c r="ET1868" s="1"/>
      <c r="EU1868" s="1"/>
      <c r="EV1868" s="1"/>
      <c r="EW1868" s="1"/>
      <c r="EX1868" s="1"/>
      <c r="EY1868" s="1"/>
      <c r="EZ1868" s="1"/>
      <c r="FA1868" s="1"/>
    </row>
    <row r="1869" spans="1:157" s="21" customFormat="1" x14ac:dyDescent="0.2">
      <c r="A1869" s="184" t="s">
        <v>1838</v>
      </c>
      <c r="B1869" s="185" t="s">
        <v>1035</v>
      </c>
      <c r="C1869" s="186">
        <v>905307.62</v>
      </c>
      <c r="D1869" s="1"/>
      <c r="E1869" s="1"/>
      <c r="F1869" s="1"/>
      <c r="G1869" s="1"/>
      <c r="H1869" s="1"/>
      <c r="I1869" s="1"/>
      <c r="J1869" s="1"/>
      <c r="K1869" s="1"/>
      <c r="L1869" s="1"/>
      <c r="M1869" s="1"/>
      <c r="N1869" s="1"/>
      <c r="O1869" s="1"/>
      <c r="P1869" s="1"/>
      <c r="Q1869" s="1"/>
      <c r="R1869" s="1"/>
      <c r="S1869" s="1"/>
      <c r="T1869" s="1"/>
      <c r="U1869" s="1"/>
      <c r="V1869" s="1"/>
      <c r="W1869" s="1"/>
      <c r="X1869" s="1"/>
      <c r="Y1869" s="1"/>
      <c r="Z1869" s="1"/>
      <c r="AA1869" s="1"/>
      <c r="AB1869" s="1"/>
      <c r="AC1869" s="1"/>
      <c r="AD1869" s="1"/>
      <c r="AE1869" s="1"/>
      <c r="AF1869" s="1"/>
      <c r="AG1869" s="1"/>
      <c r="AH1869" s="1"/>
      <c r="AI1869" s="1"/>
      <c r="AJ1869" s="1"/>
      <c r="AK1869" s="1"/>
      <c r="AL1869" s="1"/>
      <c r="AM1869" s="1"/>
      <c r="AN1869" s="1"/>
      <c r="AO1869" s="1"/>
      <c r="AP1869" s="1"/>
      <c r="AQ1869" s="1"/>
      <c r="AR1869" s="1"/>
      <c r="AS1869" s="1"/>
      <c r="AT1869" s="1"/>
      <c r="AU1869" s="1"/>
      <c r="AV1869" s="1"/>
      <c r="AW1869" s="1"/>
      <c r="AX1869" s="1"/>
      <c r="AY1869" s="1"/>
      <c r="AZ1869" s="1"/>
      <c r="BA1869" s="1"/>
      <c r="BB1869" s="1"/>
      <c r="BC1869" s="1"/>
      <c r="BD1869" s="1"/>
      <c r="BE1869" s="1"/>
      <c r="BF1869" s="1"/>
      <c r="BG1869" s="1"/>
      <c r="BH1869" s="1"/>
      <c r="BI1869" s="1"/>
      <c r="BJ1869" s="1"/>
      <c r="BK1869" s="1"/>
      <c r="BL1869" s="1"/>
      <c r="BM1869" s="1"/>
      <c r="BN1869" s="1"/>
      <c r="BO1869" s="1"/>
      <c r="BP1869" s="1"/>
      <c r="BQ1869" s="1"/>
      <c r="BR1869" s="1"/>
      <c r="BS1869" s="1"/>
      <c r="BT1869" s="1"/>
      <c r="BU1869" s="1"/>
      <c r="BV1869" s="1"/>
      <c r="BW1869" s="1"/>
      <c r="BX1869" s="1"/>
      <c r="BY1869" s="1"/>
      <c r="BZ1869" s="1"/>
      <c r="CA1869" s="1"/>
      <c r="CB1869" s="1"/>
      <c r="CC1869" s="1"/>
      <c r="CD1869" s="1"/>
      <c r="CE1869" s="1"/>
      <c r="CF1869" s="1"/>
      <c r="CG1869" s="1"/>
      <c r="CH1869" s="1"/>
      <c r="CI1869" s="1"/>
      <c r="CJ1869" s="1"/>
      <c r="CK1869" s="1"/>
      <c r="CL1869" s="1"/>
      <c r="CM1869" s="1"/>
      <c r="CN1869" s="1"/>
      <c r="CO1869" s="1"/>
      <c r="CP1869" s="1"/>
      <c r="CQ1869" s="1"/>
      <c r="CR1869" s="1"/>
      <c r="CS1869" s="1"/>
      <c r="CT1869" s="1"/>
      <c r="CU1869" s="1"/>
      <c r="CV1869" s="1"/>
      <c r="CW1869" s="1"/>
      <c r="CX1869" s="1"/>
      <c r="CY1869" s="1"/>
      <c r="CZ1869" s="1"/>
      <c r="DA1869" s="1"/>
      <c r="DB1869" s="1"/>
      <c r="DC1869" s="1"/>
      <c r="DD1869" s="1"/>
      <c r="DE1869" s="1"/>
      <c r="DF1869" s="1"/>
      <c r="DG1869" s="1"/>
      <c r="DH1869" s="1"/>
      <c r="DI1869" s="1"/>
      <c r="DJ1869" s="1"/>
      <c r="DK1869" s="1"/>
      <c r="DL1869" s="1"/>
      <c r="DM1869" s="1"/>
      <c r="DN1869" s="1"/>
      <c r="DO1869" s="1"/>
      <c r="DP1869" s="1"/>
      <c r="DQ1869" s="1"/>
      <c r="DR1869" s="1"/>
      <c r="DS1869" s="1"/>
      <c r="DT1869" s="1"/>
      <c r="DU1869" s="1"/>
      <c r="DV1869" s="1"/>
      <c r="DW1869" s="1"/>
      <c r="DX1869" s="1"/>
      <c r="DY1869" s="1"/>
      <c r="DZ1869" s="1"/>
      <c r="EA1869" s="1"/>
      <c r="EB1869" s="1"/>
      <c r="EC1869" s="1"/>
      <c r="ED1869" s="1"/>
      <c r="EE1869" s="1"/>
      <c r="EF1869" s="1"/>
      <c r="EG1869" s="1"/>
      <c r="EH1869" s="1"/>
      <c r="EI1869" s="1"/>
      <c r="EJ1869" s="1"/>
      <c r="EK1869" s="1"/>
      <c r="EL1869" s="1"/>
      <c r="EM1869" s="1"/>
      <c r="EN1869" s="1"/>
      <c r="EO1869" s="1"/>
      <c r="EP1869" s="1"/>
      <c r="EQ1869" s="1"/>
      <c r="ER1869" s="1"/>
      <c r="ES1869" s="1"/>
      <c r="ET1869" s="1"/>
      <c r="EU1869" s="1"/>
      <c r="EV1869" s="1"/>
      <c r="EW1869" s="1"/>
      <c r="EX1869" s="1"/>
      <c r="EY1869" s="1"/>
      <c r="EZ1869" s="1"/>
      <c r="FA1869" s="1"/>
    </row>
    <row r="1870" spans="1:157" s="21" customFormat="1" x14ac:dyDescent="0.2">
      <c r="A1870" s="184" t="s">
        <v>1838</v>
      </c>
      <c r="B1870" s="185" t="s">
        <v>1035</v>
      </c>
      <c r="C1870" s="186">
        <v>574071.43999999994</v>
      </c>
      <c r="D1870" s="1"/>
      <c r="E1870" s="1"/>
      <c r="F1870" s="1"/>
      <c r="G1870" s="1"/>
      <c r="H1870" s="1"/>
      <c r="I1870" s="1"/>
      <c r="J1870" s="1"/>
      <c r="K1870" s="1"/>
      <c r="L1870" s="1"/>
      <c r="M1870" s="1"/>
      <c r="N1870" s="1"/>
      <c r="O1870" s="1"/>
      <c r="P1870" s="1"/>
      <c r="Q1870" s="1"/>
      <c r="R1870" s="1"/>
      <c r="S1870" s="1"/>
      <c r="T1870" s="1"/>
      <c r="U1870" s="1"/>
      <c r="V1870" s="1"/>
      <c r="W1870" s="1"/>
      <c r="X1870" s="1"/>
      <c r="Y1870" s="1"/>
      <c r="Z1870" s="1"/>
      <c r="AA1870" s="1"/>
      <c r="AB1870" s="1"/>
      <c r="AC1870" s="1"/>
      <c r="AD1870" s="1"/>
      <c r="AE1870" s="1"/>
      <c r="AF1870" s="1"/>
      <c r="AG1870" s="1"/>
      <c r="AH1870" s="1"/>
      <c r="AI1870" s="1"/>
      <c r="AJ1870" s="1"/>
      <c r="AK1870" s="1"/>
      <c r="AL1870" s="1"/>
      <c r="AM1870" s="1"/>
      <c r="AN1870" s="1"/>
      <c r="AO1870" s="1"/>
      <c r="AP1870" s="1"/>
      <c r="AQ1870" s="1"/>
      <c r="AR1870" s="1"/>
      <c r="AS1870" s="1"/>
      <c r="AT1870" s="1"/>
      <c r="AU1870" s="1"/>
      <c r="AV1870" s="1"/>
      <c r="AW1870" s="1"/>
      <c r="AX1870" s="1"/>
      <c r="AY1870" s="1"/>
      <c r="AZ1870" s="1"/>
      <c r="BA1870" s="1"/>
      <c r="BB1870" s="1"/>
      <c r="BC1870" s="1"/>
      <c r="BD1870" s="1"/>
      <c r="BE1870" s="1"/>
      <c r="BF1870" s="1"/>
      <c r="BG1870" s="1"/>
      <c r="BH1870" s="1"/>
      <c r="BI1870" s="1"/>
      <c r="BJ1870" s="1"/>
      <c r="BK1870" s="1"/>
      <c r="BL1870" s="1"/>
      <c r="BM1870" s="1"/>
      <c r="BN1870" s="1"/>
      <c r="BO1870" s="1"/>
      <c r="BP1870" s="1"/>
      <c r="BQ1870" s="1"/>
      <c r="BR1870" s="1"/>
      <c r="BS1870" s="1"/>
      <c r="BT1870" s="1"/>
      <c r="BU1870" s="1"/>
      <c r="BV1870" s="1"/>
      <c r="BW1870" s="1"/>
      <c r="BX1870" s="1"/>
      <c r="BY1870" s="1"/>
      <c r="BZ1870" s="1"/>
      <c r="CA1870" s="1"/>
      <c r="CB1870" s="1"/>
      <c r="CC1870" s="1"/>
      <c r="CD1870" s="1"/>
      <c r="CE1870" s="1"/>
      <c r="CF1870" s="1"/>
      <c r="CG1870" s="1"/>
      <c r="CH1870" s="1"/>
      <c r="CI1870" s="1"/>
      <c r="CJ1870" s="1"/>
      <c r="CK1870" s="1"/>
      <c r="CL1870" s="1"/>
      <c r="CM1870" s="1"/>
      <c r="CN1870" s="1"/>
      <c r="CO1870" s="1"/>
      <c r="CP1870" s="1"/>
      <c r="CQ1870" s="1"/>
      <c r="CR1870" s="1"/>
      <c r="CS1870" s="1"/>
      <c r="CT1870" s="1"/>
      <c r="CU1870" s="1"/>
      <c r="CV1870" s="1"/>
      <c r="CW1870" s="1"/>
      <c r="CX1870" s="1"/>
      <c r="CY1870" s="1"/>
      <c r="CZ1870" s="1"/>
      <c r="DA1870" s="1"/>
      <c r="DB1870" s="1"/>
      <c r="DC1870" s="1"/>
      <c r="DD1870" s="1"/>
      <c r="DE1870" s="1"/>
      <c r="DF1870" s="1"/>
      <c r="DG1870" s="1"/>
      <c r="DH1870" s="1"/>
      <c r="DI1870" s="1"/>
      <c r="DJ1870" s="1"/>
      <c r="DK1870" s="1"/>
      <c r="DL1870" s="1"/>
      <c r="DM1870" s="1"/>
      <c r="DN1870" s="1"/>
      <c r="DO1870" s="1"/>
      <c r="DP1870" s="1"/>
      <c r="DQ1870" s="1"/>
      <c r="DR1870" s="1"/>
      <c r="DS1870" s="1"/>
      <c r="DT1870" s="1"/>
      <c r="DU1870" s="1"/>
      <c r="DV1870" s="1"/>
      <c r="DW1870" s="1"/>
      <c r="DX1870" s="1"/>
      <c r="DY1870" s="1"/>
      <c r="DZ1870" s="1"/>
      <c r="EA1870" s="1"/>
      <c r="EB1870" s="1"/>
      <c r="EC1870" s="1"/>
      <c r="ED1870" s="1"/>
      <c r="EE1870" s="1"/>
      <c r="EF1870" s="1"/>
      <c r="EG1870" s="1"/>
      <c r="EH1870" s="1"/>
      <c r="EI1870" s="1"/>
      <c r="EJ1870" s="1"/>
      <c r="EK1870" s="1"/>
      <c r="EL1870" s="1"/>
      <c r="EM1870" s="1"/>
      <c r="EN1870" s="1"/>
      <c r="EO1870" s="1"/>
      <c r="EP1870" s="1"/>
      <c r="EQ1870" s="1"/>
      <c r="ER1870" s="1"/>
      <c r="ES1870" s="1"/>
      <c r="ET1870" s="1"/>
      <c r="EU1870" s="1"/>
      <c r="EV1870" s="1"/>
      <c r="EW1870" s="1"/>
      <c r="EX1870" s="1"/>
      <c r="EY1870" s="1"/>
      <c r="EZ1870" s="1"/>
      <c r="FA1870" s="1"/>
    </row>
    <row r="1871" spans="1:157" s="21" customFormat="1" x14ac:dyDescent="0.2">
      <c r="A1871" s="184" t="s">
        <v>1838</v>
      </c>
      <c r="B1871" s="185" t="s">
        <v>1035</v>
      </c>
      <c r="C1871" s="186">
        <v>584090.01</v>
      </c>
      <c r="D1871" s="1"/>
      <c r="E1871" s="1"/>
      <c r="F1871" s="1"/>
      <c r="G1871" s="1"/>
      <c r="H1871" s="1"/>
      <c r="I1871" s="1"/>
      <c r="J1871" s="1"/>
      <c r="K1871" s="1"/>
      <c r="L1871" s="1"/>
      <c r="M1871" s="1"/>
      <c r="N1871" s="1"/>
      <c r="O1871" s="1"/>
      <c r="P1871" s="1"/>
      <c r="Q1871" s="1"/>
      <c r="R1871" s="1"/>
      <c r="S1871" s="1"/>
      <c r="T1871" s="1"/>
      <c r="U1871" s="1"/>
      <c r="V1871" s="1"/>
      <c r="W1871" s="1"/>
      <c r="X1871" s="1"/>
      <c r="Y1871" s="1"/>
      <c r="Z1871" s="1"/>
      <c r="AA1871" s="1"/>
      <c r="AB1871" s="1"/>
      <c r="AC1871" s="1"/>
      <c r="AD1871" s="1"/>
      <c r="AE1871" s="1"/>
      <c r="AF1871" s="1"/>
      <c r="AG1871" s="1"/>
      <c r="AH1871" s="1"/>
      <c r="AI1871" s="1"/>
      <c r="AJ1871" s="1"/>
      <c r="AK1871" s="1"/>
      <c r="AL1871" s="1"/>
      <c r="AM1871" s="1"/>
      <c r="AN1871" s="1"/>
      <c r="AO1871" s="1"/>
      <c r="AP1871" s="1"/>
      <c r="AQ1871" s="1"/>
      <c r="AR1871" s="1"/>
      <c r="AS1871" s="1"/>
      <c r="AT1871" s="1"/>
      <c r="AU1871" s="1"/>
      <c r="AV1871" s="1"/>
      <c r="AW1871" s="1"/>
      <c r="AX1871" s="1"/>
      <c r="AY1871" s="1"/>
      <c r="AZ1871" s="1"/>
      <c r="BA1871" s="1"/>
      <c r="BB1871" s="1"/>
      <c r="BC1871" s="1"/>
      <c r="BD1871" s="1"/>
      <c r="BE1871" s="1"/>
      <c r="BF1871" s="1"/>
      <c r="BG1871" s="1"/>
      <c r="BH1871" s="1"/>
      <c r="BI1871" s="1"/>
      <c r="BJ1871" s="1"/>
      <c r="BK1871" s="1"/>
      <c r="BL1871" s="1"/>
      <c r="BM1871" s="1"/>
      <c r="BN1871" s="1"/>
      <c r="BO1871" s="1"/>
      <c r="BP1871" s="1"/>
      <c r="BQ1871" s="1"/>
      <c r="BR1871" s="1"/>
      <c r="BS1871" s="1"/>
      <c r="BT1871" s="1"/>
      <c r="BU1871" s="1"/>
      <c r="BV1871" s="1"/>
      <c r="BW1871" s="1"/>
      <c r="BX1871" s="1"/>
      <c r="BY1871" s="1"/>
      <c r="BZ1871" s="1"/>
      <c r="CA1871" s="1"/>
      <c r="CB1871" s="1"/>
      <c r="CC1871" s="1"/>
      <c r="CD1871" s="1"/>
      <c r="CE1871" s="1"/>
      <c r="CF1871" s="1"/>
      <c r="CG1871" s="1"/>
      <c r="CH1871" s="1"/>
      <c r="CI1871" s="1"/>
      <c r="CJ1871" s="1"/>
      <c r="CK1871" s="1"/>
      <c r="CL1871" s="1"/>
      <c r="CM1871" s="1"/>
      <c r="CN1871" s="1"/>
      <c r="CO1871" s="1"/>
      <c r="CP1871" s="1"/>
      <c r="CQ1871" s="1"/>
      <c r="CR1871" s="1"/>
      <c r="CS1871" s="1"/>
      <c r="CT1871" s="1"/>
      <c r="CU1871" s="1"/>
      <c r="CV1871" s="1"/>
      <c r="CW1871" s="1"/>
      <c r="CX1871" s="1"/>
      <c r="CY1871" s="1"/>
      <c r="CZ1871" s="1"/>
      <c r="DA1871" s="1"/>
      <c r="DB1871" s="1"/>
      <c r="DC1871" s="1"/>
      <c r="DD1871" s="1"/>
      <c r="DE1871" s="1"/>
      <c r="DF1871" s="1"/>
      <c r="DG1871" s="1"/>
      <c r="DH1871" s="1"/>
      <c r="DI1871" s="1"/>
      <c r="DJ1871" s="1"/>
      <c r="DK1871" s="1"/>
      <c r="DL1871" s="1"/>
      <c r="DM1871" s="1"/>
      <c r="DN1871" s="1"/>
      <c r="DO1871" s="1"/>
      <c r="DP1871" s="1"/>
      <c r="DQ1871" s="1"/>
      <c r="DR1871" s="1"/>
      <c r="DS1871" s="1"/>
      <c r="DT1871" s="1"/>
      <c r="DU1871" s="1"/>
      <c r="DV1871" s="1"/>
      <c r="DW1871" s="1"/>
      <c r="DX1871" s="1"/>
      <c r="DY1871" s="1"/>
      <c r="DZ1871" s="1"/>
      <c r="EA1871" s="1"/>
      <c r="EB1871" s="1"/>
      <c r="EC1871" s="1"/>
      <c r="ED1871" s="1"/>
      <c r="EE1871" s="1"/>
      <c r="EF1871" s="1"/>
      <c r="EG1871" s="1"/>
      <c r="EH1871" s="1"/>
      <c r="EI1871" s="1"/>
      <c r="EJ1871" s="1"/>
      <c r="EK1871" s="1"/>
      <c r="EL1871" s="1"/>
      <c r="EM1871" s="1"/>
      <c r="EN1871" s="1"/>
      <c r="EO1871" s="1"/>
      <c r="EP1871" s="1"/>
      <c r="EQ1871" s="1"/>
      <c r="ER1871" s="1"/>
      <c r="ES1871" s="1"/>
      <c r="ET1871" s="1"/>
      <c r="EU1871" s="1"/>
      <c r="EV1871" s="1"/>
      <c r="EW1871" s="1"/>
      <c r="EX1871" s="1"/>
      <c r="EY1871" s="1"/>
      <c r="EZ1871" s="1"/>
      <c r="FA1871" s="1"/>
    </row>
    <row r="1872" spans="1:157" s="21" customFormat="1" x14ac:dyDescent="0.2">
      <c r="A1872" s="184" t="s">
        <v>1838</v>
      </c>
      <c r="B1872" s="185" t="s">
        <v>1035</v>
      </c>
      <c r="C1872" s="186">
        <v>769761.95</v>
      </c>
      <c r="D1872" s="1"/>
      <c r="E1872" s="1"/>
      <c r="F1872" s="1"/>
      <c r="G1872" s="1"/>
      <c r="H1872" s="1"/>
      <c r="I1872" s="1"/>
      <c r="J1872" s="1"/>
      <c r="K1872" s="1"/>
      <c r="L1872" s="1"/>
      <c r="M1872" s="1"/>
      <c r="N1872" s="1"/>
      <c r="O1872" s="1"/>
      <c r="P1872" s="1"/>
      <c r="Q1872" s="1"/>
      <c r="R1872" s="1"/>
      <c r="S1872" s="1"/>
      <c r="T1872" s="1"/>
      <c r="U1872" s="1"/>
      <c r="V1872" s="1"/>
      <c r="W1872" s="1"/>
      <c r="X1872" s="1"/>
      <c r="Y1872" s="1"/>
      <c r="Z1872" s="1"/>
      <c r="AA1872" s="1"/>
      <c r="AB1872" s="1"/>
      <c r="AC1872" s="1"/>
      <c r="AD1872" s="1"/>
      <c r="AE1872" s="1"/>
      <c r="AF1872" s="1"/>
      <c r="AG1872" s="1"/>
      <c r="AH1872" s="1"/>
      <c r="AI1872" s="1"/>
      <c r="AJ1872" s="1"/>
      <c r="AK1872" s="1"/>
      <c r="AL1872" s="1"/>
      <c r="AM1872" s="1"/>
      <c r="AN1872" s="1"/>
      <c r="AO1872" s="1"/>
      <c r="AP1872" s="1"/>
      <c r="AQ1872" s="1"/>
      <c r="AR1872" s="1"/>
      <c r="AS1872" s="1"/>
      <c r="AT1872" s="1"/>
      <c r="AU1872" s="1"/>
      <c r="AV1872" s="1"/>
      <c r="AW1872" s="1"/>
      <c r="AX1872" s="1"/>
      <c r="AY1872" s="1"/>
      <c r="AZ1872" s="1"/>
      <c r="BA1872" s="1"/>
      <c r="BB1872" s="1"/>
      <c r="BC1872" s="1"/>
      <c r="BD1872" s="1"/>
      <c r="BE1872" s="1"/>
      <c r="BF1872" s="1"/>
      <c r="BG1872" s="1"/>
      <c r="BH1872" s="1"/>
      <c r="BI1872" s="1"/>
      <c r="BJ1872" s="1"/>
      <c r="BK1872" s="1"/>
      <c r="BL1872" s="1"/>
      <c r="BM1872" s="1"/>
      <c r="BN1872" s="1"/>
      <c r="BO1872" s="1"/>
      <c r="BP1872" s="1"/>
      <c r="BQ1872" s="1"/>
      <c r="BR1872" s="1"/>
      <c r="BS1872" s="1"/>
      <c r="BT1872" s="1"/>
      <c r="BU1872" s="1"/>
      <c r="BV1872" s="1"/>
      <c r="BW1872" s="1"/>
      <c r="BX1872" s="1"/>
      <c r="BY1872" s="1"/>
      <c r="BZ1872" s="1"/>
      <c r="CA1872" s="1"/>
      <c r="CB1872" s="1"/>
      <c r="CC1872" s="1"/>
      <c r="CD1872" s="1"/>
      <c r="CE1872" s="1"/>
      <c r="CF1872" s="1"/>
      <c r="CG1872" s="1"/>
      <c r="CH1872" s="1"/>
      <c r="CI1872" s="1"/>
      <c r="CJ1872" s="1"/>
      <c r="CK1872" s="1"/>
      <c r="CL1872" s="1"/>
      <c r="CM1872" s="1"/>
      <c r="CN1872" s="1"/>
      <c r="CO1872" s="1"/>
      <c r="CP1872" s="1"/>
      <c r="CQ1872" s="1"/>
      <c r="CR1872" s="1"/>
      <c r="CS1872" s="1"/>
      <c r="CT1872" s="1"/>
      <c r="CU1872" s="1"/>
      <c r="CV1872" s="1"/>
      <c r="CW1872" s="1"/>
      <c r="CX1872" s="1"/>
      <c r="CY1872" s="1"/>
      <c r="CZ1872" s="1"/>
      <c r="DA1872" s="1"/>
      <c r="DB1872" s="1"/>
      <c r="DC1872" s="1"/>
      <c r="DD1872" s="1"/>
      <c r="DE1872" s="1"/>
      <c r="DF1872" s="1"/>
      <c r="DG1872" s="1"/>
      <c r="DH1872" s="1"/>
      <c r="DI1872" s="1"/>
      <c r="DJ1872" s="1"/>
      <c r="DK1872" s="1"/>
      <c r="DL1872" s="1"/>
      <c r="DM1872" s="1"/>
      <c r="DN1872" s="1"/>
      <c r="DO1872" s="1"/>
      <c r="DP1872" s="1"/>
      <c r="DQ1872" s="1"/>
      <c r="DR1872" s="1"/>
      <c r="DS1872" s="1"/>
      <c r="DT1872" s="1"/>
      <c r="DU1872" s="1"/>
      <c r="DV1872" s="1"/>
      <c r="DW1872" s="1"/>
      <c r="DX1872" s="1"/>
      <c r="DY1872" s="1"/>
      <c r="DZ1872" s="1"/>
      <c r="EA1872" s="1"/>
      <c r="EB1872" s="1"/>
      <c r="EC1872" s="1"/>
      <c r="ED1872" s="1"/>
      <c r="EE1872" s="1"/>
      <c r="EF1872" s="1"/>
      <c r="EG1872" s="1"/>
      <c r="EH1872" s="1"/>
      <c r="EI1872" s="1"/>
      <c r="EJ1872" s="1"/>
      <c r="EK1872" s="1"/>
      <c r="EL1872" s="1"/>
      <c r="EM1872" s="1"/>
      <c r="EN1872" s="1"/>
      <c r="EO1872" s="1"/>
      <c r="EP1872" s="1"/>
      <c r="EQ1872" s="1"/>
      <c r="ER1872" s="1"/>
      <c r="ES1872" s="1"/>
      <c r="ET1872" s="1"/>
      <c r="EU1872" s="1"/>
      <c r="EV1872" s="1"/>
      <c r="EW1872" s="1"/>
      <c r="EX1872" s="1"/>
      <c r="EY1872" s="1"/>
      <c r="EZ1872" s="1"/>
      <c r="FA1872" s="1"/>
    </row>
    <row r="1873" spans="1:157" s="21" customFormat="1" x14ac:dyDescent="0.2">
      <c r="A1873" s="184" t="s">
        <v>1838</v>
      </c>
      <c r="B1873" s="185" t="s">
        <v>1035</v>
      </c>
      <c r="C1873" s="186">
        <v>808105.38</v>
      </c>
      <c r="D1873" s="1"/>
      <c r="E1873" s="1"/>
      <c r="F1873" s="1"/>
      <c r="G1873" s="1"/>
      <c r="H1873" s="1"/>
      <c r="I1873" s="1"/>
      <c r="J1873" s="1"/>
      <c r="K1873" s="1"/>
      <c r="L1873" s="1"/>
      <c r="M1873" s="1"/>
      <c r="N1873" s="1"/>
      <c r="O1873" s="1"/>
      <c r="P1873" s="1"/>
      <c r="Q1873" s="1"/>
      <c r="R1873" s="1"/>
      <c r="S1873" s="1"/>
      <c r="T1873" s="1"/>
      <c r="U1873" s="1"/>
      <c r="V1873" s="1"/>
      <c r="W1873" s="1"/>
      <c r="X1873" s="1"/>
      <c r="Y1873" s="1"/>
      <c r="Z1873" s="1"/>
      <c r="AA1873" s="1"/>
      <c r="AB1873" s="1"/>
      <c r="AC1873" s="1"/>
      <c r="AD1873" s="1"/>
      <c r="AE1873" s="1"/>
      <c r="AF1873" s="1"/>
      <c r="AG1873" s="1"/>
      <c r="AH1873" s="1"/>
      <c r="AI1873" s="1"/>
      <c r="AJ1873" s="1"/>
      <c r="AK1873" s="1"/>
      <c r="AL1873" s="1"/>
      <c r="AM1873" s="1"/>
      <c r="AN1873" s="1"/>
      <c r="AO1873" s="1"/>
      <c r="AP1873" s="1"/>
      <c r="AQ1873" s="1"/>
      <c r="AR1873" s="1"/>
      <c r="AS1873" s="1"/>
      <c r="AT1873" s="1"/>
      <c r="AU1873" s="1"/>
      <c r="AV1873" s="1"/>
      <c r="AW1873" s="1"/>
      <c r="AX1873" s="1"/>
      <c r="AY1873" s="1"/>
      <c r="AZ1873" s="1"/>
      <c r="BA1873" s="1"/>
      <c r="BB1873" s="1"/>
      <c r="BC1873" s="1"/>
      <c r="BD1873" s="1"/>
      <c r="BE1873" s="1"/>
      <c r="BF1873" s="1"/>
      <c r="BG1873" s="1"/>
      <c r="BH1873" s="1"/>
      <c r="BI1873" s="1"/>
      <c r="BJ1873" s="1"/>
      <c r="BK1873" s="1"/>
      <c r="BL1873" s="1"/>
      <c r="BM1873" s="1"/>
      <c r="BN1873" s="1"/>
      <c r="BO1873" s="1"/>
      <c r="BP1873" s="1"/>
      <c r="BQ1873" s="1"/>
      <c r="BR1873" s="1"/>
      <c r="BS1873" s="1"/>
      <c r="BT1873" s="1"/>
      <c r="BU1873" s="1"/>
      <c r="BV1873" s="1"/>
      <c r="BW1873" s="1"/>
      <c r="BX1873" s="1"/>
      <c r="BY1873" s="1"/>
      <c r="BZ1873" s="1"/>
      <c r="CA1873" s="1"/>
      <c r="CB1873" s="1"/>
      <c r="CC1873" s="1"/>
      <c r="CD1873" s="1"/>
      <c r="CE1873" s="1"/>
      <c r="CF1873" s="1"/>
      <c r="CG1873" s="1"/>
      <c r="CH1873" s="1"/>
      <c r="CI1873" s="1"/>
      <c r="CJ1873" s="1"/>
      <c r="CK1873" s="1"/>
      <c r="CL1873" s="1"/>
      <c r="CM1873" s="1"/>
      <c r="CN1873" s="1"/>
      <c r="CO1873" s="1"/>
      <c r="CP1873" s="1"/>
      <c r="CQ1873" s="1"/>
      <c r="CR1873" s="1"/>
      <c r="CS1873" s="1"/>
      <c r="CT1873" s="1"/>
      <c r="CU1873" s="1"/>
      <c r="CV1873" s="1"/>
      <c r="CW1873" s="1"/>
      <c r="CX1873" s="1"/>
      <c r="CY1873" s="1"/>
      <c r="CZ1873" s="1"/>
      <c r="DA1873" s="1"/>
      <c r="DB1873" s="1"/>
      <c r="DC1873" s="1"/>
      <c r="DD1873" s="1"/>
      <c r="DE1873" s="1"/>
      <c r="DF1873" s="1"/>
      <c r="DG1873" s="1"/>
      <c r="DH1873" s="1"/>
      <c r="DI1873" s="1"/>
      <c r="DJ1873" s="1"/>
      <c r="DK1873" s="1"/>
      <c r="DL1873" s="1"/>
      <c r="DM1873" s="1"/>
      <c r="DN1873" s="1"/>
      <c r="DO1873" s="1"/>
      <c r="DP1873" s="1"/>
      <c r="DQ1873" s="1"/>
      <c r="DR1873" s="1"/>
      <c r="DS1873" s="1"/>
      <c r="DT1873" s="1"/>
      <c r="DU1873" s="1"/>
      <c r="DV1873" s="1"/>
      <c r="DW1873" s="1"/>
      <c r="DX1873" s="1"/>
      <c r="DY1873" s="1"/>
      <c r="DZ1873" s="1"/>
      <c r="EA1873" s="1"/>
      <c r="EB1873" s="1"/>
      <c r="EC1873" s="1"/>
      <c r="ED1873" s="1"/>
      <c r="EE1873" s="1"/>
      <c r="EF1873" s="1"/>
      <c r="EG1873" s="1"/>
      <c r="EH1873" s="1"/>
      <c r="EI1873" s="1"/>
      <c r="EJ1873" s="1"/>
      <c r="EK1873" s="1"/>
      <c r="EL1873" s="1"/>
      <c r="EM1873" s="1"/>
      <c r="EN1873" s="1"/>
      <c r="EO1873" s="1"/>
      <c r="EP1873" s="1"/>
      <c r="EQ1873" s="1"/>
      <c r="ER1873" s="1"/>
      <c r="ES1873" s="1"/>
      <c r="ET1873" s="1"/>
      <c r="EU1873" s="1"/>
      <c r="EV1873" s="1"/>
      <c r="EW1873" s="1"/>
      <c r="EX1873" s="1"/>
      <c r="EY1873" s="1"/>
      <c r="EZ1873" s="1"/>
      <c r="FA1873" s="1"/>
    </row>
    <row r="1874" spans="1:157" s="21" customFormat="1" x14ac:dyDescent="0.2">
      <c r="A1874" s="184" t="s">
        <v>1838</v>
      </c>
      <c r="B1874" s="185" t="s">
        <v>1035</v>
      </c>
      <c r="C1874" s="186">
        <v>425546.45</v>
      </c>
      <c r="D1874" s="1"/>
      <c r="E1874" s="1"/>
      <c r="F1874" s="1"/>
      <c r="G1874" s="1"/>
      <c r="H1874" s="1"/>
      <c r="I1874" s="1"/>
      <c r="J1874" s="1"/>
      <c r="K1874" s="1"/>
      <c r="L1874" s="1"/>
      <c r="M1874" s="1"/>
      <c r="N1874" s="1"/>
      <c r="O1874" s="1"/>
      <c r="P1874" s="1"/>
      <c r="Q1874" s="1"/>
      <c r="R1874" s="1"/>
      <c r="S1874" s="1"/>
      <c r="T1874" s="1"/>
      <c r="U1874" s="1"/>
      <c r="V1874" s="1"/>
      <c r="W1874" s="1"/>
      <c r="X1874" s="1"/>
      <c r="Y1874" s="1"/>
      <c r="Z1874" s="1"/>
      <c r="AA1874" s="1"/>
      <c r="AB1874" s="1"/>
      <c r="AC1874" s="1"/>
      <c r="AD1874" s="1"/>
      <c r="AE1874" s="1"/>
      <c r="AF1874" s="1"/>
      <c r="AG1874" s="1"/>
      <c r="AH1874" s="1"/>
      <c r="AI1874" s="1"/>
      <c r="AJ1874" s="1"/>
      <c r="AK1874" s="1"/>
      <c r="AL1874" s="1"/>
      <c r="AM1874" s="1"/>
      <c r="AN1874" s="1"/>
      <c r="AO1874" s="1"/>
      <c r="AP1874" s="1"/>
      <c r="AQ1874" s="1"/>
      <c r="AR1874" s="1"/>
      <c r="AS1874" s="1"/>
      <c r="AT1874" s="1"/>
      <c r="AU1874" s="1"/>
      <c r="AV1874" s="1"/>
      <c r="AW1874" s="1"/>
      <c r="AX1874" s="1"/>
      <c r="AY1874" s="1"/>
      <c r="AZ1874" s="1"/>
      <c r="BA1874" s="1"/>
      <c r="BB1874" s="1"/>
      <c r="BC1874" s="1"/>
      <c r="BD1874" s="1"/>
      <c r="BE1874" s="1"/>
      <c r="BF1874" s="1"/>
      <c r="BG1874" s="1"/>
      <c r="BH1874" s="1"/>
      <c r="BI1874" s="1"/>
      <c r="BJ1874" s="1"/>
      <c r="BK1874" s="1"/>
      <c r="BL1874" s="1"/>
      <c r="BM1874" s="1"/>
      <c r="BN1874" s="1"/>
      <c r="BO1874" s="1"/>
      <c r="BP1874" s="1"/>
      <c r="BQ1874" s="1"/>
      <c r="BR1874" s="1"/>
      <c r="BS1874" s="1"/>
      <c r="BT1874" s="1"/>
      <c r="BU1874" s="1"/>
      <c r="BV1874" s="1"/>
      <c r="BW1874" s="1"/>
      <c r="BX1874" s="1"/>
      <c r="BY1874" s="1"/>
      <c r="BZ1874" s="1"/>
      <c r="CA1874" s="1"/>
      <c r="CB1874" s="1"/>
      <c r="CC1874" s="1"/>
      <c r="CD1874" s="1"/>
      <c r="CE1874" s="1"/>
      <c r="CF1874" s="1"/>
      <c r="CG1874" s="1"/>
      <c r="CH1874" s="1"/>
      <c r="CI1874" s="1"/>
      <c r="CJ1874" s="1"/>
      <c r="CK1874" s="1"/>
      <c r="CL1874" s="1"/>
      <c r="CM1874" s="1"/>
      <c r="CN1874" s="1"/>
      <c r="CO1874" s="1"/>
      <c r="CP1874" s="1"/>
      <c r="CQ1874" s="1"/>
      <c r="CR1874" s="1"/>
      <c r="CS1874" s="1"/>
      <c r="CT1874" s="1"/>
      <c r="CU1874" s="1"/>
      <c r="CV1874" s="1"/>
      <c r="CW1874" s="1"/>
      <c r="CX1874" s="1"/>
      <c r="CY1874" s="1"/>
      <c r="CZ1874" s="1"/>
      <c r="DA1874" s="1"/>
      <c r="DB1874" s="1"/>
      <c r="DC1874" s="1"/>
      <c r="DD1874" s="1"/>
      <c r="DE1874" s="1"/>
      <c r="DF1874" s="1"/>
      <c r="DG1874" s="1"/>
      <c r="DH1874" s="1"/>
      <c r="DI1874" s="1"/>
      <c r="DJ1874" s="1"/>
      <c r="DK1874" s="1"/>
      <c r="DL1874" s="1"/>
      <c r="DM1874" s="1"/>
      <c r="DN1874" s="1"/>
      <c r="DO1874" s="1"/>
      <c r="DP1874" s="1"/>
      <c r="DQ1874" s="1"/>
      <c r="DR1874" s="1"/>
      <c r="DS1874" s="1"/>
      <c r="DT1874" s="1"/>
      <c r="DU1874" s="1"/>
      <c r="DV1874" s="1"/>
      <c r="DW1874" s="1"/>
      <c r="DX1874" s="1"/>
      <c r="DY1874" s="1"/>
      <c r="DZ1874" s="1"/>
      <c r="EA1874" s="1"/>
      <c r="EB1874" s="1"/>
      <c r="EC1874" s="1"/>
      <c r="ED1874" s="1"/>
      <c r="EE1874" s="1"/>
      <c r="EF1874" s="1"/>
      <c r="EG1874" s="1"/>
      <c r="EH1874" s="1"/>
      <c r="EI1874" s="1"/>
      <c r="EJ1874" s="1"/>
      <c r="EK1874" s="1"/>
      <c r="EL1874" s="1"/>
      <c r="EM1874" s="1"/>
      <c r="EN1874" s="1"/>
      <c r="EO1874" s="1"/>
      <c r="EP1874" s="1"/>
      <c r="EQ1874" s="1"/>
      <c r="ER1874" s="1"/>
      <c r="ES1874" s="1"/>
      <c r="ET1874" s="1"/>
      <c r="EU1874" s="1"/>
      <c r="EV1874" s="1"/>
      <c r="EW1874" s="1"/>
      <c r="EX1874" s="1"/>
      <c r="EY1874" s="1"/>
      <c r="EZ1874" s="1"/>
      <c r="FA1874" s="1"/>
    </row>
    <row r="1875" spans="1:157" s="21" customFormat="1" x14ac:dyDescent="0.2">
      <c r="A1875" s="184" t="s">
        <v>1838</v>
      </c>
      <c r="B1875" s="185" t="s">
        <v>1035</v>
      </c>
      <c r="C1875" s="186">
        <v>1663293.08</v>
      </c>
      <c r="D1875" s="1"/>
      <c r="E1875" s="1"/>
      <c r="F1875" s="1"/>
      <c r="G1875" s="1"/>
      <c r="H1875" s="1"/>
      <c r="I1875" s="1"/>
      <c r="J1875" s="1"/>
      <c r="K1875" s="1"/>
      <c r="L1875" s="1"/>
      <c r="M1875" s="1"/>
      <c r="N1875" s="1"/>
      <c r="O1875" s="1"/>
      <c r="P1875" s="1"/>
      <c r="Q1875" s="1"/>
      <c r="R1875" s="1"/>
      <c r="S1875" s="1"/>
      <c r="T1875" s="1"/>
      <c r="U1875" s="1"/>
      <c r="V1875" s="1"/>
      <c r="W1875" s="1"/>
      <c r="X1875" s="1"/>
      <c r="Y1875" s="1"/>
      <c r="Z1875" s="1"/>
      <c r="AA1875" s="1"/>
      <c r="AB1875" s="1"/>
      <c r="AC1875" s="1"/>
      <c r="AD1875" s="1"/>
      <c r="AE1875" s="1"/>
      <c r="AF1875" s="1"/>
      <c r="AG1875" s="1"/>
      <c r="AH1875" s="1"/>
      <c r="AI1875" s="1"/>
      <c r="AJ1875" s="1"/>
      <c r="AK1875" s="1"/>
      <c r="AL1875" s="1"/>
      <c r="AM1875" s="1"/>
      <c r="AN1875" s="1"/>
      <c r="AO1875" s="1"/>
      <c r="AP1875" s="1"/>
      <c r="AQ1875" s="1"/>
      <c r="AR1875" s="1"/>
      <c r="AS1875" s="1"/>
      <c r="AT1875" s="1"/>
      <c r="AU1875" s="1"/>
      <c r="AV1875" s="1"/>
      <c r="AW1875" s="1"/>
      <c r="AX1875" s="1"/>
      <c r="AY1875" s="1"/>
      <c r="AZ1875" s="1"/>
      <c r="BA1875" s="1"/>
      <c r="BB1875" s="1"/>
      <c r="BC1875" s="1"/>
      <c r="BD1875" s="1"/>
      <c r="BE1875" s="1"/>
      <c r="BF1875" s="1"/>
      <c r="BG1875" s="1"/>
      <c r="BH1875" s="1"/>
      <c r="BI1875" s="1"/>
      <c r="BJ1875" s="1"/>
      <c r="BK1875" s="1"/>
      <c r="BL1875" s="1"/>
      <c r="BM1875" s="1"/>
      <c r="BN1875" s="1"/>
      <c r="BO1875" s="1"/>
      <c r="BP1875" s="1"/>
      <c r="BQ1875" s="1"/>
      <c r="BR1875" s="1"/>
      <c r="BS1875" s="1"/>
      <c r="BT1875" s="1"/>
      <c r="BU1875" s="1"/>
      <c r="BV1875" s="1"/>
      <c r="BW1875" s="1"/>
      <c r="BX1875" s="1"/>
      <c r="BY1875" s="1"/>
      <c r="BZ1875" s="1"/>
      <c r="CA1875" s="1"/>
      <c r="CB1875" s="1"/>
      <c r="CC1875" s="1"/>
      <c r="CD1875" s="1"/>
      <c r="CE1875" s="1"/>
      <c r="CF1875" s="1"/>
      <c r="CG1875" s="1"/>
      <c r="CH1875" s="1"/>
      <c r="CI1875" s="1"/>
      <c r="CJ1875" s="1"/>
      <c r="CK1875" s="1"/>
      <c r="CL1875" s="1"/>
      <c r="CM1875" s="1"/>
      <c r="CN1875" s="1"/>
      <c r="CO1875" s="1"/>
      <c r="CP1875" s="1"/>
      <c r="CQ1875" s="1"/>
      <c r="CR1875" s="1"/>
      <c r="CS1875" s="1"/>
      <c r="CT1875" s="1"/>
      <c r="CU1875" s="1"/>
      <c r="CV1875" s="1"/>
      <c r="CW1875" s="1"/>
      <c r="CX1875" s="1"/>
      <c r="CY1875" s="1"/>
      <c r="CZ1875" s="1"/>
      <c r="DA1875" s="1"/>
      <c r="DB1875" s="1"/>
      <c r="DC1875" s="1"/>
      <c r="DD1875" s="1"/>
      <c r="DE1875" s="1"/>
      <c r="DF1875" s="1"/>
      <c r="DG1875" s="1"/>
      <c r="DH1875" s="1"/>
      <c r="DI1875" s="1"/>
      <c r="DJ1875" s="1"/>
      <c r="DK1875" s="1"/>
      <c r="DL1875" s="1"/>
      <c r="DM1875" s="1"/>
      <c r="DN1875" s="1"/>
      <c r="DO1875" s="1"/>
      <c r="DP1875" s="1"/>
      <c r="DQ1875" s="1"/>
      <c r="DR1875" s="1"/>
      <c r="DS1875" s="1"/>
      <c r="DT1875" s="1"/>
      <c r="DU1875" s="1"/>
      <c r="DV1875" s="1"/>
      <c r="DW1875" s="1"/>
      <c r="DX1875" s="1"/>
      <c r="DY1875" s="1"/>
      <c r="DZ1875" s="1"/>
      <c r="EA1875" s="1"/>
      <c r="EB1875" s="1"/>
      <c r="EC1875" s="1"/>
      <c r="ED1875" s="1"/>
      <c r="EE1875" s="1"/>
      <c r="EF1875" s="1"/>
      <c r="EG1875" s="1"/>
      <c r="EH1875" s="1"/>
      <c r="EI1875" s="1"/>
      <c r="EJ1875" s="1"/>
      <c r="EK1875" s="1"/>
      <c r="EL1875" s="1"/>
      <c r="EM1875" s="1"/>
      <c r="EN1875" s="1"/>
      <c r="EO1875" s="1"/>
      <c r="EP1875" s="1"/>
      <c r="EQ1875" s="1"/>
      <c r="ER1875" s="1"/>
      <c r="ES1875" s="1"/>
      <c r="ET1875" s="1"/>
      <c r="EU1875" s="1"/>
      <c r="EV1875" s="1"/>
      <c r="EW1875" s="1"/>
      <c r="EX1875" s="1"/>
      <c r="EY1875" s="1"/>
      <c r="EZ1875" s="1"/>
      <c r="FA1875" s="1"/>
    </row>
    <row r="1876" spans="1:157" s="21" customFormat="1" x14ac:dyDescent="0.2">
      <c r="A1876" s="184" t="s">
        <v>1838</v>
      </c>
      <c r="B1876" s="185" t="s">
        <v>1035</v>
      </c>
      <c r="C1876" s="186">
        <v>542801.15</v>
      </c>
      <c r="D1876" s="1"/>
      <c r="E1876" s="1"/>
      <c r="F1876" s="1"/>
      <c r="G1876" s="1"/>
      <c r="H1876" s="1"/>
      <c r="I1876" s="1"/>
      <c r="J1876" s="1"/>
      <c r="K1876" s="1"/>
      <c r="L1876" s="1"/>
      <c r="M1876" s="1"/>
      <c r="N1876" s="1"/>
      <c r="O1876" s="1"/>
      <c r="P1876" s="1"/>
      <c r="Q1876" s="1"/>
      <c r="R1876" s="1"/>
      <c r="S1876" s="1"/>
      <c r="T1876" s="1"/>
      <c r="U1876" s="1"/>
      <c r="V1876" s="1"/>
      <c r="W1876" s="1"/>
      <c r="X1876" s="1"/>
      <c r="Y1876" s="1"/>
      <c r="Z1876" s="1"/>
      <c r="AA1876" s="1"/>
      <c r="AB1876" s="1"/>
      <c r="AC1876" s="1"/>
      <c r="AD1876" s="1"/>
      <c r="AE1876" s="1"/>
      <c r="AF1876" s="1"/>
      <c r="AG1876" s="1"/>
      <c r="AH1876" s="1"/>
      <c r="AI1876" s="1"/>
      <c r="AJ1876" s="1"/>
      <c r="AK1876" s="1"/>
      <c r="AL1876" s="1"/>
      <c r="AM1876" s="1"/>
      <c r="AN1876" s="1"/>
      <c r="AO1876" s="1"/>
      <c r="AP1876" s="1"/>
      <c r="AQ1876" s="1"/>
      <c r="AR1876" s="1"/>
      <c r="AS1876" s="1"/>
      <c r="AT1876" s="1"/>
      <c r="AU1876" s="1"/>
      <c r="AV1876" s="1"/>
      <c r="AW1876" s="1"/>
      <c r="AX1876" s="1"/>
      <c r="AY1876" s="1"/>
      <c r="AZ1876" s="1"/>
      <c r="BA1876" s="1"/>
      <c r="BB1876" s="1"/>
      <c r="BC1876" s="1"/>
      <c r="BD1876" s="1"/>
      <c r="BE1876" s="1"/>
      <c r="BF1876" s="1"/>
      <c r="BG1876" s="1"/>
      <c r="BH1876" s="1"/>
      <c r="BI1876" s="1"/>
      <c r="BJ1876" s="1"/>
      <c r="BK1876" s="1"/>
      <c r="BL1876" s="1"/>
      <c r="BM1876" s="1"/>
      <c r="BN1876" s="1"/>
      <c r="BO1876" s="1"/>
      <c r="BP1876" s="1"/>
      <c r="BQ1876" s="1"/>
      <c r="BR1876" s="1"/>
      <c r="BS1876" s="1"/>
      <c r="BT1876" s="1"/>
      <c r="BU1876" s="1"/>
      <c r="BV1876" s="1"/>
      <c r="BW1876" s="1"/>
      <c r="BX1876" s="1"/>
      <c r="BY1876" s="1"/>
      <c r="BZ1876" s="1"/>
      <c r="CA1876" s="1"/>
      <c r="CB1876" s="1"/>
      <c r="CC1876" s="1"/>
      <c r="CD1876" s="1"/>
      <c r="CE1876" s="1"/>
      <c r="CF1876" s="1"/>
      <c r="CG1876" s="1"/>
      <c r="CH1876" s="1"/>
      <c r="CI1876" s="1"/>
      <c r="CJ1876" s="1"/>
      <c r="CK1876" s="1"/>
      <c r="CL1876" s="1"/>
      <c r="CM1876" s="1"/>
      <c r="CN1876" s="1"/>
      <c r="CO1876" s="1"/>
      <c r="CP1876" s="1"/>
      <c r="CQ1876" s="1"/>
      <c r="CR1876" s="1"/>
      <c r="CS1876" s="1"/>
      <c r="CT1876" s="1"/>
      <c r="CU1876" s="1"/>
      <c r="CV1876" s="1"/>
      <c r="CW1876" s="1"/>
      <c r="CX1876" s="1"/>
      <c r="CY1876" s="1"/>
      <c r="CZ1876" s="1"/>
      <c r="DA1876" s="1"/>
      <c r="DB1876" s="1"/>
      <c r="DC1876" s="1"/>
      <c r="DD1876" s="1"/>
      <c r="DE1876" s="1"/>
      <c r="DF1876" s="1"/>
      <c r="DG1876" s="1"/>
      <c r="DH1876" s="1"/>
      <c r="DI1876" s="1"/>
      <c r="DJ1876" s="1"/>
      <c r="DK1876" s="1"/>
      <c r="DL1876" s="1"/>
      <c r="DM1876" s="1"/>
      <c r="DN1876" s="1"/>
      <c r="DO1876" s="1"/>
      <c r="DP1876" s="1"/>
      <c r="DQ1876" s="1"/>
      <c r="DR1876" s="1"/>
      <c r="DS1876" s="1"/>
      <c r="DT1876" s="1"/>
      <c r="DU1876" s="1"/>
      <c r="DV1876" s="1"/>
      <c r="DW1876" s="1"/>
      <c r="DX1876" s="1"/>
      <c r="DY1876" s="1"/>
      <c r="DZ1876" s="1"/>
      <c r="EA1876" s="1"/>
      <c r="EB1876" s="1"/>
      <c r="EC1876" s="1"/>
      <c r="ED1876" s="1"/>
      <c r="EE1876" s="1"/>
      <c r="EF1876" s="1"/>
      <c r="EG1876" s="1"/>
      <c r="EH1876" s="1"/>
      <c r="EI1876" s="1"/>
      <c r="EJ1876" s="1"/>
      <c r="EK1876" s="1"/>
      <c r="EL1876" s="1"/>
      <c r="EM1876" s="1"/>
      <c r="EN1876" s="1"/>
      <c r="EO1876" s="1"/>
      <c r="EP1876" s="1"/>
      <c r="EQ1876" s="1"/>
      <c r="ER1876" s="1"/>
      <c r="ES1876" s="1"/>
      <c r="ET1876" s="1"/>
      <c r="EU1876" s="1"/>
      <c r="EV1876" s="1"/>
      <c r="EW1876" s="1"/>
      <c r="EX1876" s="1"/>
      <c r="EY1876" s="1"/>
      <c r="EZ1876" s="1"/>
      <c r="FA1876" s="1"/>
    </row>
    <row r="1877" spans="1:157" s="21" customFormat="1" x14ac:dyDescent="0.2">
      <c r="A1877" s="184" t="s">
        <v>1838</v>
      </c>
      <c r="B1877" s="185" t="s">
        <v>1035</v>
      </c>
      <c r="C1877" s="186">
        <v>432634.51</v>
      </c>
      <c r="D1877" s="1"/>
      <c r="E1877" s="1"/>
      <c r="F1877" s="1"/>
      <c r="G1877" s="1"/>
      <c r="H1877" s="1"/>
      <c r="I1877" s="1"/>
      <c r="J1877" s="1"/>
      <c r="K1877" s="1"/>
      <c r="L1877" s="1"/>
      <c r="M1877" s="1"/>
      <c r="N1877" s="1"/>
      <c r="O1877" s="1"/>
      <c r="P1877" s="1"/>
      <c r="Q1877" s="1"/>
      <c r="R1877" s="1"/>
      <c r="S1877" s="1"/>
      <c r="T1877" s="1"/>
      <c r="U1877" s="1"/>
      <c r="V1877" s="1"/>
      <c r="W1877" s="1"/>
      <c r="X1877" s="1"/>
      <c r="Y1877" s="1"/>
      <c r="Z1877" s="1"/>
      <c r="AA1877" s="1"/>
      <c r="AB1877" s="1"/>
      <c r="AC1877" s="1"/>
      <c r="AD1877" s="1"/>
      <c r="AE1877" s="1"/>
      <c r="AF1877" s="1"/>
      <c r="AG1877" s="1"/>
      <c r="AH1877" s="1"/>
      <c r="AI1877" s="1"/>
      <c r="AJ1877" s="1"/>
      <c r="AK1877" s="1"/>
      <c r="AL1877" s="1"/>
      <c r="AM1877" s="1"/>
      <c r="AN1877" s="1"/>
      <c r="AO1877" s="1"/>
      <c r="AP1877" s="1"/>
      <c r="AQ1877" s="1"/>
      <c r="AR1877" s="1"/>
      <c r="AS1877" s="1"/>
      <c r="AT1877" s="1"/>
      <c r="AU1877" s="1"/>
      <c r="AV1877" s="1"/>
      <c r="AW1877" s="1"/>
      <c r="AX1877" s="1"/>
      <c r="AY1877" s="1"/>
      <c r="AZ1877" s="1"/>
      <c r="BA1877" s="1"/>
      <c r="BB1877" s="1"/>
      <c r="BC1877" s="1"/>
      <c r="BD1877" s="1"/>
      <c r="BE1877" s="1"/>
      <c r="BF1877" s="1"/>
      <c r="BG1877" s="1"/>
      <c r="BH1877" s="1"/>
      <c r="BI1877" s="1"/>
      <c r="BJ1877" s="1"/>
      <c r="BK1877" s="1"/>
      <c r="BL1877" s="1"/>
      <c r="BM1877" s="1"/>
      <c r="BN1877" s="1"/>
      <c r="BO1877" s="1"/>
      <c r="BP1877" s="1"/>
      <c r="BQ1877" s="1"/>
      <c r="BR1877" s="1"/>
      <c r="BS1877" s="1"/>
      <c r="BT1877" s="1"/>
      <c r="BU1877" s="1"/>
      <c r="BV1877" s="1"/>
      <c r="BW1877" s="1"/>
      <c r="BX1877" s="1"/>
      <c r="BY1877" s="1"/>
      <c r="BZ1877" s="1"/>
      <c r="CA1877" s="1"/>
      <c r="CB1877" s="1"/>
      <c r="CC1877" s="1"/>
      <c r="CD1877" s="1"/>
      <c r="CE1877" s="1"/>
      <c r="CF1877" s="1"/>
      <c r="CG1877" s="1"/>
      <c r="CH1877" s="1"/>
      <c r="CI1877" s="1"/>
      <c r="CJ1877" s="1"/>
      <c r="CK1877" s="1"/>
      <c r="CL1877" s="1"/>
      <c r="CM1877" s="1"/>
      <c r="CN1877" s="1"/>
      <c r="CO1877" s="1"/>
      <c r="CP1877" s="1"/>
      <c r="CQ1877" s="1"/>
      <c r="CR1877" s="1"/>
      <c r="CS1877" s="1"/>
      <c r="CT1877" s="1"/>
      <c r="CU1877" s="1"/>
      <c r="CV1877" s="1"/>
      <c r="CW1877" s="1"/>
      <c r="CX1877" s="1"/>
      <c r="CY1877" s="1"/>
      <c r="CZ1877" s="1"/>
      <c r="DA1877" s="1"/>
      <c r="DB1877" s="1"/>
      <c r="DC1877" s="1"/>
      <c r="DD1877" s="1"/>
      <c r="DE1877" s="1"/>
      <c r="DF1877" s="1"/>
      <c r="DG1877" s="1"/>
      <c r="DH1877" s="1"/>
      <c r="DI1877" s="1"/>
      <c r="DJ1877" s="1"/>
      <c r="DK1877" s="1"/>
      <c r="DL1877" s="1"/>
      <c r="DM1877" s="1"/>
      <c r="DN1877" s="1"/>
      <c r="DO1877" s="1"/>
      <c r="DP1877" s="1"/>
      <c r="DQ1877" s="1"/>
      <c r="DR1877" s="1"/>
      <c r="DS1877" s="1"/>
      <c r="DT1877" s="1"/>
      <c r="DU1877" s="1"/>
      <c r="DV1877" s="1"/>
      <c r="DW1877" s="1"/>
      <c r="DX1877" s="1"/>
      <c r="DY1877" s="1"/>
      <c r="DZ1877" s="1"/>
      <c r="EA1877" s="1"/>
      <c r="EB1877" s="1"/>
      <c r="EC1877" s="1"/>
      <c r="ED1877" s="1"/>
      <c r="EE1877" s="1"/>
      <c r="EF1877" s="1"/>
      <c r="EG1877" s="1"/>
      <c r="EH1877" s="1"/>
      <c r="EI1877" s="1"/>
      <c r="EJ1877" s="1"/>
      <c r="EK1877" s="1"/>
      <c r="EL1877" s="1"/>
      <c r="EM1877" s="1"/>
      <c r="EN1877" s="1"/>
      <c r="EO1877" s="1"/>
      <c r="EP1877" s="1"/>
      <c r="EQ1877" s="1"/>
      <c r="ER1877" s="1"/>
      <c r="ES1877" s="1"/>
      <c r="ET1877" s="1"/>
      <c r="EU1877" s="1"/>
      <c r="EV1877" s="1"/>
      <c r="EW1877" s="1"/>
      <c r="EX1877" s="1"/>
      <c r="EY1877" s="1"/>
      <c r="EZ1877" s="1"/>
      <c r="FA1877" s="1"/>
    </row>
    <row r="1878" spans="1:157" s="21" customFormat="1" x14ac:dyDescent="0.2">
      <c r="A1878" s="184" t="s">
        <v>1838</v>
      </c>
      <c r="B1878" s="185" t="s">
        <v>1035</v>
      </c>
      <c r="C1878" s="186">
        <v>1604479.34</v>
      </c>
      <c r="D1878" s="1"/>
      <c r="E1878" s="1"/>
      <c r="F1878" s="1"/>
      <c r="G1878" s="1"/>
      <c r="H1878" s="1"/>
      <c r="I1878" s="1"/>
      <c r="J1878" s="1"/>
      <c r="K1878" s="1"/>
      <c r="L1878" s="1"/>
      <c r="M1878" s="1"/>
      <c r="N1878" s="1"/>
      <c r="O1878" s="1"/>
      <c r="P1878" s="1"/>
      <c r="Q1878" s="1"/>
      <c r="R1878" s="1"/>
      <c r="S1878" s="1"/>
      <c r="T1878" s="1"/>
      <c r="U1878" s="1"/>
      <c r="V1878" s="1"/>
      <c r="W1878" s="1"/>
      <c r="X1878" s="1"/>
      <c r="Y1878" s="1"/>
      <c r="Z1878" s="1"/>
      <c r="AA1878" s="1"/>
      <c r="AB1878" s="1"/>
      <c r="AC1878" s="1"/>
      <c r="AD1878" s="1"/>
      <c r="AE1878" s="1"/>
      <c r="AF1878" s="1"/>
      <c r="AG1878" s="1"/>
      <c r="AH1878" s="1"/>
      <c r="AI1878" s="1"/>
      <c r="AJ1878" s="1"/>
      <c r="AK1878" s="1"/>
      <c r="AL1878" s="1"/>
      <c r="AM1878" s="1"/>
      <c r="AN1878" s="1"/>
      <c r="AO1878" s="1"/>
      <c r="AP1878" s="1"/>
      <c r="AQ1878" s="1"/>
      <c r="AR1878" s="1"/>
      <c r="AS1878" s="1"/>
      <c r="AT1878" s="1"/>
      <c r="AU1878" s="1"/>
      <c r="AV1878" s="1"/>
      <c r="AW1878" s="1"/>
      <c r="AX1878" s="1"/>
      <c r="AY1878" s="1"/>
      <c r="AZ1878" s="1"/>
      <c r="BA1878" s="1"/>
      <c r="BB1878" s="1"/>
      <c r="BC1878" s="1"/>
      <c r="BD1878" s="1"/>
      <c r="BE1878" s="1"/>
      <c r="BF1878" s="1"/>
      <c r="BG1878" s="1"/>
      <c r="BH1878" s="1"/>
      <c r="BI1878" s="1"/>
      <c r="BJ1878" s="1"/>
      <c r="BK1878" s="1"/>
      <c r="BL1878" s="1"/>
      <c r="BM1878" s="1"/>
      <c r="BN1878" s="1"/>
      <c r="BO1878" s="1"/>
      <c r="BP1878" s="1"/>
      <c r="BQ1878" s="1"/>
      <c r="BR1878" s="1"/>
      <c r="BS1878" s="1"/>
      <c r="BT1878" s="1"/>
      <c r="BU1878" s="1"/>
      <c r="BV1878" s="1"/>
      <c r="BW1878" s="1"/>
      <c r="BX1878" s="1"/>
      <c r="BY1878" s="1"/>
      <c r="BZ1878" s="1"/>
      <c r="CA1878" s="1"/>
      <c r="CB1878" s="1"/>
      <c r="CC1878" s="1"/>
      <c r="CD1878" s="1"/>
      <c r="CE1878" s="1"/>
      <c r="CF1878" s="1"/>
      <c r="CG1878" s="1"/>
      <c r="CH1878" s="1"/>
      <c r="CI1878" s="1"/>
      <c r="CJ1878" s="1"/>
      <c r="CK1878" s="1"/>
      <c r="CL1878" s="1"/>
      <c r="CM1878" s="1"/>
      <c r="CN1878" s="1"/>
      <c r="CO1878" s="1"/>
      <c r="CP1878" s="1"/>
      <c r="CQ1878" s="1"/>
      <c r="CR1878" s="1"/>
      <c r="CS1878" s="1"/>
      <c r="CT1878" s="1"/>
      <c r="CU1878" s="1"/>
      <c r="CV1878" s="1"/>
      <c r="CW1878" s="1"/>
      <c r="CX1878" s="1"/>
      <c r="CY1878" s="1"/>
      <c r="CZ1878" s="1"/>
      <c r="DA1878" s="1"/>
      <c r="DB1878" s="1"/>
      <c r="DC1878" s="1"/>
      <c r="DD1878" s="1"/>
      <c r="DE1878" s="1"/>
      <c r="DF1878" s="1"/>
      <c r="DG1878" s="1"/>
      <c r="DH1878" s="1"/>
      <c r="DI1878" s="1"/>
      <c r="DJ1878" s="1"/>
      <c r="DK1878" s="1"/>
      <c r="DL1878" s="1"/>
      <c r="DM1878" s="1"/>
      <c r="DN1878" s="1"/>
      <c r="DO1878" s="1"/>
      <c r="DP1878" s="1"/>
      <c r="DQ1878" s="1"/>
      <c r="DR1878" s="1"/>
      <c r="DS1878" s="1"/>
      <c r="DT1878" s="1"/>
      <c r="DU1878" s="1"/>
      <c r="DV1878" s="1"/>
      <c r="DW1878" s="1"/>
      <c r="DX1878" s="1"/>
      <c r="DY1878" s="1"/>
      <c r="DZ1878" s="1"/>
      <c r="EA1878" s="1"/>
      <c r="EB1878" s="1"/>
      <c r="EC1878" s="1"/>
      <c r="ED1878" s="1"/>
      <c r="EE1878" s="1"/>
      <c r="EF1878" s="1"/>
      <c r="EG1878" s="1"/>
      <c r="EH1878" s="1"/>
      <c r="EI1878" s="1"/>
      <c r="EJ1878" s="1"/>
      <c r="EK1878" s="1"/>
      <c r="EL1878" s="1"/>
      <c r="EM1878" s="1"/>
      <c r="EN1878" s="1"/>
      <c r="EO1878" s="1"/>
      <c r="EP1878" s="1"/>
      <c r="EQ1878" s="1"/>
      <c r="ER1878" s="1"/>
      <c r="ES1878" s="1"/>
      <c r="ET1878" s="1"/>
      <c r="EU1878" s="1"/>
      <c r="EV1878" s="1"/>
      <c r="EW1878" s="1"/>
      <c r="EX1878" s="1"/>
      <c r="EY1878" s="1"/>
      <c r="EZ1878" s="1"/>
      <c r="FA1878" s="1"/>
    </row>
    <row r="1879" spans="1:157" s="21" customFormat="1" x14ac:dyDescent="0.2">
      <c r="A1879" s="184" t="s">
        <v>1838</v>
      </c>
      <c r="B1879" s="185" t="s">
        <v>1035</v>
      </c>
      <c r="C1879" s="186">
        <v>2686453.31</v>
      </c>
      <c r="D1879" s="1"/>
      <c r="E1879" s="1"/>
      <c r="F1879" s="1"/>
      <c r="G1879" s="1"/>
      <c r="H1879" s="1"/>
      <c r="I1879" s="1"/>
      <c r="J1879" s="1"/>
      <c r="K1879" s="1"/>
      <c r="L1879" s="1"/>
      <c r="M1879" s="1"/>
      <c r="N1879" s="1"/>
      <c r="O1879" s="1"/>
      <c r="P1879" s="1"/>
      <c r="Q1879" s="1"/>
      <c r="R1879" s="1"/>
      <c r="S1879" s="1"/>
      <c r="T1879" s="1"/>
      <c r="U1879" s="1"/>
      <c r="V1879" s="1"/>
      <c r="W1879" s="1"/>
      <c r="X1879" s="1"/>
      <c r="Y1879" s="1"/>
      <c r="Z1879" s="1"/>
      <c r="AA1879" s="1"/>
      <c r="AB1879" s="1"/>
      <c r="AC1879" s="1"/>
      <c r="AD1879" s="1"/>
      <c r="AE1879" s="1"/>
      <c r="AF1879" s="1"/>
      <c r="AG1879" s="1"/>
      <c r="AH1879" s="1"/>
      <c r="AI1879" s="1"/>
      <c r="AJ1879" s="1"/>
      <c r="AK1879" s="1"/>
      <c r="AL1879" s="1"/>
      <c r="AM1879" s="1"/>
      <c r="AN1879" s="1"/>
      <c r="AO1879" s="1"/>
      <c r="AP1879" s="1"/>
      <c r="AQ1879" s="1"/>
      <c r="AR1879" s="1"/>
      <c r="AS1879" s="1"/>
      <c r="AT1879" s="1"/>
      <c r="AU1879" s="1"/>
      <c r="AV1879" s="1"/>
      <c r="AW1879" s="1"/>
      <c r="AX1879" s="1"/>
      <c r="AY1879" s="1"/>
      <c r="AZ1879" s="1"/>
      <c r="BA1879" s="1"/>
      <c r="BB1879" s="1"/>
      <c r="BC1879" s="1"/>
      <c r="BD1879" s="1"/>
      <c r="BE1879" s="1"/>
      <c r="BF1879" s="1"/>
      <c r="BG1879" s="1"/>
      <c r="BH1879" s="1"/>
      <c r="BI1879" s="1"/>
      <c r="BJ1879" s="1"/>
      <c r="BK1879" s="1"/>
      <c r="BL1879" s="1"/>
      <c r="BM1879" s="1"/>
      <c r="BN1879" s="1"/>
      <c r="BO1879" s="1"/>
      <c r="BP1879" s="1"/>
      <c r="BQ1879" s="1"/>
      <c r="BR1879" s="1"/>
      <c r="BS1879" s="1"/>
      <c r="BT1879" s="1"/>
      <c r="BU1879" s="1"/>
      <c r="BV1879" s="1"/>
      <c r="BW1879" s="1"/>
      <c r="BX1879" s="1"/>
      <c r="BY1879" s="1"/>
      <c r="BZ1879" s="1"/>
      <c r="CA1879" s="1"/>
      <c r="CB1879" s="1"/>
      <c r="CC1879" s="1"/>
      <c r="CD1879" s="1"/>
      <c r="CE1879" s="1"/>
      <c r="CF1879" s="1"/>
      <c r="CG1879" s="1"/>
      <c r="CH1879" s="1"/>
      <c r="CI1879" s="1"/>
      <c r="CJ1879" s="1"/>
      <c r="CK1879" s="1"/>
      <c r="CL1879" s="1"/>
      <c r="CM1879" s="1"/>
      <c r="CN1879" s="1"/>
      <c r="CO1879" s="1"/>
      <c r="CP1879" s="1"/>
      <c r="CQ1879" s="1"/>
      <c r="CR1879" s="1"/>
      <c r="CS1879" s="1"/>
      <c r="CT1879" s="1"/>
      <c r="CU1879" s="1"/>
      <c r="CV1879" s="1"/>
      <c r="CW1879" s="1"/>
      <c r="CX1879" s="1"/>
      <c r="CY1879" s="1"/>
      <c r="CZ1879" s="1"/>
      <c r="DA1879" s="1"/>
      <c r="DB1879" s="1"/>
      <c r="DC1879" s="1"/>
      <c r="DD1879" s="1"/>
      <c r="DE1879" s="1"/>
      <c r="DF1879" s="1"/>
      <c r="DG1879" s="1"/>
      <c r="DH1879" s="1"/>
      <c r="DI1879" s="1"/>
      <c r="DJ1879" s="1"/>
      <c r="DK1879" s="1"/>
      <c r="DL1879" s="1"/>
      <c r="DM1879" s="1"/>
      <c r="DN1879" s="1"/>
      <c r="DO1879" s="1"/>
      <c r="DP1879" s="1"/>
      <c r="DQ1879" s="1"/>
      <c r="DR1879" s="1"/>
      <c r="DS1879" s="1"/>
      <c r="DT1879" s="1"/>
      <c r="DU1879" s="1"/>
      <c r="DV1879" s="1"/>
      <c r="DW1879" s="1"/>
      <c r="DX1879" s="1"/>
      <c r="DY1879" s="1"/>
      <c r="DZ1879" s="1"/>
      <c r="EA1879" s="1"/>
      <c r="EB1879" s="1"/>
      <c r="EC1879" s="1"/>
      <c r="ED1879" s="1"/>
      <c r="EE1879" s="1"/>
      <c r="EF1879" s="1"/>
      <c r="EG1879" s="1"/>
      <c r="EH1879" s="1"/>
      <c r="EI1879" s="1"/>
      <c r="EJ1879" s="1"/>
      <c r="EK1879" s="1"/>
      <c r="EL1879" s="1"/>
      <c r="EM1879" s="1"/>
      <c r="EN1879" s="1"/>
      <c r="EO1879" s="1"/>
      <c r="EP1879" s="1"/>
      <c r="EQ1879" s="1"/>
      <c r="ER1879" s="1"/>
      <c r="ES1879" s="1"/>
      <c r="ET1879" s="1"/>
      <c r="EU1879" s="1"/>
      <c r="EV1879" s="1"/>
      <c r="EW1879" s="1"/>
      <c r="EX1879" s="1"/>
      <c r="EY1879" s="1"/>
      <c r="EZ1879" s="1"/>
      <c r="FA1879" s="1"/>
    </row>
    <row r="1880" spans="1:157" s="21" customFormat="1" x14ac:dyDescent="0.2">
      <c r="A1880" s="184" t="s">
        <v>1838</v>
      </c>
      <c r="B1880" s="185" t="s">
        <v>1035</v>
      </c>
      <c r="C1880" s="186">
        <v>3524165.78</v>
      </c>
      <c r="D1880" s="1"/>
      <c r="E1880" s="1"/>
      <c r="F1880" s="1"/>
      <c r="G1880" s="1"/>
      <c r="H1880" s="1"/>
      <c r="I1880" s="1"/>
      <c r="J1880" s="1"/>
      <c r="K1880" s="1"/>
      <c r="L1880" s="1"/>
      <c r="M1880" s="1"/>
      <c r="N1880" s="1"/>
      <c r="O1880" s="1"/>
      <c r="P1880" s="1"/>
      <c r="Q1880" s="1"/>
      <c r="R1880" s="1"/>
      <c r="S1880" s="1"/>
      <c r="T1880" s="1"/>
      <c r="U1880" s="1"/>
      <c r="V1880" s="1"/>
      <c r="W1880" s="1"/>
      <c r="X1880" s="1"/>
      <c r="Y1880" s="1"/>
      <c r="Z1880" s="1"/>
      <c r="AA1880" s="1"/>
      <c r="AB1880" s="1"/>
      <c r="AC1880" s="1"/>
      <c r="AD1880" s="1"/>
      <c r="AE1880" s="1"/>
      <c r="AF1880" s="1"/>
      <c r="AG1880" s="1"/>
      <c r="AH1880" s="1"/>
      <c r="AI1880" s="1"/>
      <c r="AJ1880" s="1"/>
      <c r="AK1880" s="1"/>
      <c r="AL1880" s="1"/>
      <c r="AM1880" s="1"/>
      <c r="AN1880" s="1"/>
      <c r="AO1880" s="1"/>
      <c r="AP1880" s="1"/>
      <c r="AQ1880" s="1"/>
      <c r="AR1880" s="1"/>
      <c r="AS1880" s="1"/>
      <c r="AT1880" s="1"/>
      <c r="AU1880" s="1"/>
      <c r="AV1880" s="1"/>
      <c r="AW1880" s="1"/>
      <c r="AX1880" s="1"/>
      <c r="AY1880" s="1"/>
      <c r="AZ1880" s="1"/>
      <c r="BA1880" s="1"/>
      <c r="BB1880" s="1"/>
      <c r="BC1880" s="1"/>
      <c r="BD1880" s="1"/>
      <c r="BE1880" s="1"/>
      <c r="BF1880" s="1"/>
      <c r="BG1880" s="1"/>
      <c r="BH1880" s="1"/>
      <c r="BI1880" s="1"/>
      <c r="BJ1880" s="1"/>
      <c r="BK1880" s="1"/>
      <c r="BL1880" s="1"/>
      <c r="BM1880" s="1"/>
      <c r="BN1880" s="1"/>
      <c r="BO1880" s="1"/>
      <c r="BP1880" s="1"/>
      <c r="BQ1880" s="1"/>
      <c r="BR1880" s="1"/>
      <c r="BS1880" s="1"/>
      <c r="BT1880" s="1"/>
      <c r="BU1880" s="1"/>
      <c r="BV1880" s="1"/>
      <c r="BW1880" s="1"/>
      <c r="BX1880" s="1"/>
      <c r="BY1880" s="1"/>
      <c r="BZ1880" s="1"/>
      <c r="CA1880" s="1"/>
      <c r="CB1880" s="1"/>
      <c r="CC1880" s="1"/>
      <c r="CD1880" s="1"/>
      <c r="CE1880" s="1"/>
      <c r="CF1880" s="1"/>
      <c r="CG1880" s="1"/>
      <c r="CH1880" s="1"/>
      <c r="CI1880" s="1"/>
      <c r="CJ1880" s="1"/>
      <c r="CK1880" s="1"/>
      <c r="CL1880" s="1"/>
      <c r="CM1880" s="1"/>
      <c r="CN1880" s="1"/>
      <c r="CO1880" s="1"/>
      <c r="CP1880" s="1"/>
      <c r="CQ1880" s="1"/>
      <c r="CR1880" s="1"/>
      <c r="CS1880" s="1"/>
      <c r="CT1880" s="1"/>
      <c r="CU1880" s="1"/>
      <c r="CV1880" s="1"/>
      <c r="CW1880" s="1"/>
      <c r="CX1880" s="1"/>
      <c r="CY1880" s="1"/>
      <c r="CZ1880" s="1"/>
      <c r="DA1880" s="1"/>
      <c r="DB1880" s="1"/>
      <c r="DC1880" s="1"/>
      <c r="DD1880" s="1"/>
      <c r="DE1880" s="1"/>
      <c r="DF1880" s="1"/>
      <c r="DG1880" s="1"/>
      <c r="DH1880" s="1"/>
      <c r="DI1880" s="1"/>
      <c r="DJ1880" s="1"/>
      <c r="DK1880" s="1"/>
      <c r="DL1880" s="1"/>
      <c r="DM1880" s="1"/>
      <c r="DN1880" s="1"/>
      <c r="DO1880" s="1"/>
      <c r="DP1880" s="1"/>
      <c r="DQ1880" s="1"/>
      <c r="DR1880" s="1"/>
      <c r="DS1880" s="1"/>
      <c r="DT1880" s="1"/>
      <c r="DU1880" s="1"/>
      <c r="DV1880" s="1"/>
      <c r="DW1880" s="1"/>
      <c r="DX1880" s="1"/>
      <c r="DY1880" s="1"/>
      <c r="DZ1880" s="1"/>
      <c r="EA1880" s="1"/>
      <c r="EB1880" s="1"/>
      <c r="EC1880" s="1"/>
      <c r="ED1880" s="1"/>
      <c r="EE1880" s="1"/>
      <c r="EF1880" s="1"/>
      <c r="EG1880" s="1"/>
      <c r="EH1880" s="1"/>
      <c r="EI1880" s="1"/>
      <c r="EJ1880" s="1"/>
      <c r="EK1880" s="1"/>
      <c r="EL1880" s="1"/>
      <c r="EM1880" s="1"/>
      <c r="EN1880" s="1"/>
      <c r="EO1880" s="1"/>
      <c r="EP1880" s="1"/>
      <c r="EQ1880" s="1"/>
      <c r="ER1880" s="1"/>
      <c r="ES1880" s="1"/>
      <c r="ET1880" s="1"/>
      <c r="EU1880" s="1"/>
      <c r="EV1880" s="1"/>
      <c r="EW1880" s="1"/>
      <c r="EX1880" s="1"/>
      <c r="EY1880" s="1"/>
      <c r="EZ1880" s="1"/>
      <c r="FA1880" s="1"/>
    </row>
    <row r="1881" spans="1:157" s="21" customFormat="1" x14ac:dyDescent="0.2">
      <c r="A1881" s="184" t="s">
        <v>1838</v>
      </c>
      <c r="B1881" s="185" t="s">
        <v>1035</v>
      </c>
      <c r="C1881" s="186">
        <v>293625.58</v>
      </c>
      <c r="D1881" s="1"/>
      <c r="E1881" s="1"/>
      <c r="F1881" s="1"/>
      <c r="G1881" s="1"/>
      <c r="H1881" s="1"/>
      <c r="I1881" s="1"/>
      <c r="J1881" s="1"/>
      <c r="K1881" s="1"/>
      <c r="L1881" s="1"/>
      <c r="M1881" s="1"/>
      <c r="N1881" s="1"/>
      <c r="O1881" s="1"/>
      <c r="P1881" s="1"/>
      <c r="Q1881" s="1"/>
      <c r="R1881" s="1"/>
      <c r="S1881" s="1"/>
      <c r="T1881" s="1"/>
      <c r="U1881" s="1"/>
      <c r="V1881" s="1"/>
      <c r="W1881" s="1"/>
      <c r="X1881" s="1"/>
      <c r="Y1881" s="1"/>
      <c r="Z1881" s="1"/>
      <c r="AA1881" s="1"/>
      <c r="AB1881" s="1"/>
      <c r="AC1881" s="1"/>
      <c r="AD1881" s="1"/>
      <c r="AE1881" s="1"/>
      <c r="AF1881" s="1"/>
      <c r="AG1881" s="1"/>
      <c r="AH1881" s="1"/>
      <c r="AI1881" s="1"/>
      <c r="AJ1881" s="1"/>
      <c r="AK1881" s="1"/>
      <c r="AL1881" s="1"/>
      <c r="AM1881" s="1"/>
      <c r="AN1881" s="1"/>
      <c r="AO1881" s="1"/>
      <c r="AP1881" s="1"/>
      <c r="AQ1881" s="1"/>
      <c r="AR1881" s="1"/>
      <c r="AS1881" s="1"/>
      <c r="AT1881" s="1"/>
      <c r="AU1881" s="1"/>
      <c r="AV1881" s="1"/>
      <c r="AW1881" s="1"/>
      <c r="AX1881" s="1"/>
      <c r="AY1881" s="1"/>
      <c r="AZ1881" s="1"/>
      <c r="BA1881" s="1"/>
      <c r="BB1881" s="1"/>
      <c r="BC1881" s="1"/>
      <c r="BD1881" s="1"/>
      <c r="BE1881" s="1"/>
      <c r="BF1881" s="1"/>
      <c r="BG1881" s="1"/>
      <c r="BH1881" s="1"/>
      <c r="BI1881" s="1"/>
      <c r="BJ1881" s="1"/>
      <c r="BK1881" s="1"/>
      <c r="BL1881" s="1"/>
      <c r="BM1881" s="1"/>
      <c r="BN1881" s="1"/>
      <c r="BO1881" s="1"/>
      <c r="BP1881" s="1"/>
      <c r="BQ1881" s="1"/>
      <c r="BR1881" s="1"/>
      <c r="BS1881" s="1"/>
      <c r="BT1881" s="1"/>
      <c r="BU1881" s="1"/>
      <c r="BV1881" s="1"/>
      <c r="BW1881" s="1"/>
      <c r="BX1881" s="1"/>
      <c r="BY1881" s="1"/>
      <c r="BZ1881" s="1"/>
      <c r="CA1881" s="1"/>
      <c r="CB1881" s="1"/>
      <c r="CC1881" s="1"/>
      <c r="CD1881" s="1"/>
      <c r="CE1881" s="1"/>
      <c r="CF1881" s="1"/>
      <c r="CG1881" s="1"/>
      <c r="CH1881" s="1"/>
      <c r="CI1881" s="1"/>
      <c r="CJ1881" s="1"/>
      <c r="CK1881" s="1"/>
      <c r="CL1881" s="1"/>
      <c r="CM1881" s="1"/>
      <c r="CN1881" s="1"/>
      <c r="CO1881" s="1"/>
      <c r="CP1881" s="1"/>
      <c r="CQ1881" s="1"/>
      <c r="CR1881" s="1"/>
      <c r="CS1881" s="1"/>
      <c r="CT1881" s="1"/>
      <c r="CU1881" s="1"/>
      <c r="CV1881" s="1"/>
      <c r="CW1881" s="1"/>
      <c r="CX1881" s="1"/>
      <c r="CY1881" s="1"/>
      <c r="CZ1881" s="1"/>
      <c r="DA1881" s="1"/>
      <c r="DB1881" s="1"/>
      <c r="DC1881" s="1"/>
      <c r="DD1881" s="1"/>
      <c r="DE1881" s="1"/>
      <c r="DF1881" s="1"/>
      <c r="DG1881" s="1"/>
      <c r="DH1881" s="1"/>
      <c r="DI1881" s="1"/>
      <c r="DJ1881" s="1"/>
      <c r="DK1881" s="1"/>
      <c r="DL1881" s="1"/>
      <c r="DM1881" s="1"/>
      <c r="DN1881" s="1"/>
      <c r="DO1881" s="1"/>
      <c r="DP1881" s="1"/>
      <c r="DQ1881" s="1"/>
      <c r="DR1881" s="1"/>
      <c r="DS1881" s="1"/>
      <c r="DT1881" s="1"/>
      <c r="DU1881" s="1"/>
      <c r="DV1881" s="1"/>
      <c r="DW1881" s="1"/>
      <c r="DX1881" s="1"/>
      <c r="DY1881" s="1"/>
      <c r="DZ1881" s="1"/>
      <c r="EA1881" s="1"/>
      <c r="EB1881" s="1"/>
      <c r="EC1881" s="1"/>
      <c r="ED1881" s="1"/>
      <c r="EE1881" s="1"/>
      <c r="EF1881" s="1"/>
      <c r="EG1881" s="1"/>
      <c r="EH1881" s="1"/>
      <c r="EI1881" s="1"/>
      <c r="EJ1881" s="1"/>
      <c r="EK1881" s="1"/>
      <c r="EL1881" s="1"/>
      <c r="EM1881" s="1"/>
      <c r="EN1881" s="1"/>
      <c r="EO1881" s="1"/>
      <c r="EP1881" s="1"/>
      <c r="EQ1881" s="1"/>
      <c r="ER1881" s="1"/>
      <c r="ES1881" s="1"/>
      <c r="ET1881" s="1"/>
      <c r="EU1881" s="1"/>
      <c r="EV1881" s="1"/>
      <c r="EW1881" s="1"/>
      <c r="EX1881" s="1"/>
      <c r="EY1881" s="1"/>
      <c r="EZ1881" s="1"/>
      <c r="FA1881" s="1"/>
    </row>
    <row r="1882" spans="1:157" s="21" customFormat="1" x14ac:dyDescent="0.2">
      <c r="A1882" s="184" t="s">
        <v>1838</v>
      </c>
      <c r="B1882" s="185" t="s">
        <v>1035</v>
      </c>
      <c r="C1882" s="186">
        <v>815788.92</v>
      </c>
      <c r="D1882" s="1"/>
      <c r="E1882" s="1"/>
      <c r="F1882" s="1"/>
      <c r="G1882" s="1"/>
      <c r="H1882" s="1"/>
      <c r="I1882" s="1"/>
      <c r="J1882" s="1"/>
      <c r="K1882" s="1"/>
      <c r="L1882" s="1"/>
      <c r="M1882" s="1"/>
      <c r="N1882" s="1"/>
      <c r="O1882" s="1"/>
      <c r="P1882" s="1"/>
      <c r="Q1882" s="1"/>
      <c r="R1882" s="1"/>
      <c r="S1882" s="1"/>
      <c r="T1882" s="1"/>
      <c r="U1882" s="1"/>
      <c r="V1882" s="1"/>
      <c r="W1882" s="1"/>
      <c r="X1882" s="1"/>
      <c r="Y1882" s="1"/>
      <c r="Z1882" s="1"/>
      <c r="AA1882" s="1"/>
      <c r="AB1882" s="1"/>
      <c r="AC1882" s="1"/>
      <c r="AD1882" s="1"/>
      <c r="AE1882" s="1"/>
      <c r="AF1882" s="1"/>
      <c r="AG1882" s="1"/>
      <c r="AH1882" s="1"/>
      <c r="AI1882" s="1"/>
      <c r="AJ1882" s="1"/>
      <c r="AK1882" s="1"/>
      <c r="AL1882" s="1"/>
      <c r="AM1882" s="1"/>
      <c r="AN1882" s="1"/>
      <c r="AO1882" s="1"/>
      <c r="AP1882" s="1"/>
      <c r="AQ1882" s="1"/>
      <c r="AR1882" s="1"/>
      <c r="AS1882" s="1"/>
      <c r="AT1882" s="1"/>
      <c r="AU1882" s="1"/>
      <c r="AV1882" s="1"/>
      <c r="AW1882" s="1"/>
      <c r="AX1882" s="1"/>
      <c r="AY1882" s="1"/>
      <c r="AZ1882" s="1"/>
      <c r="BA1882" s="1"/>
      <c r="BB1882" s="1"/>
      <c r="BC1882" s="1"/>
      <c r="BD1882" s="1"/>
      <c r="BE1882" s="1"/>
      <c r="BF1882" s="1"/>
      <c r="BG1882" s="1"/>
      <c r="BH1882" s="1"/>
      <c r="BI1882" s="1"/>
      <c r="BJ1882" s="1"/>
      <c r="BK1882" s="1"/>
      <c r="BL1882" s="1"/>
      <c r="BM1882" s="1"/>
      <c r="BN1882" s="1"/>
      <c r="BO1882" s="1"/>
      <c r="BP1882" s="1"/>
      <c r="BQ1882" s="1"/>
      <c r="BR1882" s="1"/>
      <c r="BS1882" s="1"/>
      <c r="BT1882" s="1"/>
      <c r="BU1882" s="1"/>
      <c r="BV1882" s="1"/>
      <c r="BW1882" s="1"/>
      <c r="BX1882" s="1"/>
      <c r="BY1882" s="1"/>
      <c r="BZ1882" s="1"/>
      <c r="CA1882" s="1"/>
      <c r="CB1882" s="1"/>
      <c r="CC1882" s="1"/>
      <c r="CD1882" s="1"/>
      <c r="CE1882" s="1"/>
      <c r="CF1882" s="1"/>
      <c r="CG1882" s="1"/>
      <c r="CH1882" s="1"/>
      <c r="CI1882" s="1"/>
      <c r="CJ1882" s="1"/>
      <c r="CK1882" s="1"/>
      <c r="CL1882" s="1"/>
      <c r="CM1882" s="1"/>
      <c r="CN1882" s="1"/>
      <c r="CO1882" s="1"/>
      <c r="CP1882" s="1"/>
      <c r="CQ1882" s="1"/>
      <c r="CR1882" s="1"/>
      <c r="CS1882" s="1"/>
      <c r="CT1882" s="1"/>
      <c r="CU1882" s="1"/>
      <c r="CV1882" s="1"/>
      <c r="CW1882" s="1"/>
      <c r="CX1882" s="1"/>
      <c r="CY1882" s="1"/>
      <c r="CZ1882" s="1"/>
      <c r="DA1882" s="1"/>
      <c r="DB1882" s="1"/>
      <c r="DC1882" s="1"/>
      <c r="DD1882" s="1"/>
      <c r="DE1882" s="1"/>
      <c r="DF1882" s="1"/>
      <c r="DG1882" s="1"/>
      <c r="DH1882" s="1"/>
      <c r="DI1882" s="1"/>
      <c r="DJ1882" s="1"/>
      <c r="DK1882" s="1"/>
      <c r="DL1882" s="1"/>
      <c r="DM1882" s="1"/>
      <c r="DN1882" s="1"/>
      <c r="DO1882" s="1"/>
      <c r="DP1882" s="1"/>
      <c r="DQ1882" s="1"/>
      <c r="DR1882" s="1"/>
      <c r="DS1882" s="1"/>
      <c r="DT1882" s="1"/>
      <c r="DU1882" s="1"/>
      <c r="DV1882" s="1"/>
      <c r="DW1882" s="1"/>
      <c r="DX1882" s="1"/>
      <c r="DY1882" s="1"/>
      <c r="DZ1882" s="1"/>
      <c r="EA1882" s="1"/>
      <c r="EB1882" s="1"/>
      <c r="EC1882" s="1"/>
      <c r="ED1882" s="1"/>
      <c r="EE1882" s="1"/>
      <c r="EF1882" s="1"/>
      <c r="EG1882" s="1"/>
      <c r="EH1882" s="1"/>
      <c r="EI1882" s="1"/>
      <c r="EJ1882" s="1"/>
      <c r="EK1882" s="1"/>
      <c r="EL1882" s="1"/>
      <c r="EM1882" s="1"/>
      <c r="EN1882" s="1"/>
      <c r="EO1882" s="1"/>
      <c r="EP1882" s="1"/>
      <c r="EQ1882" s="1"/>
      <c r="ER1882" s="1"/>
      <c r="ES1882" s="1"/>
      <c r="ET1882" s="1"/>
      <c r="EU1882" s="1"/>
      <c r="EV1882" s="1"/>
      <c r="EW1882" s="1"/>
      <c r="EX1882" s="1"/>
      <c r="EY1882" s="1"/>
      <c r="EZ1882" s="1"/>
      <c r="FA1882" s="1"/>
    </row>
    <row r="1883" spans="1:157" s="21" customFormat="1" x14ac:dyDescent="0.2">
      <c r="A1883" s="184" t="s">
        <v>1838</v>
      </c>
      <c r="B1883" s="185" t="s">
        <v>1035</v>
      </c>
      <c r="C1883" s="186">
        <v>965610.76</v>
      </c>
      <c r="D1883" s="1"/>
      <c r="E1883" s="1"/>
      <c r="F1883" s="1"/>
      <c r="G1883" s="1"/>
      <c r="H1883" s="1"/>
      <c r="I1883" s="1"/>
      <c r="J1883" s="1"/>
      <c r="K1883" s="1"/>
      <c r="L1883" s="1"/>
      <c r="M1883" s="1"/>
      <c r="N1883" s="1"/>
      <c r="O1883" s="1"/>
      <c r="P1883" s="1"/>
      <c r="Q1883" s="1"/>
      <c r="R1883" s="1"/>
      <c r="S1883" s="1"/>
      <c r="T1883" s="1"/>
      <c r="U1883" s="1"/>
      <c r="V1883" s="1"/>
      <c r="W1883" s="1"/>
      <c r="X1883" s="1"/>
      <c r="Y1883" s="1"/>
      <c r="Z1883" s="1"/>
      <c r="AA1883" s="1"/>
      <c r="AB1883" s="1"/>
      <c r="AC1883" s="1"/>
      <c r="AD1883" s="1"/>
      <c r="AE1883" s="1"/>
      <c r="AF1883" s="1"/>
      <c r="AG1883" s="1"/>
      <c r="AH1883" s="1"/>
      <c r="AI1883" s="1"/>
      <c r="AJ1883" s="1"/>
      <c r="AK1883" s="1"/>
      <c r="AL1883" s="1"/>
      <c r="AM1883" s="1"/>
      <c r="AN1883" s="1"/>
      <c r="AO1883" s="1"/>
      <c r="AP1883" s="1"/>
      <c r="AQ1883" s="1"/>
      <c r="AR1883" s="1"/>
      <c r="AS1883" s="1"/>
      <c r="AT1883" s="1"/>
      <c r="AU1883" s="1"/>
      <c r="AV1883" s="1"/>
      <c r="AW1883" s="1"/>
      <c r="AX1883" s="1"/>
      <c r="AY1883" s="1"/>
      <c r="AZ1883" s="1"/>
      <c r="BA1883" s="1"/>
      <c r="BB1883" s="1"/>
      <c r="BC1883" s="1"/>
      <c r="BD1883" s="1"/>
      <c r="BE1883" s="1"/>
      <c r="BF1883" s="1"/>
      <c r="BG1883" s="1"/>
      <c r="BH1883" s="1"/>
      <c r="BI1883" s="1"/>
      <c r="BJ1883" s="1"/>
      <c r="BK1883" s="1"/>
      <c r="BL1883" s="1"/>
      <c r="BM1883" s="1"/>
      <c r="BN1883" s="1"/>
      <c r="BO1883" s="1"/>
      <c r="BP1883" s="1"/>
      <c r="BQ1883" s="1"/>
      <c r="BR1883" s="1"/>
      <c r="BS1883" s="1"/>
      <c r="BT1883" s="1"/>
      <c r="BU1883" s="1"/>
      <c r="BV1883" s="1"/>
      <c r="BW1883" s="1"/>
      <c r="BX1883" s="1"/>
      <c r="BY1883" s="1"/>
      <c r="BZ1883" s="1"/>
      <c r="CA1883" s="1"/>
      <c r="CB1883" s="1"/>
      <c r="CC1883" s="1"/>
      <c r="CD1883" s="1"/>
      <c r="CE1883" s="1"/>
      <c r="CF1883" s="1"/>
      <c r="CG1883" s="1"/>
      <c r="CH1883" s="1"/>
      <c r="CI1883" s="1"/>
      <c r="CJ1883" s="1"/>
      <c r="CK1883" s="1"/>
      <c r="CL1883" s="1"/>
      <c r="CM1883" s="1"/>
      <c r="CN1883" s="1"/>
      <c r="CO1883" s="1"/>
      <c r="CP1883" s="1"/>
      <c r="CQ1883" s="1"/>
      <c r="CR1883" s="1"/>
      <c r="CS1883" s="1"/>
      <c r="CT1883" s="1"/>
      <c r="CU1883" s="1"/>
      <c r="CV1883" s="1"/>
      <c r="CW1883" s="1"/>
      <c r="CX1883" s="1"/>
      <c r="CY1883" s="1"/>
      <c r="CZ1883" s="1"/>
      <c r="DA1883" s="1"/>
      <c r="DB1883" s="1"/>
      <c r="DC1883" s="1"/>
      <c r="DD1883" s="1"/>
      <c r="DE1883" s="1"/>
      <c r="DF1883" s="1"/>
      <c r="DG1883" s="1"/>
      <c r="DH1883" s="1"/>
      <c r="DI1883" s="1"/>
      <c r="DJ1883" s="1"/>
      <c r="DK1883" s="1"/>
      <c r="DL1883" s="1"/>
      <c r="DM1883" s="1"/>
      <c r="DN1883" s="1"/>
      <c r="DO1883" s="1"/>
      <c r="DP1883" s="1"/>
      <c r="DQ1883" s="1"/>
      <c r="DR1883" s="1"/>
      <c r="DS1883" s="1"/>
      <c r="DT1883" s="1"/>
      <c r="DU1883" s="1"/>
      <c r="DV1883" s="1"/>
      <c r="DW1883" s="1"/>
      <c r="DX1883" s="1"/>
      <c r="DY1883" s="1"/>
      <c r="DZ1883" s="1"/>
      <c r="EA1883" s="1"/>
      <c r="EB1883" s="1"/>
      <c r="EC1883" s="1"/>
      <c r="ED1883" s="1"/>
      <c r="EE1883" s="1"/>
      <c r="EF1883" s="1"/>
      <c r="EG1883" s="1"/>
      <c r="EH1883" s="1"/>
      <c r="EI1883" s="1"/>
      <c r="EJ1883" s="1"/>
      <c r="EK1883" s="1"/>
      <c r="EL1883" s="1"/>
      <c r="EM1883" s="1"/>
      <c r="EN1883" s="1"/>
      <c r="EO1883" s="1"/>
      <c r="EP1883" s="1"/>
      <c r="EQ1883" s="1"/>
      <c r="ER1883" s="1"/>
      <c r="ES1883" s="1"/>
      <c r="ET1883" s="1"/>
      <c r="EU1883" s="1"/>
      <c r="EV1883" s="1"/>
      <c r="EW1883" s="1"/>
      <c r="EX1883" s="1"/>
      <c r="EY1883" s="1"/>
      <c r="EZ1883" s="1"/>
      <c r="FA1883" s="1"/>
    </row>
    <row r="1884" spans="1:157" s="21" customFormat="1" x14ac:dyDescent="0.2">
      <c r="A1884" s="184" t="s">
        <v>1838</v>
      </c>
      <c r="B1884" s="185" t="s">
        <v>1035</v>
      </c>
      <c r="C1884" s="186">
        <v>1705712.24</v>
      </c>
      <c r="D1884" s="1"/>
      <c r="E1884" s="1"/>
      <c r="F1884" s="1"/>
      <c r="G1884" s="1"/>
      <c r="H1884" s="1"/>
      <c r="I1884" s="1"/>
      <c r="J1884" s="1"/>
      <c r="K1884" s="1"/>
      <c r="L1884" s="1"/>
      <c r="M1884" s="1"/>
      <c r="N1884" s="1"/>
      <c r="O1884" s="1"/>
      <c r="P1884" s="1"/>
      <c r="Q1884" s="1"/>
      <c r="R1884" s="1"/>
      <c r="S1884" s="1"/>
      <c r="T1884" s="1"/>
      <c r="U1884" s="1"/>
      <c r="V1884" s="1"/>
      <c r="W1884" s="1"/>
      <c r="X1884" s="1"/>
      <c r="Y1884" s="1"/>
      <c r="Z1884" s="1"/>
      <c r="AA1884" s="1"/>
      <c r="AB1884" s="1"/>
      <c r="AC1884" s="1"/>
      <c r="AD1884" s="1"/>
      <c r="AE1884" s="1"/>
      <c r="AF1884" s="1"/>
      <c r="AG1884" s="1"/>
      <c r="AH1884" s="1"/>
      <c r="AI1884" s="1"/>
      <c r="AJ1884" s="1"/>
      <c r="AK1884" s="1"/>
      <c r="AL1884" s="1"/>
      <c r="AM1884" s="1"/>
      <c r="AN1884" s="1"/>
      <c r="AO1884" s="1"/>
      <c r="AP1884" s="1"/>
      <c r="AQ1884" s="1"/>
      <c r="AR1884" s="1"/>
      <c r="AS1884" s="1"/>
      <c r="AT1884" s="1"/>
      <c r="AU1884" s="1"/>
      <c r="AV1884" s="1"/>
      <c r="AW1884" s="1"/>
      <c r="AX1884" s="1"/>
      <c r="AY1884" s="1"/>
      <c r="AZ1884" s="1"/>
      <c r="BA1884" s="1"/>
      <c r="BB1884" s="1"/>
      <c r="BC1884" s="1"/>
      <c r="BD1884" s="1"/>
      <c r="BE1884" s="1"/>
      <c r="BF1884" s="1"/>
      <c r="BG1884" s="1"/>
      <c r="BH1884" s="1"/>
      <c r="BI1884" s="1"/>
      <c r="BJ1884" s="1"/>
      <c r="BK1884" s="1"/>
      <c r="BL1884" s="1"/>
      <c r="BM1884" s="1"/>
      <c r="BN1884" s="1"/>
      <c r="BO1884" s="1"/>
      <c r="BP1884" s="1"/>
      <c r="BQ1884" s="1"/>
      <c r="BR1884" s="1"/>
      <c r="BS1884" s="1"/>
      <c r="BT1884" s="1"/>
      <c r="BU1884" s="1"/>
      <c r="BV1884" s="1"/>
      <c r="BW1884" s="1"/>
      <c r="BX1884" s="1"/>
      <c r="BY1884" s="1"/>
      <c r="BZ1884" s="1"/>
      <c r="CA1884" s="1"/>
      <c r="CB1884" s="1"/>
      <c r="CC1884" s="1"/>
      <c r="CD1884" s="1"/>
      <c r="CE1884" s="1"/>
      <c r="CF1884" s="1"/>
      <c r="CG1884" s="1"/>
      <c r="CH1884" s="1"/>
      <c r="CI1884" s="1"/>
      <c r="CJ1884" s="1"/>
      <c r="CK1884" s="1"/>
      <c r="CL1884" s="1"/>
      <c r="CM1884" s="1"/>
      <c r="CN1884" s="1"/>
      <c r="CO1884" s="1"/>
      <c r="CP1884" s="1"/>
      <c r="CQ1884" s="1"/>
      <c r="CR1884" s="1"/>
      <c r="CS1884" s="1"/>
      <c r="CT1884" s="1"/>
      <c r="CU1884" s="1"/>
      <c r="CV1884" s="1"/>
      <c r="CW1884" s="1"/>
      <c r="CX1884" s="1"/>
      <c r="CY1884" s="1"/>
      <c r="CZ1884" s="1"/>
      <c r="DA1884" s="1"/>
      <c r="DB1884" s="1"/>
      <c r="DC1884" s="1"/>
      <c r="DD1884" s="1"/>
      <c r="DE1884" s="1"/>
      <c r="DF1884" s="1"/>
      <c r="DG1884" s="1"/>
      <c r="DH1884" s="1"/>
      <c r="DI1884" s="1"/>
      <c r="DJ1884" s="1"/>
      <c r="DK1884" s="1"/>
      <c r="DL1884" s="1"/>
      <c r="DM1884" s="1"/>
      <c r="DN1884" s="1"/>
      <c r="DO1884" s="1"/>
      <c r="DP1884" s="1"/>
      <c r="DQ1884" s="1"/>
      <c r="DR1884" s="1"/>
      <c r="DS1884" s="1"/>
      <c r="DT1884" s="1"/>
      <c r="DU1884" s="1"/>
      <c r="DV1884" s="1"/>
      <c r="DW1884" s="1"/>
      <c r="DX1884" s="1"/>
      <c r="DY1884" s="1"/>
      <c r="DZ1884" s="1"/>
      <c r="EA1884" s="1"/>
      <c r="EB1884" s="1"/>
      <c r="EC1884" s="1"/>
      <c r="ED1884" s="1"/>
      <c r="EE1884" s="1"/>
      <c r="EF1884" s="1"/>
      <c r="EG1884" s="1"/>
      <c r="EH1884" s="1"/>
      <c r="EI1884" s="1"/>
      <c r="EJ1884" s="1"/>
      <c r="EK1884" s="1"/>
      <c r="EL1884" s="1"/>
      <c r="EM1884" s="1"/>
      <c r="EN1884" s="1"/>
      <c r="EO1884" s="1"/>
      <c r="EP1884" s="1"/>
      <c r="EQ1884" s="1"/>
      <c r="ER1884" s="1"/>
      <c r="ES1884" s="1"/>
      <c r="ET1884" s="1"/>
      <c r="EU1884" s="1"/>
      <c r="EV1884" s="1"/>
      <c r="EW1884" s="1"/>
      <c r="EX1884" s="1"/>
      <c r="EY1884" s="1"/>
      <c r="EZ1884" s="1"/>
      <c r="FA1884" s="1"/>
    </row>
    <row r="1885" spans="1:157" s="21" customFormat="1" x14ac:dyDescent="0.2">
      <c r="A1885" s="184" t="s">
        <v>1838</v>
      </c>
      <c r="B1885" s="185" t="s">
        <v>1035</v>
      </c>
      <c r="C1885" s="186">
        <v>343832.03</v>
      </c>
      <c r="D1885" s="1"/>
      <c r="E1885" s="1"/>
      <c r="F1885" s="1"/>
      <c r="G1885" s="1"/>
      <c r="H1885" s="1"/>
      <c r="I1885" s="1"/>
      <c r="J1885" s="1"/>
      <c r="K1885" s="1"/>
      <c r="L1885" s="1"/>
      <c r="M1885" s="1"/>
      <c r="N1885" s="1"/>
      <c r="O1885" s="1"/>
      <c r="P1885" s="1"/>
      <c r="Q1885" s="1"/>
      <c r="R1885" s="1"/>
      <c r="S1885" s="1"/>
      <c r="T1885" s="1"/>
      <c r="U1885" s="1"/>
      <c r="V1885" s="1"/>
      <c r="W1885" s="1"/>
      <c r="X1885" s="1"/>
      <c r="Y1885" s="1"/>
      <c r="Z1885" s="1"/>
      <c r="AA1885" s="1"/>
      <c r="AB1885" s="1"/>
      <c r="AC1885" s="1"/>
      <c r="AD1885" s="1"/>
      <c r="AE1885" s="1"/>
      <c r="AF1885" s="1"/>
      <c r="AG1885" s="1"/>
      <c r="AH1885" s="1"/>
      <c r="AI1885" s="1"/>
      <c r="AJ1885" s="1"/>
      <c r="AK1885" s="1"/>
      <c r="AL1885" s="1"/>
      <c r="AM1885" s="1"/>
      <c r="AN1885" s="1"/>
      <c r="AO1885" s="1"/>
      <c r="AP1885" s="1"/>
      <c r="AQ1885" s="1"/>
      <c r="AR1885" s="1"/>
      <c r="AS1885" s="1"/>
      <c r="AT1885" s="1"/>
      <c r="AU1885" s="1"/>
      <c r="AV1885" s="1"/>
      <c r="AW1885" s="1"/>
      <c r="AX1885" s="1"/>
      <c r="AY1885" s="1"/>
      <c r="AZ1885" s="1"/>
      <c r="BA1885" s="1"/>
      <c r="BB1885" s="1"/>
      <c r="BC1885" s="1"/>
      <c r="BD1885" s="1"/>
      <c r="BE1885" s="1"/>
      <c r="BF1885" s="1"/>
      <c r="BG1885" s="1"/>
      <c r="BH1885" s="1"/>
      <c r="BI1885" s="1"/>
      <c r="BJ1885" s="1"/>
      <c r="BK1885" s="1"/>
      <c r="BL1885" s="1"/>
      <c r="BM1885" s="1"/>
      <c r="BN1885" s="1"/>
      <c r="BO1885" s="1"/>
      <c r="BP1885" s="1"/>
      <c r="BQ1885" s="1"/>
      <c r="BR1885" s="1"/>
      <c r="BS1885" s="1"/>
      <c r="BT1885" s="1"/>
      <c r="BU1885" s="1"/>
      <c r="BV1885" s="1"/>
      <c r="BW1885" s="1"/>
      <c r="BX1885" s="1"/>
      <c r="BY1885" s="1"/>
      <c r="BZ1885" s="1"/>
      <c r="CA1885" s="1"/>
      <c r="CB1885" s="1"/>
      <c r="CC1885" s="1"/>
      <c r="CD1885" s="1"/>
      <c r="CE1885" s="1"/>
      <c r="CF1885" s="1"/>
      <c r="CG1885" s="1"/>
      <c r="CH1885" s="1"/>
      <c r="CI1885" s="1"/>
      <c r="CJ1885" s="1"/>
      <c r="CK1885" s="1"/>
      <c r="CL1885" s="1"/>
      <c r="CM1885" s="1"/>
      <c r="CN1885" s="1"/>
      <c r="CO1885" s="1"/>
      <c r="CP1885" s="1"/>
      <c r="CQ1885" s="1"/>
      <c r="CR1885" s="1"/>
      <c r="CS1885" s="1"/>
      <c r="CT1885" s="1"/>
      <c r="CU1885" s="1"/>
      <c r="CV1885" s="1"/>
      <c r="CW1885" s="1"/>
      <c r="CX1885" s="1"/>
      <c r="CY1885" s="1"/>
      <c r="CZ1885" s="1"/>
      <c r="DA1885" s="1"/>
      <c r="DB1885" s="1"/>
      <c r="DC1885" s="1"/>
      <c r="DD1885" s="1"/>
      <c r="DE1885" s="1"/>
      <c r="DF1885" s="1"/>
      <c r="DG1885" s="1"/>
      <c r="DH1885" s="1"/>
      <c r="DI1885" s="1"/>
      <c r="DJ1885" s="1"/>
      <c r="DK1885" s="1"/>
      <c r="DL1885" s="1"/>
      <c r="DM1885" s="1"/>
      <c r="DN1885" s="1"/>
      <c r="DO1885" s="1"/>
      <c r="DP1885" s="1"/>
      <c r="DQ1885" s="1"/>
      <c r="DR1885" s="1"/>
      <c r="DS1885" s="1"/>
      <c r="DT1885" s="1"/>
      <c r="DU1885" s="1"/>
      <c r="DV1885" s="1"/>
      <c r="DW1885" s="1"/>
      <c r="DX1885" s="1"/>
      <c r="DY1885" s="1"/>
      <c r="DZ1885" s="1"/>
      <c r="EA1885" s="1"/>
      <c r="EB1885" s="1"/>
      <c r="EC1885" s="1"/>
      <c r="ED1885" s="1"/>
      <c r="EE1885" s="1"/>
      <c r="EF1885" s="1"/>
      <c r="EG1885" s="1"/>
      <c r="EH1885" s="1"/>
      <c r="EI1885" s="1"/>
      <c r="EJ1885" s="1"/>
      <c r="EK1885" s="1"/>
      <c r="EL1885" s="1"/>
      <c r="EM1885" s="1"/>
      <c r="EN1885" s="1"/>
      <c r="EO1885" s="1"/>
      <c r="EP1885" s="1"/>
      <c r="EQ1885" s="1"/>
      <c r="ER1885" s="1"/>
      <c r="ES1885" s="1"/>
      <c r="ET1885" s="1"/>
      <c r="EU1885" s="1"/>
      <c r="EV1885" s="1"/>
      <c r="EW1885" s="1"/>
      <c r="EX1885" s="1"/>
      <c r="EY1885" s="1"/>
      <c r="EZ1885" s="1"/>
      <c r="FA1885" s="1"/>
    </row>
    <row r="1886" spans="1:157" s="21" customFormat="1" x14ac:dyDescent="0.2">
      <c r="A1886" s="184" t="s">
        <v>1838</v>
      </c>
      <c r="B1886" s="185" t="s">
        <v>1035</v>
      </c>
      <c r="C1886" s="186">
        <v>2517273.77</v>
      </c>
      <c r="D1886" s="1"/>
      <c r="E1886" s="1"/>
      <c r="F1886" s="1"/>
      <c r="G1886" s="1"/>
      <c r="H1886" s="1"/>
      <c r="I1886" s="1"/>
      <c r="J1886" s="1"/>
      <c r="K1886" s="1"/>
      <c r="L1886" s="1"/>
      <c r="M1886" s="1"/>
      <c r="N1886" s="1"/>
      <c r="O1886" s="1"/>
      <c r="P1886" s="1"/>
      <c r="Q1886" s="1"/>
      <c r="R1886" s="1"/>
      <c r="S1886" s="1"/>
      <c r="T1886" s="1"/>
      <c r="U1886" s="1"/>
      <c r="V1886" s="1"/>
      <c r="W1886" s="1"/>
      <c r="X1886" s="1"/>
      <c r="Y1886" s="1"/>
      <c r="Z1886" s="1"/>
      <c r="AA1886" s="1"/>
      <c r="AB1886" s="1"/>
      <c r="AC1886" s="1"/>
      <c r="AD1886" s="1"/>
      <c r="AE1886" s="1"/>
      <c r="AF1886" s="1"/>
      <c r="AG1886" s="1"/>
      <c r="AH1886" s="1"/>
      <c r="AI1886" s="1"/>
      <c r="AJ1886" s="1"/>
      <c r="AK1886" s="1"/>
      <c r="AL1886" s="1"/>
      <c r="AM1886" s="1"/>
      <c r="AN1886" s="1"/>
      <c r="AO1886" s="1"/>
      <c r="AP1886" s="1"/>
      <c r="AQ1886" s="1"/>
      <c r="AR1886" s="1"/>
      <c r="AS1886" s="1"/>
      <c r="AT1886" s="1"/>
      <c r="AU1886" s="1"/>
      <c r="AV1886" s="1"/>
      <c r="AW1886" s="1"/>
      <c r="AX1886" s="1"/>
      <c r="AY1886" s="1"/>
      <c r="AZ1886" s="1"/>
      <c r="BA1886" s="1"/>
      <c r="BB1886" s="1"/>
      <c r="BC1886" s="1"/>
      <c r="BD1886" s="1"/>
      <c r="BE1886" s="1"/>
      <c r="BF1886" s="1"/>
      <c r="BG1886" s="1"/>
      <c r="BH1886" s="1"/>
      <c r="BI1886" s="1"/>
      <c r="BJ1886" s="1"/>
      <c r="BK1886" s="1"/>
      <c r="BL1886" s="1"/>
      <c r="BM1886" s="1"/>
      <c r="BN1886" s="1"/>
      <c r="BO1886" s="1"/>
      <c r="BP1886" s="1"/>
      <c r="BQ1886" s="1"/>
      <c r="BR1886" s="1"/>
      <c r="BS1886" s="1"/>
      <c r="BT1886" s="1"/>
      <c r="BU1886" s="1"/>
      <c r="BV1886" s="1"/>
      <c r="BW1886" s="1"/>
      <c r="BX1886" s="1"/>
      <c r="BY1886" s="1"/>
      <c r="BZ1886" s="1"/>
      <c r="CA1886" s="1"/>
      <c r="CB1886" s="1"/>
      <c r="CC1886" s="1"/>
      <c r="CD1886" s="1"/>
      <c r="CE1886" s="1"/>
      <c r="CF1886" s="1"/>
      <c r="CG1886" s="1"/>
      <c r="CH1886" s="1"/>
      <c r="CI1886" s="1"/>
      <c r="CJ1886" s="1"/>
      <c r="CK1886" s="1"/>
      <c r="CL1886" s="1"/>
      <c r="CM1886" s="1"/>
      <c r="CN1886" s="1"/>
      <c r="CO1886" s="1"/>
      <c r="CP1886" s="1"/>
      <c r="CQ1886" s="1"/>
      <c r="CR1886" s="1"/>
      <c r="CS1886" s="1"/>
      <c r="CT1886" s="1"/>
      <c r="CU1886" s="1"/>
      <c r="CV1886" s="1"/>
      <c r="CW1886" s="1"/>
      <c r="CX1886" s="1"/>
      <c r="CY1886" s="1"/>
      <c r="CZ1886" s="1"/>
      <c r="DA1886" s="1"/>
      <c r="DB1886" s="1"/>
      <c r="DC1886" s="1"/>
      <c r="DD1886" s="1"/>
      <c r="DE1886" s="1"/>
      <c r="DF1886" s="1"/>
      <c r="DG1886" s="1"/>
      <c r="DH1886" s="1"/>
      <c r="DI1886" s="1"/>
      <c r="DJ1886" s="1"/>
      <c r="DK1886" s="1"/>
      <c r="DL1886" s="1"/>
      <c r="DM1886" s="1"/>
      <c r="DN1886" s="1"/>
      <c r="DO1886" s="1"/>
      <c r="DP1886" s="1"/>
      <c r="DQ1886" s="1"/>
      <c r="DR1886" s="1"/>
      <c r="DS1886" s="1"/>
      <c r="DT1886" s="1"/>
      <c r="DU1886" s="1"/>
      <c r="DV1886" s="1"/>
      <c r="DW1886" s="1"/>
      <c r="DX1886" s="1"/>
      <c r="DY1886" s="1"/>
      <c r="DZ1886" s="1"/>
      <c r="EA1886" s="1"/>
      <c r="EB1886" s="1"/>
      <c r="EC1886" s="1"/>
      <c r="ED1886" s="1"/>
      <c r="EE1886" s="1"/>
      <c r="EF1886" s="1"/>
      <c r="EG1886" s="1"/>
      <c r="EH1886" s="1"/>
      <c r="EI1886" s="1"/>
      <c r="EJ1886" s="1"/>
      <c r="EK1886" s="1"/>
      <c r="EL1886" s="1"/>
      <c r="EM1886" s="1"/>
      <c r="EN1886" s="1"/>
      <c r="EO1886" s="1"/>
      <c r="EP1886" s="1"/>
      <c r="EQ1886" s="1"/>
      <c r="ER1886" s="1"/>
      <c r="ES1886" s="1"/>
      <c r="ET1886" s="1"/>
      <c r="EU1886" s="1"/>
      <c r="EV1886" s="1"/>
      <c r="EW1886" s="1"/>
      <c r="EX1886" s="1"/>
      <c r="EY1886" s="1"/>
      <c r="EZ1886" s="1"/>
      <c r="FA1886" s="1"/>
    </row>
    <row r="1887" spans="1:157" s="21" customFormat="1" x14ac:dyDescent="0.2">
      <c r="A1887" s="184" t="s">
        <v>1838</v>
      </c>
      <c r="B1887" s="185" t="s">
        <v>1035</v>
      </c>
      <c r="C1887" s="186">
        <v>10469.030000000001</v>
      </c>
      <c r="D1887" s="1"/>
      <c r="E1887" s="1"/>
      <c r="F1887" s="1"/>
      <c r="G1887" s="1"/>
      <c r="H1887" s="1"/>
      <c r="I1887" s="1"/>
      <c r="J1887" s="1"/>
      <c r="K1887" s="1"/>
      <c r="L1887" s="1"/>
      <c r="M1887" s="1"/>
      <c r="N1887" s="1"/>
      <c r="O1887" s="1"/>
      <c r="P1887" s="1"/>
      <c r="Q1887" s="1"/>
      <c r="R1887" s="1"/>
      <c r="S1887" s="1"/>
      <c r="T1887" s="1"/>
      <c r="U1887" s="1"/>
      <c r="V1887" s="1"/>
      <c r="W1887" s="1"/>
      <c r="X1887" s="1"/>
      <c r="Y1887" s="1"/>
      <c r="Z1887" s="1"/>
      <c r="AA1887" s="1"/>
      <c r="AB1887" s="1"/>
      <c r="AC1887" s="1"/>
      <c r="AD1887" s="1"/>
      <c r="AE1887" s="1"/>
      <c r="AF1887" s="1"/>
      <c r="AG1887" s="1"/>
      <c r="AH1887" s="1"/>
      <c r="AI1887" s="1"/>
      <c r="AJ1887" s="1"/>
      <c r="AK1887" s="1"/>
      <c r="AL1887" s="1"/>
      <c r="AM1887" s="1"/>
      <c r="AN1887" s="1"/>
      <c r="AO1887" s="1"/>
      <c r="AP1887" s="1"/>
      <c r="AQ1887" s="1"/>
      <c r="AR1887" s="1"/>
      <c r="AS1887" s="1"/>
      <c r="AT1887" s="1"/>
      <c r="AU1887" s="1"/>
      <c r="AV1887" s="1"/>
      <c r="AW1887" s="1"/>
      <c r="AX1887" s="1"/>
      <c r="AY1887" s="1"/>
      <c r="AZ1887" s="1"/>
      <c r="BA1887" s="1"/>
      <c r="BB1887" s="1"/>
      <c r="BC1887" s="1"/>
      <c r="BD1887" s="1"/>
      <c r="BE1887" s="1"/>
      <c r="BF1887" s="1"/>
      <c r="BG1887" s="1"/>
      <c r="BH1887" s="1"/>
      <c r="BI1887" s="1"/>
      <c r="BJ1887" s="1"/>
      <c r="BK1887" s="1"/>
      <c r="BL1887" s="1"/>
      <c r="BM1887" s="1"/>
      <c r="BN1887" s="1"/>
      <c r="BO1887" s="1"/>
      <c r="BP1887" s="1"/>
      <c r="BQ1887" s="1"/>
      <c r="BR1887" s="1"/>
      <c r="BS1887" s="1"/>
      <c r="BT1887" s="1"/>
      <c r="BU1887" s="1"/>
      <c r="BV1887" s="1"/>
      <c r="BW1887" s="1"/>
      <c r="BX1887" s="1"/>
      <c r="BY1887" s="1"/>
      <c r="BZ1887" s="1"/>
      <c r="CA1887" s="1"/>
      <c r="CB1887" s="1"/>
      <c r="CC1887" s="1"/>
      <c r="CD1887" s="1"/>
      <c r="CE1887" s="1"/>
      <c r="CF1887" s="1"/>
      <c r="CG1887" s="1"/>
      <c r="CH1887" s="1"/>
      <c r="CI1887" s="1"/>
      <c r="CJ1887" s="1"/>
      <c r="CK1887" s="1"/>
      <c r="CL1887" s="1"/>
      <c r="CM1887" s="1"/>
      <c r="CN1887" s="1"/>
      <c r="CO1887" s="1"/>
      <c r="CP1887" s="1"/>
      <c r="CQ1887" s="1"/>
      <c r="CR1887" s="1"/>
      <c r="CS1887" s="1"/>
      <c r="CT1887" s="1"/>
      <c r="CU1887" s="1"/>
      <c r="CV1887" s="1"/>
      <c r="CW1887" s="1"/>
      <c r="CX1887" s="1"/>
      <c r="CY1887" s="1"/>
      <c r="CZ1887" s="1"/>
      <c r="DA1887" s="1"/>
      <c r="DB1887" s="1"/>
      <c r="DC1887" s="1"/>
      <c r="DD1887" s="1"/>
      <c r="DE1887" s="1"/>
      <c r="DF1887" s="1"/>
      <c r="DG1887" s="1"/>
      <c r="DH1887" s="1"/>
      <c r="DI1887" s="1"/>
      <c r="DJ1887" s="1"/>
      <c r="DK1887" s="1"/>
      <c r="DL1887" s="1"/>
      <c r="DM1887" s="1"/>
      <c r="DN1887" s="1"/>
      <c r="DO1887" s="1"/>
      <c r="DP1887" s="1"/>
      <c r="DQ1887" s="1"/>
      <c r="DR1887" s="1"/>
      <c r="DS1887" s="1"/>
      <c r="DT1887" s="1"/>
      <c r="DU1887" s="1"/>
      <c r="DV1887" s="1"/>
      <c r="DW1887" s="1"/>
      <c r="DX1887" s="1"/>
      <c r="DY1887" s="1"/>
      <c r="DZ1887" s="1"/>
      <c r="EA1887" s="1"/>
      <c r="EB1887" s="1"/>
      <c r="EC1887" s="1"/>
      <c r="ED1887" s="1"/>
      <c r="EE1887" s="1"/>
      <c r="EF1887" s="1"/>
      <c r="EG1887" s="1"/>
      <c r="EH1887" s="1"/>
      <c r="EI1887" s="1"/>
      <c r="EJ1887" s="1"/>
      <c r="EK1887" s="1"/>
      <c r="EL1887" s="1"/>
      <c r="EM1887" s="1"/>
      <c r="EN1887" s="1"/>
      <c r="EO1887" s="1"/>
      <c r="EP1887" s="1"/>
      <c r="EQ1887" s="1"/>
      <c r="ER1887" s="1"/>
      <c r="ES1887" s="1"/>
      <c r="ET1887" s="1"/>
      <c r="EU1887" s="1"/>
      <c r="EV1887" s="1"/>
      <c r="EW1887" s="1"/>
      <c r="EX1887" s="1"/>
      <c r="EY1887" s="1"/>
      <c r="EZ1887" s="1"/>
      <c r="FA1887" s="1"/>
    </row>
    <row r="1888" spans="1:157" s="21" customFormat="1" x14ac:dyDescent="0.2">
      <c r="A1888" s="184" t="s">
        <v>1838</v>
      </c>
      <c r="B1888" s="185" t="s">
        <v>1035</v>
      </c>
      <c r="C1888" s="186">
        <v>195251.8</v>
      </c>
      <c r="D1888" s="1"/>
      <c r="E1888" s="1"/>
      <c r="F1888" s="1"/>
      <c r="G1888" s="1"/>
      <c r="H1888" s="1"/>
      <c r="I1888" s="1"/>
      <c r="J1888" s="1"/>
      <c r="K1888" s="1"/>
      <c r="L1888" s="1"/>
      <c r="M1888" s="1"/>
      <c r="N1888" s="1"/>
      <c r="O1888" s="1"/>
      <c r="P1888" s="1"/>
      <c r="Q1888" s="1"/>
      <c r="R1888" s="1"/>
      <c r="S1888" s="1"/>
      <c r="T1888" s="1"/>
      <c r="U1888" s="1"/>
      <c r="V1888" s="1"/>
      <c r="W1888" s="1"/>
      <c r="X1888" s="1"/>
      <c r="Y1888" s="1"/>
      <c r="Z1888" s="1"/>
      <c r="AA1888" s="1"/>
      <c r="AB1888" s="1"/>
      <c r="AC1888" s="1"/>
      <c r="AD1888" s="1"/>
      <c r="AE1888" s="1"/>
      <c r="AF1888" s="1"/>
      <c r="AG1888" s="1"/>
      <c r="AH1888" s="1"/>
      <c r="AI1888" s="1"/>
      <c r="AJ1888" s="1"/>
      <c r="AK1888" s="1"/>
      <c r="AL1888" s="1"/>
      <c r="AM1888" s="1"/>
      <c r="AN1888" s="1"/>
      <c r="AO1888" s="1"/>
      <c r="AP1888" s="1"/>
      <c r="AQ1888" s="1"/>
      <c r="AR1888" s="1"/>
      <c r="AS1888" s="1"/>
      <c r="AT1888" s="1"/>
      <c r="AU1888" s="1"/>
      <c r="AV1888" s="1"/>
      <c r="AW1888" s="1"/>
      <c r="AX1888" s="1"/>
      <c r="AY1888" s="1"/>
      <c r="AZ1888" s="1"/>
      <c r="BA1888" s="1"/>
      <c r="BB1888" s="1"/>
      <c r="BC1888" s="1"/>
      <c r="BD1888" s="1"/>
      <c r="BE1888" s="1"/>
      <c r="BF1888" s="1"/>
      <c r="BG1888" s="1"/>
      <c r="BH1888" s="1"/>
      <c r="BI1888" s="1"/>
      <c r="BJ1888" s="1"/>
      <c r="BK1888" s="1"/>
      <c r="BL1888" s="1"/>
      <c r="BM1888" s="1"/>
      <c r="BN1888" s="1"/>
      <c r="BO1888" s="1"/>
      <c r="BP1888" s="1"/>
      <c r="BQ1888" s="1"/>
      <c r="BR1888" s="1"/>
      <c r="BS1888" s="1"/>
      <c r="BT1888" s="1"/>
      <c r="BU1888" s="1"/>
      <c r="BV1888" s="1"/>
      <c r="BW1888" s="1"/>
      <c r="BX1888" s="1"/>
      <c r="BY1888" s="1"/>
      <c r="BZ1888" s="1"/>
      <c r="CA1888" s="1"/>
      <c r="CB1888" s="1"/>
      <c r="CC1888" s="1"/>
      <c r="CD1888" s="1"/>
      <c r="CE1888" s="1"/>
      <c r="CF1888" s="1"/>
      <c r="CG1888" s="1"/>
      <c r="CH1888" s="1"/>
      <c r="CI1888" s="1"/>
      <c r="CJ1888" s="1"/>
      <c r="CK1888" s="1"/>
      <c r="CL1888" s="1"/>
      <c r="CM1888" s="1"/>
      <c r="CN1888" s="1"/>
      <c r="CO1888" s="1"/>
      <c r="CP1888" s="1"/>
      <c r="CQ1888" s="1"/>
      <c r="CR1888" s="1"/>
      <c r="CS1888" s="1"/>
      <c r="CT1888" s="1"/>
      <c r="CU1888" s="1"/>
      <c r="CV1888" s="1"/>
      <c r="CW1888" s="1"/>
      <c r="CX1888" s="1"/>
      <c r="CY1888" s="1"/>
      <c r="CZ1888" s="1"/>
      <c r="DA1888" s="1"/>
      <c r="DB1888" s="1"/>
      <c r="DC1888" s="1"/>
      <c r="DD1888" s="1"/>
      <c r="DE1888" s="1"/>
      <c r="DF1888" s="1"/>
      <c r="DG1888" s="1"/>
      <c r="DH1888" s="1"/>
      <c r="DI1888" s="1"/>
      <c r="DJ1888" s="1"/>
      <c r="DK1888" s="1"/>
      <c r="DL1888" s="1"/>
      <c r="DM1888" s="1"/>
      <c r="DN1888" s="1"/>
      <c r="DO1888" s="1"/>
      <c r="DP1888" s="1"/>
      <c r="DQ1888" s="1"/>
      <c r="DR1888" s="1"/>
      <c r="DS1888" s="1"/>
      <c r="DT1888" s="1"/>
      <c r="DU1888" s="1"/>
      <c r="DV1888" s="1"/>
      <c r="DW1888" s="1"/>
      <c r="DX1888" s="1"/>
      <c r="DY1888" s="1"/>
      <c r="DZ1888" s="1"/>
      <c r="EA1888" s="1"/>
      <c r="EB1888" s="1"/>
      <c r="EC1888" s="1"/>
      <c r="ED1888" s="1"/>
      <c r="EE1888" s="1"/>
      <c r="EF1888" s="1"/>
      <c r="EG1888" s="1"/>
      <c r="EH1888" s="1"/>
      <c r="EI1888" s="1"/>
      <c r="EJ1888" s="1"/>
      <c r="EK1888" s="1"/>
      <c r="EL1888" s="1"/>
      <c r="EM1888" s="1"/>
      <c r="EN1888" s="1"/>
      <c r="EO1888" s="1"/>
      <c r="EP1888" s="1"/>
      <c r="EQ1888" s="1"/>
      <c r="ER1888" s="1"/>
      <c r="ES1888" s="1"/>
      <c r="ET1888" s="1"/>
      <c r="EU1888" s="1"/>
      <c r="EV1888" s="1"/>
      <c r="EW1888" s="1"/>
      <c r="EX1888" s="1"/>
      <c r="EY1888" s="1"/>
      <c r="EZ1888" s="1"/>
      <c r="FA1888" s="1"/>
    </row>
    <row r="1889" spans="1:157" s="21" customFormat="1" x14ac:dyDescent="0.2">
      <c r="A1889" s="184" t="s">
        <v>1838</v>
      </c>
      <c r="B1889" s="185" t="s">
        <v>1035</v>
      </c>
      <c r="C1889" s="186">
        <v>562082.41</v>
      </c>
      <c r="D1889" s="1"/>
      <c r="E1889" s="1"/>
      <c r="F1889" s="1"/>
      <c r="G1889" s="1"/>
      <c r="H1889" s="1"/>
      <c r="I1889" s="1"/>
      <c r="J1889" s="1"/>
      <c r="K1889" s="1"/>
      <c r="L1889" s="1"/>
      <c r="M1889" s="1"/>
      <c r="N1889" s="1"/>
      <c r="O1889" s="1"/>
      <c r="P1889" s="1"/>
      <c r="Q1889" s="1"/>
      <c r="R1889" s="1"/>
      <c r="S1889" s="1"/>
      <c r="T1889" s="1"/>
      <c r="U1889" s="1"/>
      <c r="V1889" s="1"/>
      <c r="W1889" s="1"/>
      <c r="X1889" s="1"/>
      <c r="Y1889" s="1"/>
      <c r="Z1889" s="1"/>
      <c r="AA1889" s="1"/>
      <c r="AB1889" s="1"/>
      <c r="AC1889" s="1"/>
      <c r="AD1889" s="1"/>
      <c r="AE1889" s="1"/>
      <c r="AF1889" s="1"/>
      <c r="AG1889" s="1"/>
      <c r="AH1889" s="1"/>
      <c r="AI1889" s="1"/>
      <c r="AJ1889" s="1"/>
      <c r="AK1889" s="1"/>
      <c r="AL1889" s="1"/>
      <c r="AM1889" s="1"/>
      <c r="AN1889" s="1"/>
      <c r="AO1889" s="1"/>
      <c r="AP1889" s="1"/>
      <c r="AQ1889" s="1"/>
      <c r="AR1889" s="1"/>
      <c r="AS1889" s="1"/>
      <c r="AT1889" s="1"/>
      <c r="AU1889" s="1"/>
      <c r="AV1889" s="1"/>
      <c r="AW1889" s="1"/>
      <c r="AX1889" s="1"/>
      <c r="AY1889" s="1"/>
      <c r="AZ1889" s="1"/>
      <c r="BA1889" s="1"/>
      <c r="BB1889" s="1"/>
      <c r="BC1889" s="1"/>
      <c r="BD1889" s="1"/>
      <c r="BE1889" s="1"/>
      <c r="BF1889" s="1"/>
      <c r="BG1889" s="1"/>
      <c r="BH1889" s="1"/>
      <c r="BI1889" s="1"/>
      <c r="BJ1889" s="1"/>
      <c r="BK1889" s="1"/>
      <c r="BL1889" s="1"/>
      <c r="BM1889" s="1"/>
      <c r="BN1889" s="1"/>
      <c r="BO1889" s="1"/>
      <c r="BP1889" s="1"/>
      <c r="BQ1889" s="1"/>
      <c r="BR1889" s="1"/>
      <c r="BS1889" s="1"/>
      <c r="BT1889" s="1"/>
      <c r="BU1889" s="1"/>
      <c r="BV1889" s="1"/>
      <c r="BW1889" s="1"/>
      <c r="BX1889" s="1"/>
      <c r="BY1889" s="1"/>
      <c r="BZ1889" s="1"/>
      <c r="CA1889" s="1"/>
      <c r="CB1889" s="1"/>
      <c r="CC1889" s="1"/>
      <c r="CD1889" s="1"/>
      <c r="CE1889" s="1"/>
      <c r="CF1889" s="1"/>
      <c r="CG1889" s="1"/>
      <c r="CH1889" s="1"/>
      <c r="CI1889" s="1"/>
      <c r="CJ1889" s="1"/>
      <c r="CK1889" s="1"/>
      <c r="CL1889" s="1"/>
      <c r="CM1889" s="1"/>
      <c r="CN1889" s="1"/>
      <c r="CO1889" s="1"/>
      <c r="CP1889" s="1"/>
      <c r="CQ1889" s="1"/>
      <c r="CR1889" s="1"/>
      <c r="CS1889" s="1"/>
      <c r="CT1889" s="1"/>
      <c r="CU1889" s="1"/>
      <c r="CV1889" s="1"/>
      <c r="CW1889" s="1"/>
      <c r="CX1889" s="1"/>
      <c r="CY1889" s="1"/>
      <c r="CZ1889" s="1"/>
      <c r="DA1889" s="1"/>
      <c r="DB1889" s="1"/>
      <c r="DC1889" s="1"/>
      <c r="DD1889" s="1"/>
      <c r="DE1889" s="1"/>
      <c r="DF1889" s="1"/>
      <c r="DG1889" s="1"/>
      <c r="DH1889" s="1"/>
      <c r="DI1889" s="1"/>
      <c r="DJ1889" s="1"/>
      <c r="DK1889" s="1"/>
      <c r="DL1889" s="1"/>
      <c r="DM1889" s="1"/>
      <c r="DN1889" s="1"/>
      <c r="DO1889" s="1"/>
      <c r="DP1889" s="1"/>
      <c r="DQ1889" s="1"/>
      <c r="DR1889" s="1"/>
      <c r="DS1889" s="1"/>
      <c r="DT1889" s="1"/>
      <c r="DU1889" s="1"/>
      <c r="DV1889" s="1"/>
      <c r="DW1889" s="1"/>
      <c r="DX1889" s="1"/>
      <c r="DY1889" s="1"/>
      <c r="DZ1889" s="1"/>
      <c r="EA1889" s="1"/>
      <c r="EB1889" s="1"/>
      <c r="EC1889" s="1"/>
      <c r="ED1889" s="1"/>
      <c r="EE1889" s="1"/>
      <c r="EF1889" s="1"/>
      <c r="EG1889" s="1"/>
      <c r="EH1889" s="1"/>
      <c r="EI1889" s="1"/>
      <c r="EJ1889" s="1"/>
      <c r="EK1889" s="1"/>
      <c r="EL1889" s="1"/>
      <c r="EM1889" s="1"/>
      <c r="EN1889" s="1"/>
      <c r="EO1889" s="1"/>
      <c r="EP1889" s="1"/>
      <c r="EQ1889" s="1"/>
      <c r="ER1889" s="1"/>
      <c r="ES1889" s="1"/>
      <c r="ET1889" s="1"/>
      <c r="EU1889" s="1"/>
      <c r="EV1889" s="1"/>
      <c r="EW1889" s="1"/>
      <c r="EX1889" s="1"/>
      <c r="EY1889" s="1"/>
      <c r="EZ1889" s="1"/>
      <c r="FA1889" s="1"/>
    </row>
    <row r="1890" spans="1:157" s="21" customFormat="1" x14ac:dyDescent="0.2">
      <c r="A1890" s="184" t="s">
        <v>1838</v>
      </c>
      <c r="B1890" s="185" t="s">
        <v>1035</v>
      </c>
      <c r="C1890" s="186">
        <v>749742.32</v>
      </c>
      <c r="D1890" s="1"/>
      <c r="E1890" s="1"/>
      <c r="F1890" s="1"/>
      <c r="G1890" s="1"/>
      <c r="H1890" s="1"/>
      <c r="I1890" s="1"/>
      <c r="J1890" s="1"/>
      <c r="K1890" s="1"/>
      <c r="L1890" s="1"/>
      <c r="M1890" s="1"/>
      <c r="N1890" s="1"/>
      <c r="O1890" s="1"/>
      <c r="P1890" s="1"/>
      <c r="Q1890" s="1"/>
      <c r="R1890" s="1"/>
      <c r="S1890" s="1"/>
      <c r="T1890" s="1"/>
      <c r="U1890" s="1"/>
      <c r="V1890" s="1"/>
      <c r="W1890" s="1"/>
      <c r="X1890" s="1"/>
      <c r="Y1890" s="1"/>
      <c r="Z1890" s="1"/>
      <c r="AA1890" s="1"/>
      <c r="AB1890" s="1"/>
      <c r="AC1890" s="1"/>
      <c r="AD1890" s="1"/>
      <c r="AE1890" s="1"/>
      <c r="AF1890" s="1"/>
      <c r="AG1890" s="1"/>
      <c r="AH1890" s="1"/>
      <c r="AI1890" s="1"/>
      <c r="AJ1890" s="1"/>
      <c r="AK1890" s="1"/>
      <c r="AL1890" s="1"/>
      <c r="AM1890" s="1"/>
      <c r="AN1890" s="1"/>
      <c r="AO1890" s="1"/>
      <c r="AP1890" s="1"/>
      <c r="AQ1890" s="1"/>
      <c r="AR1890" s="1"/>
      <c r="AS1890" s="1"/>
      <c r="AT1890" s="1"/>
      <c r="AU1890" s="1"/>
      <c r="AV1890" s="1"/>
      <c r="AW1890" s="1"/>
      <c r="AX1890" s="1"/>
      <c r="AY1890" s="1"/>
      <c r="AZ1890" s="1"/>
      <c r="BA1890" s="1"/>
      <c r="BB1890" s="1"/>
      <c r="BC1890" s="1"/>
      <c r="BD1890" s="1"/>
      <c r="BE1890" s="1"/>
      <c r="BF1890" s="1"/>
      <c r="BG1890" s="1"/>
      <c r="BH1890" s="1"/>
      <c r="BI1890" s="1"/>
      <c r="BJ1890" s="1"/>
      <c r="BK1890" s="1"/>
      <c r="BL1890" s="1"/>
      <c r="BM1890" s="1"/>
      <c r="BN1890" s="1"/>
      <c r="BO1890" s="1"/>
      <c r="BP1890" s="1"/>
      <c r="BQ1890" s="1"/>
      <c r="BR1890" s="1"/>
      <c r="BS1890" s="1"/>
      <c r="BT1890" s="1"/>
      <c r="BU1890" s="1"/>
      <c r="BV1890" s="1"/>
      <c r="BW1890" s="1"/>
      <c r="BX1890" s="1"/>
      <c r="BY1890" s="1"/>
      <c r="BZ1890" s="1"/>
      <c r="CA1890" s="1"/>
      <c r="CB1890" s="1"/>
      <c r="CC1890" s="1"/>
      <c r="CD1890" s="1"/>
      <c r="CE1890" s="1"/>
      <c r="CF1890" s="1"/>
      <c r="CG1890" s="1"/>
      <c r="CH1890" s="1"/>
      <c r="CI1890" s="1"/>
      <c r="CJ1890" s="1"/>
      <c r="CK1890" s="1"/>
      <c r="CL1890" s="1"/>
      <c r="CM1890" s="1"/>
      <c r="CN1890" s="1"/>
      <c r="CO1890" s="1"/>
      <c r="CP1890" s="1"/>
      <c r="CQ1890" s="1"/>
      <c r="CR1890" s="1"/>
      <c r="CS1890" s="1"/>
      <c r="CT1890" s="1"/>
      <c r="CU1890" s="1"/>
      <c r="CV1890" s="1"/>
      <c r="CW1890" s="1"/>
      <c r="CX1890" s="1"/>
      <c r="CY1890" s="1"/>
      <c r="CZ1890" s="1"/>
      <c r="DA1890" s="1"/>
      <c r="DB1890" s="1"/>
      <c r="DC1890" s="1"/>
      <c r="DD1890" s="1"/>
      <c r="DE1890" s="1"/>
      <c r="DF1890" s="1"/>
      <c r="DG1890" s="1"/>
      <c r="DH1890" s="1"/>
      <c r="DI1890" s="1"/>
      <c r="DJ1890" s="1"/>
      <c r="DK1890" s="1"/>
      <c r="DL1890" s="1"/>
      <c r="DM1890" s="1"/>
      <c r="DN1890" s="1"/>
      <c r="DO1890" s="1"/>
      <c r="DP1890" s="1"/>
      <c r="DQ1890" s="1"/>
      <c r="DR1890" s="1"/>
      <c r="DS1890" s="1"/>
      <c r="DT1890" s="1"/>
      <c r="DU1890" s="1"/>
      <c r="DV1890" s="1"/>
      <c r="DW1890" s="1"/>
      <c r="DX1890" s="1"/>
      <c r="DY1890" s="1"/>
      <c r="DZ1890" s="1"/>
      <c r="EA1890" s="1"/>
      <c r="EB1890" s="1"/>
      <c r="EC1890" s="1"/>
      <c r="ED1890" s="1"/>
      <c r="EE1890" s="1"/>
      <c r="EF1890" s="1"/>
      <c r="EG1890" s="1"/>
      <c r="EH1890" s="1"/>
      <c r="EI1890" s="1"/>
      <c r="EJ1890" s="1"/>
      <c r="EK1890" s="1"/>
      <c r="EL1890" s="1"/>
      <c r="EM1890" s="1"/>
      <c r="EN1890" s="1"/>
      <c r="EO1890" s="1"/>
      <c r="EP1890" s="1"/>
      <c r="EQ1890" s="1"/>
      <c r="ER1890" s="1"/>
      <c r="ES1890" s="1"/>
      <c r="ET1890" s="1"/>
      <c r="EU1890" s="1"/>
      <c r="EV1890" s="1"/>
      <c r="EW1890" s="1"/>
      <c r="EX1890" s="1"/>
      <c r="EY1890" s="1"/>
      <c r="EZ1890" s="1"/>
      <c r="FA1890" s="1"/>
    </row>
    <row r="1891" spans="1:157" s="21" customFormat="1" x14ac:dyDescent="0.2">
      <c r="A1891" s="184" t="s">
        <v>1839</v>
      </c>
      <c r="B1891" s="185" t="s">
        <v>1035</v>
      </c>
      <c r="C1891" s="186">
        <v>45678.8</v>
      </c>
      <c r="D1891" s="1"/>
      <c r="E1891" s="1"/>
      <c r="F1891" s="1"/>
      <c r="G1891" s="1"/>
      <c r="H1891" s="1"/>
      <c r="I1891" s="1"/>
      <c r="J1891" s="1"/>
      <c r="K1891" s="1"/>
      <c r="L1891" s="1"/>
      <c r="M1891" s="1"/>
      <c r="N1891" s="1"/>
      <c r="O1891" s="1"/>
      <c r="P1891" s="1"/>
      <c r="Q1891" s="1"/>
      <c r="R1891" s="1"/>
      <c r="S1891" s="1"/>
      <c r="T1891" s="1"/>
      <c r="U1891" s="1"/>
      <c r="V1891" s="1"/>
      <c r="W1891" s="1"/>
      <c r="X1891" s="1"/>
      <c r="Y1891" s="1"/>
      <c r="Z1891" s="1"/>
      <c r="AA1891" s="1"/>
      <c r="AB1891" s="1"/>
      <c r="AC1891" s="1"/>
      <c r="AD1891" s="1"/>
      <c r="AE1891" s="1"/>
      <c r="AF1891" s="1"/>
      <c r="AG1891" s="1"/>
      <c r="AH1891" s="1"/>
      <c r="AI1891" s="1"/>
      <c r="AJ1891" s="1"/>
      <c r="AK1891" s="1"/>
      <c r="AL1891" s="1"/>
      <c r="AM1891" s="1"/>
      <c r="AN1891" s="1"/>
      <c r="AO1891" s="1"/>
      <c r="AP1891" s="1"/>
      <c r="AQ1891" s="1"/>
      <c r="AR1891" s="1"/>
      <c r="AS1891" s="1"/>
      <c r="AT1891" s="1"/>
      <c r="AU1891" s="1"/>
      <c r="AV1891" s="1"/>
      <c r="AW1891" s="1"/>
      <c r="AX1891" s="1"/>
      <c r="AY1891" s="1"/>
      <c r="AZ1891" s="1"/>
      <c r="BA1891" s="1"/>
      <c r="BB1891" s="1"/>
      <c r="BC1891" s="1"/>
      <c r="BD1891" s="1"/>
      <c r="BE1891" s="1"/>
      <c r="BF1891" s="1"/>
      <c r="BG1891" s="1"/>
      <c r="BH1891" s="1"/>
      <c r="BI1891" s="1"/>
      <c r="BJ1891" s="1"/>
      <c r="BK1891" s="1"/>
      <c r="BL1891" s="1"/>
      <c r="BM1891" s="1"/>
      <c r="BN1891" s="1"/>
      <c r="BO1891" s="1"/>
      <c r="BP1891" s="1"/>
      <c r="BQ1891" s="1"/>
      <c r="BR1891" s="1"/>
      <c r="BS1891" s="1"/>
      <c r="BT1891" s="1"/>
      <c r="BU1891" s="1"/>
      <c r="BV1891" s="1"/>
      <c r="BW1891" s="1"/>
      <c r="BX1891" s="1"/>
      <c r="BY1891" s="1"/>
      <c r="BZ1891" s="1"/>
      <c r="CA1891" s="1"/>
      <c r="CB1891" s="1"/>
      <c r="CC1891" s="1"/>
      <c r="CD1891" s="1"/>
      <c r="CE1891" s="1"/>
      <c r="CF1891" s="1"/>
      <c r="CG1891" s="1"/>
      <c r="CH1891" s="1"/>
      <c r="CI1891" s="1"/>
      <c r="CJ1891" s="1"/>
      <c r="CK1891" s="1"/>
      <c r="CL1891" s="1"/>
      <c r="CM1891" s="1"/>
      <c r="CN1891" s="1"/>
      <c r="CO1891" s="1"/>
      <c r="CP1891" s="1"/>
      <c r="CQ1891" s="1"/>
      <c r="CR1891" s="1"/>
      <c r="CS1891" s="1"/>
      <c r="CT1891" s="1"/>
      <c r="CU1891" s="1"/>
      <c r="CV1891" s="1"/>
      <c r="CW1891" s="1"/>
      <c r="CX1891" s="1"/>
      <c r="CY1891" s="1"/>
      <c r="CZ1891" s="1"/>
      <c r="DA1891" s="1"/>
      <c r="DB1891" s="1"/>
      <c r="DC1891" s="1"/>
      <c r="DD1891" s="1"/>
      <c r="DE1891" s="1"/>
      <c r="DF1891" s="1"/>
      <c r="DG1891" s="1"/>
      <c r="DH1891" s="1"/>
      <c r="DI1891" s="1"/>
      <c r="DJ1891" s="1"/>
      <c r="DK1891" s="1"/>
      <c r="DL1891" s="1"/>
      <c r="DM1891" s="1"/>
      <c r="DN1891" s="1"/>
      <c r="DO1891" s="1"/>
      <c r="DP1891" s="1"/>
      <c r="DQ1891" s="1"/>
      <c r="DR1891" s="1"/>
      <c r="DS1891" s="1"/>
      <c r="DT1891" s="1"/>
      <c r="DU1891" s="1"/>
      <c r="DV1891" s="1"/>
      <c r="DW1891" s="1"/>
      <c r="DX1891" s="1"/>
      <c r="DY1891" s="1"/>
      <c r="DZ1891" s="1"/>
      <c r="EA1891" s="1"/>
      <c r="EB1891" s="1"/>
      <c r="EC1891" s="1"/>
      <c r="ED1891" s="1"/>
      <c r="EE1891" s="1"/>
      <c r="EF1891" s="1"/>
      <c r="EG1891" s="1"/>
      <c r="EH1891" s="1"/>
      <c r="EI1891" s="1"/>
      <c r="EJ1891" s="1"/>
      <c r="EK1891" s="1"/>
      <c r="EL1891" s="1"/>
      <c r="EM1891" s="1"/>
      <c r="EN1891" s="1"/>
      <c r="EO1891" s="1"/>
      <c r="EP1891" s="1"/>
      <c r="EQ1891" s="1"/>
      <c r="ER1891" s="1"/>
      <c r="ES1891" s="1"/>
      <c r="ET1891" s="1"/>
      <c r="EU1891" s="1"/>
      <c r="EV1891" s="1"/>
      <c r="EW1891" s="1"/>
      <c r="EX1891" s="1"/>
      <c r="EY1891" s="1"/>
      <c r="EZ1891" s="1"/>
      <c r="FA1891" s="1"/>
    </row>
    <row r="1892" spans="1:157" s="21" customFormat="1" x14ac:dyDescent="0.2">
      <c r="A1892" s="184" t="s">
        <v>1839</v>
      </c>
      <c r="B1892" s="185" t="s">
        <v>1035</v>
      </c>
      <c r="C1892" s="186">
        <v>24539.97</v>
      </c>
      <c r="D1892" s="1"/>
      <c r="E1892" s="1"/>
      <c r="F1892" s="1"/>
      <c r="G1892" s="1"/>
      <c r="H1892" s="1"/>
      <c r="I1892" s="1"/>
      <c r="J1892" s="1"/>
      <c r="K1892" s="1"/>
      <c r="L1892" s="1"/>
      <c r="M1892" s="1"/>
      <c r="N1892" s="1"/>
      <c r="O1892" s="1"/>
      <c r="P1892" s="1"/>
      <c r="Q1892" s="1"/>
      <c r="R1892" s="1"/>
      <c r="S1892" s="1"/>
      <c r="T1892" s="1"/>
      <c r="U1892" s="1"/>
      <c r="V1892" s="1"/>
      <c r="W1892" s="1"/>
      <c r="X1892" s="1"/>
      <c r="Y1892" s="1"/>
      <c r="Z1892" s="1"/>
      <c r="AA1892" s="1"/>
      <c r="AB1892" s="1"/>
      <c r="AC1892" s="1"/>
      <c r="AD1892" s="1"/>
      <c r="AE1892" s="1"/>
      <c r="AF1892" s="1"/>
      <c r="AG1892" s="1"/>
      <c r="AH1892" s="1"/>
      <c r="AI1892" s="1"/>
      <c r="AJ1892" s="1"/>
      <c r="AK1892" s="1"/>
      <c r="AL1892" s="1"/>
      <c r="AM1892" s="1"/>
      <c r="AN1892" s="1"/>
      <c r="AO1892" s="1"/>
      <c r="AP1892" s="1"/>
      <c r="AQ1892" s="1"/>
      <c r="AR1892" s="1"/>
      <c r="AS1892" s="1"/>
      <c r="AT1892" s="1"/>
      <c r="AU1892" s="1"/>
      <c r="AV1892" s="1"/>
      <c r="AW1892" s="1"/>
      <c r="AX1892" s="1"/>
      <c r="AY1892" s="1"/>
      <c r="AZ1892" s="1"/>
      <c r="BA1892" s="1"/>
      <c r="BB1892" s="1"/>
      <c r="BC1892" s="1"/>
      <c r="BD1892" s="1"/>
      <c r="BE1892" s="1"/>
      <c r="BF1892" s="1"/>
      <c r="BG1892" s="1"/>
      <c r="BH1892" s="1"/>
      <c r="BI1892" s="1"/>
      <c r="BJ1892" s="1"/>
      <c r="BK1892" s="1"/>
      <c r="BL1892" s="1"/>
      <c r="BM1892" s="1"/>
      <c r="BN1892" s="1"/>
      <c r="BO1892" s="1"/>
      <c r="BP1892" s="1"/>
      <c r="BQ1892" s="1"/>
      <c r="BR1892" s="1"/>
      <c r="BS1892" s="1"/>
      <c r="BT1892" s="1"/>
      <c r="BU1892" s="1"/>
      <c r="BV1892" s="1"/>
      <c r="BW1892" s="1"/>
      <c r="BX1892" s="1"/>
      <c r="BY1892" s="1"/>
      <c r="BZ1892" s="1"/>
      <c r="CA1892" s="1"/>
      <c r="CB1892" s="1"/>
      <c r="CC1892" s="1"/>
      <c r="CD1892" s="1"/>
      <c r="CE1892" s="1"/>
      <c r="CF1892" s="1"/>
      <c r="CG1892" s="1"/>
      <c r="CH1892" s="1"/>
      <c r="CI1892" s="1"/>
      <c r="CJ1892" s="1"/>
      <c r="CK1892" s="1"/>
      <c r="CL1892" s="1"/>
      <c r="CM1892" s="1"/>
      <c r="CN1892" s="1"/>
      <c r="CO1892" s="1"/>
      <c r="CP1892" s="1"/>
      <c r="CQ1892" s="1"/>
      <c r="CR1892" s="1"/>
      <c r="CS1892" s="1"/>
      <c r="CT1892" s="1"/>
      <c r="CU1892" s="1"/>
      <c r="CV1892" s="1"/>
      <c r="CW1892" s="1"/>
      <c r="CX1892" s="1"/>
      <c r="CY1892" s="1"/>
      <c r="CZ1892" s="1"/>
      <c r="DA1892" s="1"/>
      <c r="DB1892" s="1"/>
      <c r="DC1892" s="1"/>
      <c r="DD1892" s="1"/>
      <c r="DE1892" s="1"/>
      <c r="DF1892" s="1"/>
      <c r="DG1892" s="1"/>
      <c r="DH1892" s="1"/>
      <c r="DI1892" s="1"/>
      <c r="DJ1892" s="1"/>
      <c r="DK1892" s="1"/>
      <c r="DL1892" s="1"/>
      <c r="DM1892" s="1"/>
      <c r="DN1892" s="1"/>
      <c r="DO1892" s="1"/>
      <c r="DP1892" s="1"/>
      <c r="DQ1892" s="1"/>
      <c r="DR1892" s="1"/>
      <c r="DS1892" s="1"/>
      <c r="DT1892" s="1"/>
      <c r="DU1892" s="1"/>
      <c r="DV1892" s="1"/>
      <c r="DW1892" s="1"/>
      <c r="DX1892" s="1"/>
      <c r="DY1892" s="1"/>
      <c r="DZ1892" s="1"/>
      <c r="EA1892" s="1"/>
      <c r="EB1892" s="1"/>
      <c r="EC1892" s="1"/>
      <c r="ED1892" s="1"/>
      <c r="EE1892" s="1"/>
      <c r="EF1892" s="1"/>
      <c r="EG1892" s="1"/>
      <c r="EH1892" s="1"/>
      <c r="EI1892" s="1"/>
      <c r="EJ1892" s="1"/>
      <c r="EK1892" s="1"/>
      <c r="EL1892" s="1"/>
      <c r="EM1892" s="1"/>
      <c r="EN1892" s="1"/>
      <c r="EO1892" s="1"/>
      <c r="EP1892" s="1"/>
      <c r="EQ1892" s="1"/>
      <c r="ER1892" s="1"/>
      <c r="ES1892" s="1"/>
      <c r="ET1892" s="1"/>
      <c r="EU1892" s="1"/>
      <c r="EV1892" s="1"/>
      <c r="EW1892" s="1"/>
      <c r="EX1892" s="1"/>
      <c r="EY1892" s="1"/>
      <c r="EZ1892" s="1"/>
      <c r="FA1892" s="1"/>
    </row>
    <row r="1893" spans="1:157" s="21" customFormat="1" x14ac:dyDescent="0.2">
      <c r="A1893" s="184" t="s">
        <v>1839</v>
      </c>
      <c r="B1893" s="185" t="s">
        <v>1035</v>
      </c>
      <c r="C1893" s="186">
        <v>26128.44</v>
      </c>
      <c r="D1893" s="1"/>
      <c r="E1893" s="1"/>
      <c r="F1893" s="1"/>
      <c r="G1893" s="1"/>
      <c r="H1893" s="1"/>
      <c r="I1893" s="1"/>
      <c r="J1893" s="1"/>
      <c r="K1893" s="1"/>
      <c r="L1893" s="1"/>
      <c r="M1893" s="1"/>
      <c r="N1893" s="1"/>
      <c r="O1893" s="1"/>
      <c r="P1893" s="1"/>
      <c r="Q1893" s="1"/>
      <c r="R1893" s="1"/>
      <c r="S1893" s="1"/>
      <c r="T1893" s="1"/>
      <c r="U1893" s="1"/>
      <c r="V1893" s="1"/>
      <c r="W1893" s="1"/>
      <c r="X1893" s="1"/>
      <c r="Y1893" s="1"/>
      <c r="Z1893" s="1"/>
      <c r="AA1893" s="1"/>
      <c r="AB1893" s="1"/>
      <c r="AC1893" s="1"/>
      <c r="AD1893" s="1"/>
      <c r="AE1893" s="1"/>
      <c r="AF1893" s="1"/>
      <c r="AG1893" s="1"/>
      <c r="AH1893" s="1"/>
      <c r="AI1893" s="1"/>
      <c r="AJ1893" s="1"/>
      <c r="AK1893" s="1"/>
      <c r="AL1893" s="1"/>
      <c r="AM1893" s="1"/>
      <c r="AN1893" s="1"/>
      <c r="AO1893" s="1"/>
      <c r="AP1893" s="1"/>
      <c r="AQ1893" s="1"/>
      <c r="AR1893" s="1"/>
      <c r="AS1893" s="1"/>
      <c r="AT1893" s="1"/>
      <c r="AU1893" s="1"/>
      <c r="AV1893" s="1"/>
      <c r="AW1893" s="1"/>
      <c r="AX1893" s="1"/>
      <c r="AY1893" s="1"/>
      <c r="AZ1893" s="1"/>
      <c r="BA1893" s="1"/>
      <c r="BB1893" s="1"/>
      <c r="BC1893" s="1"/>
      <c r="BD1893" s="1"/>
      <c r="BE1893" s="1"/>
      <c r="BF1893" s="1"/>
      <c r="BG1893" s="1"/>
      <c r="BH1893" s="1"/>
      <c r="BI1893" s="1"/>
      <c r="BJ1893" s="1"/>
      <c r="BK1893" s="1"/>
      <c r="BL1893" s="1"/>
      <c r="BM1893" s="1"/>
      <c r="BN1893" s="1"/>
      <c r="BO1893" s="1"/>
      <c r="BP1893" s="1"/>
      <c r="BQ1893" s="1"/>
      <c r="BR1893" s="1"/>
      <c r="BS1893" s="1"/>
      <c r="BT1893" s="1"/>
      <c r="BU1893" s="1"/>
      <c r="BV1893" s="1"/>
      <c r="BW1893" s="1"/>
      <c r="BX1893" s="1"/>
      <c r="BY1893" s="1"/>
      <c r="BZ1893" s="1"/>
      <c r="CA1893" s="1"/>
      <c r="CB1893" s="1"/>
      <c r="CC1893" s="1"/>
      <c r="CD1893" s="1"/>
      <c r="CE1893" s="1"/>
      <c r="CF1893" s="1"/>
      <c r="CG1893" s="1"/>
      <c r="CH1893" s="1"/>
      <c r="CI1893" s="1"/>
      <c r="CJ1893" s="1"/>
      <c r="CK1893" s="1"/>
      <c r="CL1893" s="1"/>
      <c r="CM1893" s="1"/>
      <c r="CN1893" s="1"/>
      <c r="CO1893" s="1"/>
      <c r="CP1893" s="1"/>
      <c r="CQ1893" s="1"/>
      <c r="CR1893" s="1"/>
      <c r="CS1893" s="1"/>
      <c r="CT1893" s="1"/>
      <c r="CU1893" s="1"/>
      <c r="CV1893" s="1"/>
      <c r="CW1893" s="1"/>
      <c r="CX1893" s="1"/>
      <c r="CY1893" s="1"/>
      <c r="CZ1893" s="1"/>
      <c r="DA1893" s="1"/>
      <c r="DB1893" s="1"/>
      <c r="DC1893" s="1"/>
      <c r="DD1893" s="1"/>
      <c r="DE1893" s="1"/>
      <c r="DF1893" s="1"/>
      <c r="DG1893" s="1"/>
      <c r="DH1893" s="1"/>
      <c r="DI1893" s="1"/>
      <c r="DJ1893" s="1"/>
      <c r="DK1893" s="1"/>
      <c r="DL1893" s="1"/>
      <c r="DM1893" s="1"/>
      <c r="DN1893" s="1"/>
      <c r="DO1893" s="1"/>
      <c r="DP1893" s="1"/>
      <c r="DQ1893" s="1"/>
      <c r="DR1893" s="1"/>
      <c r="DS1893" s="1"/>
      <c r="DT1893" s="1"/>
      <c r="DU1893" s="1"/>
      <c r="DV1893" s="1"/>
      <c r="DW1893" s="1"/>
      <c r="DX1893" s="1"/>
      <c r="DY1893" s="1"/>
      <c r="DZ1893" s="1"/>
      <c r="EA1893" s="1"/>
      <c r="EB1893" s="1"/>
      <c r="EC1893" s="1"/>
      <c r="ED1893" s="1"/>
      <c r="EE1893" s="1"/>
      <c r="EF1893" s="1"/>
      <c r="EG1893" s="1"/>
      <c r="EH1893" s="1"/>
      <c r="EI1893" s="1"/>
      <c r="EJ1893" s="1"/>
      <c r="EK1893" s="1"/>
      <c r="EL1893" s="1"/>
      <c r="EM1893" s="1"/>
      <c r="EN1893" s="1"/>
      <c r="EO1893" s="1"/>
      <c r="EP1893" s="1"/>
      <c r="EQ1893" s="1"/>
      <c r="ER1893" s="1"/>
      <c r="ES1893" s="1"/>
      <c r="ET1893" s="1"/>
      <c r="EU1893" s="1"/>
      <c r="EV1893" s="1"/>
      <c r="EW1893" s="1"/>
      <c r="EX1893" s="1"/>
      <c r="EY1893" s="1"/>
      <c r="EZ1893" s="1"/>
      <c r="FA1893" s="1"/>
    </row>
    <row r="1894" spans="1:157" s="21" customFormat="1" x14ac:dyDescent="0.2">
      <c r="A1894" s="184" t="s">
        <v>1839</v>
      </c>
      <c r="B1894" s="185" t="s">
        <v>1035</v>
      </c>
      <c r="C1894" s="186">
        <v>28685.18</v>
      </c>
      <c r="D1894" s="1"/>
      <c r="E1894" s="1"/>
      <c r="F1894" s="1"/>
      <c r="G1894" s="1"/>
      <c r="H1894" s="1"/>
      <c r="I1894" s="1"/>
      <c r="J1894" s="1"/>
      <c r="K1894" s="1"/>
      <c r="L1894" s="1"/>
      <c r="M1894" s="1"/>
      <c r="N1894" s="1"/>
      <c r="O1894" s="1"/>
      <c r="P1894" s="1"/>
      <c r="Q1894" s="1"/>
      <c r="R1894" s="1"/>
      <c r="S1894" s="1"/>
      <c r="T1894" s="1"/>
      <c r="U1894" s="1"/>
      <c r="V1894" s="1"/>
      <c r="W1894" s="1"/>
      <c r="X1894" s="1"/>
      <c r="Y1894" s="1"/>
      <c r="Z1894" s="1"/>
      <c r="AA1894" s="1"/>
      <c r="AB1894" s="1"/>
      <c r="AC1894" s="1"/>
      <c r="AD1894" s="1"/>
      <c r="AE1894" s="1"/>
      <c r="AF1894" s="1"/>
      <c r="AG1894" s="1"/>
      <c r="AH1894" s="1"/>
      <c r="AI1894" s="1"/>
      <c r="AJ1894" s="1"/>
      <c r="AK1894" s="1"/>
      <c r="AL1894" s="1"/>
      <c r="AM1894" s="1"/>
      <c r="AN1894" s="1"/>
      <c r="AO1894" s="1"/>
      <c r="AP1894" s="1"/>
      <c r="AQ1894" s="1"/>
      <c r="AR1894" s="1"/>
      <c r="AS1894" s="1"/>
      <c r="AT1894" s="1"/>
      <c r="AU1894" s="1"/>
      <c r="AV1894" s="1"/>
      <c r="AW1894" s="1"/>
      <c r="AX1894" s="1"/>
      <c r="AY1894" s="1"/>
      <c r="AZ1894" s="1"/>
      <c r="BA1894" s="1"/>
      <c r="BB1894" s="1"/>
      <c r="BC1894" s="1"/>
      <c r="BD1894" s="1"/>
      <c r="BE1894" s="1"/>
      <c r="BF1894" s="1"/>
      <c r="BG1894" s="1"/>
      <c r="BH1894" s="1"/>
      <c r="BI1894" s="1"/>
      <c r="BJ1894" s="1"/>
      <c r="BK1894" s="1"/>
      <c r="BL1894" s="1"/>
      <c r="BM1894" s="1"/>
      <c r="BN1894" s="1"/>
      <c r="BO1894" s="1"/>
      <c r="BP1894" s="1"/>
      <c r="BQ1894" s="1"/>
      <c r="BR1894" s="1"/>
      <c r="BS1894" s="1"/>
      <c r="BT1894" s="1"/>
      <c r="BU1894" s="1"/>
      <c r="BV1894" s="1"/>
      <c r="BW1894" s="1"/>
      <c r="BX1894" s="1"/>
      <c r="BY1894" s="1"/>
      <c r="BZ1894" s="1"/>
      <c r="CA1894" s="1"/>
      <c r="CB1894" s="1"/>
      <c r="CC1894" s="1"/>
      <c r="CD1894" s="1"/>
      <c r="CE1894" s="1"/>
      <c r="CF1894" s="1"/>
      <c r="CG1894" s="1"/>
      <c r="CH1894" s="1"/>
      <c r="CI1894" s="1"/>
      <c r="CJ1894" s="1"/>
      <c r="CK1894" s="1"/>
      <c r="CL1894" s="1"/>
      <c r="CM1894" s="1"/>
      <c r="CN1894" s="1"/>
      <c r="CO1894" s="1"/>
      <c r="CP1894" s="1"/>
      <c r="CQ1894" s="1"/>
      <c r="CR1894" s="1"/>
      <c r="CS1894" s="1"/>
      <c r="CT1894" s="1"/>
      <c r="CU1894" s="1"/>
      <c r="CV1894" s="1"/>
      <c r="CW1894" s="1"/>
      <c r="CX1894" s="1"/>
      <c r="CY1894" s="1"/>
      <c r="CZ1894" s="1"/>
      <c r="DA1894" s="1"/>
      <c r="DB1894" s="1"/>
      <c r="DC1894" s="1"/>
      <c r="DD1894" s="1"/>
      <c r="DE1894" s="1"/>
      <c r="DF1894" s="1"/>
      <c r="DG1894" s="1"/>
      <c r="DH1894" s="1"/>
      <c r="DI1894" s="1"/>
      <c r="DJ1894" s="1"/>
      <c r="DK1894" s="1"/>
      <c r="DL1894" s="1"/>
      <c r="DM1894" s="1"/>
      <c r="DN1894" s="1"/>
      <c r="DO1894" s="1"/>
      <c r="DP1894" s="1"/>
      <c r="DQ1894" s="1"/>
      <c r="DR1894" s="1"/>
      <c r="DS1894" s="1"/>
      <c r="DT1894" s="1"/>
      <c r="DU1894" s="1"/>
      <c r="DV1894" s="1"/>
      <c r="DW1894" s="1"/>
      <c r="DX1894" s="1"/>
      <c r="DY1894" s="1"/>
      <c r="DZ1894" s="1"/>
      <c r="EA1894" s="1"/>
      <c r="EB1894" s="1"/>
      <c r="EC1894" s="1"/>
      <c r="ED1894" s="1"/>
      <c r="EE1894" s="1"/>
      <c r="EF1894" s="1"/>
      <c r="EG1894" s="1"/>
      <c r="EH1894" s="1"/>
      <c r="EI1894" s="1"/>
      <c r="EJ1894" s="1"/>
      <c r="EK1894" s="1"/>
      <c r="EL1894" s="1"/>
      <c r="EM1894" s="1"/>
      <c r="EN1894" s="1"/>
      <c r="EO1894" s="1"/>
      <c r="EP1894" s="1"/>
      <c r="EQ1894" s="1"/>
      <c r="ER1894" s="1"/>
      <c r="ES1894" s="1"/>
      <c r="ET1894" s="1"/>
      <c r="EU1894" s="1"/>
      <c r="EV1894" s="1"/>
      <c r="EW1894" s="1"/>
      <c r="EX1894" s="1"/>
      <c r="EY1894" s="1"/>
      <c r="EZ1894" s="1"/>
      <c r="FA1894" s="1"/>
    </row>
    <row r="1895" spans="1:157" s="21" customFormat="1" x14ac:dyDescent="0.2">
      <c r="A1895" s="184" t="s">
        <v>1839</v>
      </c>
      <c r="B1895" s="185" t="s">
        <v>1035</v>
      </c>
      <c r="C1895" s="186">
        <v>47360.97</v>
      </c>
      <c r="D1895" s="1"/>
      <c r="E1895" s="1"/>
      <c r="F1895" s="1"/>
      <c r="G1895" s="1"/>
      <c r="H1895" s="1"/>
      <c r="I1895" s="1"/>
      <c r="J1895" s="1"/>
      <c r="K1895" s="1"/>
      <c r="L1895" s="1"/>
      <c r="M1895" s="1"/>
      <c r="N1895" s="1"/>
      <c r="O1895" s="1"/>
      <c r="P1895" s="1"/>
      <c r="Q1895" s="1"/>
      <c r="R1895" s="1"/>
      <c r="S1895" s="1"/>
      <c r="T1895" s="1"/>
      <c r="U1895" s="1"/>
      <c r="V1895" s="1"/>
      <c r="W1895" s="1"/>
      <c r="X1895" s="1"/>
      <c r="Y1895" s="1"/>
      <c r="Z1895" s="1"/>
      <c r="AA1895" s="1"/>
      <c r="AB1895" s="1"/>
      <c r="AC1895" s="1"/>
      <c r="AD1895" s="1"/>
      <c r="AE1895" s="1"/>
      <c r="AF1895" s="1"/>
      <c r="AG1895" s="1"/>
      <c r="AH1895" s="1"/>
      <c r="AI1895" s="1"/>
      <c r="AJ1895" s="1"/>
      <c r="AK1895" s="1"/>
      <c r="AL1895" s="1"/>
      <c r="AM1895" s="1"/>
      <c r="AN1895" s="1"/>
      <c r="AO1895" s="1"/>
      <c r="AP1895" s="1"/>
      <c r="AQ1895" s="1"/>
      <c r="AR1895" s="1"/>
      <c r="AS1895" s="1"/>
      <c r="AT1895" s="1"/>
      <c r="AU1895" s="1"/>
      <c r="AV1895" s="1"/>
      <c r="AW1895" s="1"/>
      <c r="AX1895" s="1"/>
      <c r="AY1895" s="1"/>
      <c r="AZ1895" s="1"/>
      <c r="BA1895" s="1"/>
      <c r="BB1895" s="1"/>
      <c r="BC1895" s="1"/>
      <c r="BD1895" s="1"/>
      <c r="BE1895" s="1"/>
      <c r="BF1895" s="1"/>
      <c r="BG1895" s="1"/>
      <c r="BH1895" s="1"/>
      <c r="BI1895" s="1"/>
      <c r="BJ1895" s="1"/>
      <c r="BK1895" s="1"/>
      <c r="BL1895" s="1"/>
      <c r="BM1895" s="1"/>
      <c r="BN1895" s="1"/>
      <c r="BO1895" s="1"/>
      <c r="BP1895" s="1"/>
      <c r="BQ1895" s="1"/>
      <c r="BR1895" s="1"/>
      <c r="BS1895" s="1"/>
      <c r="BT1895" s="1"/>
      <c r="BU1895" s="1"/>
      <c r="BV1895" s="1"/>
      <c r="BW1895" s="1"/>
      <c r="BX1895" s="1"/>
      <c r="BY1895" s="1"/>
      <c r="BZ1895" s="1"/>
      <c r="CA1895" s="1"/>
      <c r="CB1895" s="1"/>
      <c r="CC1895" s="1"/>
      <c r="CD1895" s="1"/>
      <c r="CE1895" s="1"/>
      <c r="CF1895" s="1"/>
      <c r="CG1895" s="1"/>
      <c r="CH1895" s="1"/>
      <c r="CI1895" s="1"/>
      <c r="CJ1895" s="1"/>
      <c r="CK1895" s="1"/>
      <c r="CL1895" s="1"/>
      <c r="CM1895" s="1"/>
      <c r="CN1895" s="1"/>
      <c r="CO1895" s="1"/>
      <c r="CP1895" s="1"/>
      <c r="CQ1895" s="1"/>
      <c r="CR1895" s="1"/>
      <c r="CS1895" s="1"/>
      <c r="CT1895" s="1"/>
      <c r="CU1895" s="1"/>
      <c r="CV1895" s="1"/>
      <c r="CW1895" s="1"/>
      <c r="CX1895" s="1"/>
      <c r="CY1895" s="1"/>
      <c r="CZ1895" s="1"/>
      <c r="DA1895" s="1"/>
      <c r="DB1895" s="1"/>
      <c r="DC1895" s="1"/>
      <c r="DD1895" s="1"/>
      <c r="DE1895" s="1"/>
      <c r="DF1895" s="1"/>
      <c r="DG1895" s="1"/>
      <c r="DH1895" s="1"/>
      <c r="DI1895" s="1"/>
      <c r="DJ1895" s="1"/>
      <c r="DK1895" s="1"/>
      <c r="DL1895" s="1"/>
      <c r="DM1895" s="1"/>
      <c r="DN1895" s="1"/>
      <c r="DO1895" s="1"/>
      <c r="DP1895" s="1"/>
      <c r="DQ1895" s="1"/>
      <c r="DR1895" s="1"/>
      <c r="DS1895" s="1"/>
      <c r="DT1895" s="1"/>
      <c r="DU1895" s="1"/>
      <c r="DV1895" s="1"/>
      <c r="DW1895" s="1"/>
      <c r="DX1895" s="1"/>
      <c r="DY1895" s="1"/>
      <c r="DZ1895" s="1"/>
      <c r="EA1895" s="1"/>
      <c r="EB1895" s="1"/>
      <c r="EC1895" s="1"/>
      <c r="ED1895" s="1"/>
      <c r="EE1895" s="1"/>
      <c r="EF1895" s="1"/>
      <c r="EG1895" s="1"/>
      <c r="EH1895" s="1"/>
      <c r="EI1895" s="1"/>
      <c r="EJ1895" s="1"/>
      <c r="EK1895" s="1"/>
      <c r="EL1895" s="1"/>
      <c r="EM1895" s="1"/>
      <c r="EN1895" s="1"/>
      <c r="EO1895" s="1"/>
      <c r="EP1895" s="1"/>
      <c r="EQ1895" s="1"/>
      <c r="ER1895" s="1"/>
      <c r="ES1895" s="1"/>
      <c r="ET1895" s="1"/>
      <c r="EU1895" s="1"/>
      <c r="EV1895" s="1"/>
      <c r="EW1895" s="1"/>
      <c r="EX1895" s="1"/>
      <c r="EY1895" s="1"/>
      <c r="EZ1895" s="1"/>
      <c r="FA1895" s="1"/>
    </row>
    <row r="1896" spans="1:157" s="21" customFormat="1" x14ac:dyDescent="0.2">
      <c r="A1896" s="184" t="s">
        <v>1839</v>
      </c>
      <c r="B1896" s="185" t="s">
        <v>1035</v>
      </c>
      <c r="C1896" s="186">
        <v>31026.61</v>
      </c>
      <c r="D1896" s="1"/>
      <c r="E1896" s="1"/>
      <c r="F1896" s="1"/>
      <c r="G1896" s="1"/>
      <c r="H1896" s="1"/>
      <c r="I1896" s="1"/>
      <c r="J1896" s="1"/>
      <c r="K1896" s="1"/>
      <c r="L1896" s="1"/>
      <c r="M1896" s="1"/>
      <c r="N1896" s="1"/>
      <c r="O1896" s="1"/>
      <c r="P1896" s="1"/>
      <c r="Q1896" s="1"/>
      <c r="R1896" s="1"/>
      <c r="S1896" s="1"/>
      <c r="T1896" s="1"/>
      <c r="U1896" s="1"/>
      <c r="V1896" s="1"/>
      <c r="W1896" s="1"/>
      <c r="X1896" s="1"/>
      <c r="Y1896" s="1"/>
      <c r="Z1896" s="1"/>
      <c r="AA1896" s="1"/>
      <c r="AB1896" s="1"/>
      <c r="AC1896" s="1"/>
      <c r="AD1896" s="1"/>
      <c r="AE1896" s="1"/>
      <c r="AF1896" s="1"/>
      <c r="AG1896" s="1"/>
      <c r="AH1896" s="1"/>
      <c r="AI1896" s="1"/>
      <c r="AJ1896" s="1"/>
      <c r="AK1896" s="1"/>
      <c r="AL1896" s="1"/>
      <c r="AM1896" s="1"/>
      <c r="AN1896" s="1"/>
      <c r="AO1896" s="1"/>
      <c r="AP1896" s="1"/>
      <c r="AQ1896" s="1"/>
      <c r="AR1896" s="1"/>
      <c r="AS1896" s="1"/>
      <c r="AT1896" s="1"/>
      <c r="AU1896" s="1"/>
      <c r="AV1896" s="1"/>
      <c r="AW1896" s="1"/>
      <c r="AX1896" s="1"/>
      <c r="AY1896" s="1"/>
      <c r="AZ1896" s="1"/>
      <c r="BA1896" s="1"/>
      <c r="BB1896" s="1"/>
      <c r="BC1896" s="1"/>
      <c r="BD1896" s="1"/>
      <c r="BE1896" s="1"/>
      <c r="BF1896" s="1"/>
      <c r="BG1896" s="1"/>
      <c r="BH1896" s="1"/>
      <c r="BI1896" s="1"/>
      <c r="BJ1896" s="1"/>
      <c r="BK1896" s="1"/>
      <c r="BL1896" s="1"/>
      <c r="BM1896" s="1"/>
      <c r="BN1896" s="1"/>
      <c r="BO1896" s="1"/>
      <c r="BP1896" s="1"/>
      <c r="BQ1896" s="1"/>
      <c r="BR1896" s="1"/>
      <c r="BS1896" s="1"/>
      <c r="BT1896" s="1"/>
      <c r="BU1896" s="1"/>
      <c r="BV1896" s="1"/>
      <c r="BW1896" s="1"/>
      <c r="BX1896" s="1"/>
      <c r="BY1896" s="1"/>
      <c r="BZ1896" s="1"/>
      <c r="CA1896" s="1"/>
      <c r="CB1896" s="1"/>
      <c r="CC1896" s="1"/>
      <c r="CD1896" s="1"/>
      <c r="CE1896" s="1"/>
      <c r="CF1896" s="1"/>
      <c r="CG1896" s="1"/>
      <c r="CH1896" s="1"/>
      <c r="CI1896" s="1"/>
      <c r="CJ1896" s="1"/>
      <c r="CK1896" s="1"/>
      <c r="CL1896" s="1"/>
      <c r="CM1896" s="1"/>
      <c r="CN1896" s="1"/>
      <c r="CO1896" s="1"/>
      <c r="CP1896" s="1"/>
      <c r="CQ1896" s="1"/>
      <c r="CR1896" s="1"/>
      <c r="CS1896" s="1"/>
      <c r="CT1896" s="1"/>
      <c r="CU1896" s="1"/>
      <c r="CV1896" s="1"/>
      <c r="CW1896" s="1"/>
      <c r="CX1896" s="1"/>
      <c r="CY1896" s="1"/>
      <c r="CZ1896" s="1"/>
      <c r="DA1896" s="1"/>
      <c r="DB1896" s="1"/>
      <c r="DC1896" s="1"/>
      <c r="DD1896" s="1"/>
      <c r="DE1896" s="1"/>
      <c r="DF1896" s="1"/>
      <c r="DG1896" s="1"/>
      <c r="DH1896" s="1"/>
      <c r="DI1896" s="1"/>
      <c r="DJ1896" s="1"/>
      <c r="DK1896" s="1"/>
      <c r="DL1896" s="1"/>
      <c r="DM1896" s="1"/>
      <c r="DN1896" s="1"/>
      <c r="DO1896" s="1"/>
      <c r="DP1896" s="1"/>
      <c r="DQ1896" s="1"/>
      <c r="DR1896" s="1"/>
      <c r="DS1896" s="1"/>
      <c r="DT1896" s="1"/>
      <c r="DU1896" s="1"/>
      <c r="DV1896" s="1"/>
      <c r="DW1896" s="1"/>
      <c r="DX1896" s="1"/>
      <c r="DY1896" s="1"/>
      <c r="DZ1896" s="1"/>
      <c r="EA1896" s="1"/>
      <c r="EB1896" s="1"/>
      <c r="EC1896" s="1"/>
      <c r="ED1896" s="1"/>
      <c r="EE1896" s="1"/>
      <c r="EF1896" s="1"/>
      <c r="EG1896" s="1"/>
      <c r="EH1896" s="1"/>
      <c r="EI1896" s="1"/>
      <c r="EJ1896" s="1"/>
      <c r="EK1896" s="1"/>
      <c r="EL1896" s="1"/>
      <c r="EM1896" s="1"/>
      <c r="EN1896" s="1"/>
      <c r="EO1896" s="1"/>
      <c r="EP1896" s="1"/>
      <c r="EQ1896" s="1"/>
      <c r="ER1896" s="1"/>
      <c r="ES1896" s="1"/>
      <c r="ET1896" s="1"/>
      <c r="EU1896" s="1"/>
      <c r="EV1896" s="1"/>
      <c r="EW1896" s="1"/>
      <c r="EX1896" s="1"/>
      <c r="EY1896" s="1"/>
      <c r="EZ1896" s="1"/>
      <c r="FA1896" s="1"/>
    </row>
    <row r="1897" spans="1:157" s="21" customFormat="1" x14ac:dyDescent="0.2">
      <c r="A1897" s="184" t="s">
        <v>1840</v>
      </c>
      <c r="B1897" s="185" t="s">
        <v>1035</v>
      </c>
      <c r="C1897" s="186">
        <v>25501520</v>
      </c>
      <c r="D1897" s="1"/>
      <c r="E1897" s="1"/>
      <c r="F1897" s="1"/>
      <c r="G1897" s="1"/>
      <c r="H1897" s="1"/>
      <c r="I1897" s="1"/>
      <c r="J1897" s="1"/>
      <c r="K1897" s="1"/>
      <c r="L1897" s="1"/>
      <c r="M1897" s="1"/>
      <c r="N1897" s="1"/>
      <c r="O1897" s="1"/>
      <c r="P1897" s="1"/>
      <c r="Q1897" s="1"/>
      <c r="R1897" s="1"/>
      <c r="S1897" s="1"/>
      <c r="T1897" s="1"/>
      <c r="U1897" s="1"/>
      <c r="V1897" s="1"/>
      <c r="W1897" s="1"/>
      <c r="X1897" s="1"/>
      <c r="Y1897" s="1"/>
      <c r="Z1897" s="1"/>
      <c r="AA1897" s="1"/>
      <c r="AB1897" s="1"/>
      <c r="AC1897" s="1"/>
      <c r="AD1897" s="1"/>
      <c r="AE1897" s="1"/>
      <c r="AF1897" s="1"/>
      <c r="AG1897" s="1"/>
      <c r="AH1897" s="1"/>
      <c r="AI1897" s="1"/>
      <c r="AJ1897" s="1"/>
      <c r="AK1897" s="1"/>
      <c r="AL1897" s="1"/>
      <c r="AM1897" s="1"/>
      <c r="AN1897" s="1"/>
      <c r="AO1897" s="1"/>
      <c r="AP1897" s="1"/>
      <c r="AQ1897" s="1"/>
      <c r="AR1897" s="1"/>
      <c r="AS1897" s="1"/>
      <c r="AT1897" s="1"/>
      <c r="AU1897" s="1"/>
      <c r="AV1897" s="1"/>
      <c r="AW1897" s="1"/>
      <c r="AX1897" s="1"/>
      <c r="AY1897" s="1"/>
      <c r="AZ1897" s="1"/>
      <c r="BA1897" s="1"/>
      <c r="BB1897" s="1"/>
      <c r="BC1897" s="1"/>
      <c r="BD1897" s="1"/>
      <c r="BE1897" s="1"/>
      <c r="BF1897" s="1"/>
      <c r="BG1897" s="1"/>
      <c r="BH1897" s="1"/>
      <c r="BI1897" s="1"/>
      <c r="BJ1897" s="1"/>
      <c r="BK1897" s="1"/>
      <c r="BL1897" s="1"/>
      <c r="BM1897" s="1"/>
      <c r="BN1897" s="1"/>
      <c r="BO1897" s="1"/>
      <c r="BP1897" s="1"/>
      <c r="BQ1897" s="1"/>
      <c r="BR1897" s="1"/>
      <c r="BS1897" s="1"/>
      <c r="BT1897" s="1"/>
      <c r="BU1897" s="1"/>
      <c r="BV1897" s="1"/>
      <c r="BW1897" s="1"/>
      <c r="BX1897" s="1"/>
      <c r="BY1897" s="1"/>
      <c r="BZ1897" s="1"/>
      <c r="CA1897" s="1"/>
      <c r="CB1897" s="1"/>
      <c r="CC1897" s="1"/>
      <c r="CD1897" s="1"/>
      <c r="CE1897" s="1"/>
      <c r="CF1897" s="1"/>
      <c r="CG1897" s="1"/>
      <c r="CH1897" s="1"/>
      <c r="CI1897" s="1"/>
      <c r="CJ1897" s="1"/>
      <c r="CK1897" s="1"/>
      <c r="CL1897" s="1"/>
      <c r="CM1897" s="1"/>
      <c r="CN1897" s="1"/>
      <c r="CO1897" s="1"/>
      <c r="CP1897" s="1"/>
      <c r="CQ1897" s="1"/>
      <c r="CR1897" s="1"/>
      <c r="CS1897" s="1"/>
      <c r="CT1897" s="1"/>
      <c r="CU1897" s="1"/>
      <c r="CV1897" s="1"/>
      <c r="CW1897" s="1"/>
      <c r="CX1897" s="1"/>
      <c r="CY1897" s="1"/>
      <c r="CZ1897" s="1"/>
      <c r="DA1897" s="1"/>
      <c r="DB1897" s="1"/>
      <c r="DC1897" s="1"/>
      <c r="DD1897" s="1"/>
      <c r="DE1897" s="1"/>
      <c r="DF1897" s="1"/>
      <c r="DG1897" s="1"/>
      <c r="DH1897" s="1"/>
      <c r="DI1897" s="1"/>
      <c r="DJ1897" s="1"/>
      <c r="DK1897" s="1"/>
      <c r="DL1897" s="1"/>
      <c r="DM1897" s="1"/>
      <c r="DN1897" s="1"/>
      <c r="DO1897" s="1"/>
      <c r="DP1897" s="1"/>
      <c r="DQ1897" s="1"/>
      <c r="DR1897" s="1"/>
      <c r="DS1897" s="1"/>
      <c r="DT1897" s="1"/>
      <c r="DU1897" s="1"/>
      <c r="DV1897" s="1"/>
      <c r="DW1897" s="1"/>
      <c r="DX1897" s="1"/>
      <c r="DY1897" s="1"/>
      <c r="DZ1897" s="1"/>
      <c r="EA1897" s="1"/>
      <c r="EB1897" s="1"/>
      <c r="EC1897" s="1"/>
      <c r="ED1897" s="1"/>
      <c r="EE1897" s="1"/>
      <c r="EF1897" s="1"/>
      <c r="EG1897" s="1"/>
      <c r="EH1897" s="1"/>
      <c r="EI1897" s="1"/>
      <c r="EJ1897" s="1"/>
      <c r="EK1897" s="1"/>
      <c r="EL1897" s="1"/>
      <c r="EM1897" s="1"/>
      <c r="EN1897" s="1"/>
      <c r="EO1897" s="1"/>
      <c r="EP1897" s="1"/>
      <c r="EQ1897" s="1"/>
      <c r="ER1897" s="1"/>
      <c r="ES1897" s="1"/>
      <c r="ET1897" s="1"/>
      <c r="EU1897" s="1"/>
      <c r="EV1897" s="1"/>
      <c r="EW1897" s="1"/>
      <c r="EX1897" s="1"/>
      <c r="EY1897" s="1"/>
      <c r="EZ1897" s="1"/>
      <c r="FA1897" s="1"/>
    </row>
    <row r="1898" spans="1:157" s="21" customFormat="1" x14ac:dyDescent="0.2">
      <c r="A1898" s="184" t="s">
        <v>1840</v>
      </c>
      <c r="B1898" s="185" t="s">
        <v>1035</v>
      </c>
      <c r="C1898" s="186">
        <v>18236.97</v>
      </c>
      <c r="D1898" s="1"/>
      <c r="E1898" s="1"/>
      <c r="F1898" s="1"/>
      <c r="G1898" s="1"/>
      <c r="H1898" s="1"/>
      <c r="I1898" s="1"/>
      <c r="J1898" s="1"/>
      <c r="K1898" s="1"/>
      <c r="L1898" s="1"/>
      <c r="M1898" s="1"/>
      <c r="N1898" s="1"/>
      <c r="O1898" s="1"/>
      <c r="P1898" s="1"/>
      <c r="Q1898" s="1"/>
      <c r="R1898" s="1"/>
      <c r="S1898" s="1"/>
      <c r="T1898" s="1"/>
      <c r="U1898" s="1"/>
      <c r="V1898" s="1"/>
      <c r="W1898" s="1"/>
      <c r="X1898" s="1"/>
      <c r="Y1898" s="1"/>
      <c r="Z1898" s="1"/>
      <c r="AA1898" s="1"/>
      <c r="AB1898" s="1"/>
      <c r="AC1898" s="1"/>
      <c r="AD1898" s="1"/>
      <c r="AE1898" s="1"/>
      <c r="AF1898" s="1"/>
      <c r="AG1898" s="1"/>
      <c r="AH1898" s="1"/>
      <c r="AI1898" s="1"/>
      <c r="AJ1898" s="1"/>
      <c r="AK1898" s="1"/>
      <c r="AL1898" s="1"/>
      <c r="AM1898" s="1"/>
      <c r="AN1898" s="1"/>
      <c r="AO1898" s="1"/>
      <c r="AP1898" s="1"/>
      <c r="AQ1898" s="1"/>
      <c r="AR1898" s="1"/>
      <c r="AS1898" s="1"/>
      <c r="AT1898" s="1"/>
      <c r="AU1898" s="1"/>
      <c r="AV1898" s="1"/>
      <c r="AW1898" s="1"/>
      <c r="AX1898" s="1"/>
      <c r="AY1898" s="1"/>
      <c r="AZ1898" s="1"/>
      <c r="BA1898" s="1"/>
      <c r="BB1898" s="1"/>
      <c r="BC1898" s="1"/>
      <c r="BD1898" s="1"/>
      <c r="BE1898" s="1"/>
      <c r="BF1898" s="1"/>
      <c r="BG1898" s="1"/>
      <c r="BH1898" s="1"/>
      <c r="BI1898" s="1"/>
      <c r="BJ1898" s="1"/>
      <c r="BK1898" s="1"/>
      <c r="BL1898" s="1"/>
      <c r="BM1898" s="1"/>
      <c r="BN1898" s="1"/>
      <c r="BO1898" s="1"/>
      <c r="BP1898" s="1"/>
      <c r="BQ1898" s="1"/>
      <c r="BR1898" s="1"/>
      <c r="BS1898" s="1"/>
      <c r="BT1898" s="1"/>
      <c r="BU1898" s="1"/>
      <c r="BV1898" s="1"/>
      <c r="BW1898" s="1"/>
      <c r="BX1898" s="1"/>
      <c r="BY1898" s="1"/>
      <c r="BZ1898" s="1"/>
      <c r="CA1898" s="1"/>
      <c r="CB1898" s="1"/>
      <c r="CC1898" s="1"/>
      <c r="CD1898" s="1"/>
      <c r="CE1898" s="1"/>
      <c r="CF1898" s="1"/>
      <c r="CG1898" s="1"/>
      <c r="CH1898" s="1"/>
      <c r="CI1898" s="1"/>
      <c r="CJ1898" s="1"/>
      <c r="CK1898" s="1"/>
      <c r="CL1898" s="1"/>
      <c r="CM1898" s="1"/>
      <c r="CN1898" s="1"/>
      <c r="CO1898" s="1"/>
      <c r="CP1898" s="1"/>
      <c r="CQ1898" s="1"/>
      <c r="CR1898" s="1"/>
      <c r="CS1898" s="1"/>
      <c r="CT1898" s="1"/>
      <c r="CU1898" s="1"/>
      <c r="CV1898" s="1"/>
      <c r="CW1898" s="1"/>
      <c r="CX1898" s="1"/>
      <c r="CY1898" s="1"/>
      <c r="CZ1898" s="1"/>
      <c r="DA1898" s="1"/>
      <c r="DB1898" s="1"/>
      <c r="DC1898" s="1"/>
      <c r="DD1898" s="1"/>
      <c r="DE1898" s="1"/>
      <c r="DF1898" s="1"/>
      <c r="DG1898" s="1"/>
      <c r="DH1898" s="1"/>
      <c r="DI1898" s="1"/>
      <c r="DJ1898" s="1"/>
      <c r="DK1898" s="1"/>
      <c r="DL1898" s="1"/>
      <c r="DM1898" s="1"/>
      <c r="DN1898" s="1"/>
      <c r="DO1898" s="1"/>
      <c r="DP1898" s="1"/>
      <c r="DQ1898" s="1"/>
      <c r="DR1898" s="1"/>
      <c r="DS1898" s="1"/>
      <c r="DT1898" s="1"/>
      <c r="DU1898" s="1"/>
      <c r="DV1898" s="1"/>
      <c r="DW1898" s="1"/>
      <c r="DX1898" s="1"/>
      <c r="DY1898" s="1"/>
      <c r="DZ1898" s="1"/>
      <c r="EA1898" s="1"/>
      <c r="EB1898" s="1"/>
      <c r="EC1898" s="1"/>
      <c r="ED1898" s="1"/>
      <c r="EE1898" s="1"/>
      <c r="EF1898" s="1"/>
      <c r="EG1898" s="1"/>
      <c r="EH1898" s="1"/>
      <c r="EI1898" s="1"/>
      <c r="EJ1898" s="1"/>
      <c r="EK1898" s="1"/>
      <c r="EL1898" s="1"/>
      <c r="EM1898" s="1"/>
      <c r="EN1898" s="1"/>
      <c r="EO1898" s="1"/>
      <c r="EP1898" s="1"/>
      <c r="EQ1898" s="1"/>
      <c r="ER1898" s="1"/>
      <c r="ES1898" s="1"/>
      <c r="ET1898" s="1"/>
      <c r="EU1898" s="1"/>
      <c r="EV1898" s="1"/>
      <c r="EW1898" s="1"/>
      <c r="EX1898" s="1"/>
      <c r="EY1898" s="1"/>
      <c r="EZ1898" s="1"/>
      <c r="FA1898" s="1"/>
    </row>
    <row r="1899" spans="1:157" s="21" customFormat="1" x14ac:dyDescent="0.2">
      <c r="A1899" s="184" t="s">
        <v>1840</v>
      </c>
      <c r="B1899" s="185" t="s">
        <v>1035</v>
      </c>
      <c r="C1899" s="186">
        <v>17566.97</v>
      </c>
      <c r="D1899" s="1"/>
      <c r="E1899" s="1"/>
      <c r="F1899" s="1"/>
      <c r="G1899" s="1"/>
      <c r="H1899" s="1"/>
      <c r="I1899" s="1"/>
      <c r="J1899" s="1"/>
      <c r="K1899" s="1"/>
      <c r="L1899" s="1"/>
      <c r="M1899" s="1"/>
      <c r="N1899" s="1"/>
      <c r="O1899" s="1"/>
      <c r="P1899" s="1"/>
      <c r="Q1899" s="1"/>
      <c r="R1899" s="1"/>
      <c r="S1899" s="1"/>
      <c r="T1899" s="1"/>
      <c r="U1899" s="1"/>
      <c r="V1899" s="1"/>
      <c r="W1899" s="1"/>
      <c r="X1899" s="1"/>
      <c r="Y1899" s="1"/>
      <c r="Z1899" s="1"/>
      <c r="AA1899" s="1"/>
      <c r="AB1899" s="1"/>
      <c r="AC1899" s="1"/>
      <c r="AD1899" s="1"/>
      <c r="AE1899" s="1"/>
      <c r="AF1899" s="1"/>
      <c r="AG1899" s="1"/>
      <c r="AH1899" s="1"/>
      <c r="AI1899" s="1"/>
      <c r="AJ1899" s="1"/>
      <c r="AK1899" s="1"/>
      <c r="AL1899" s="1"/>
      <c r="AM1899" s="1"/>
      <c r="AN1899" s="1"/>
      <c r="AO1899" s="1"/>
      <c r="AP1899" s="1"/>
      <c r="AQ1899" s="1"/>
      <c r="AR1899" s="1"/>
      <c r="AS1899" s="1"/>
      <c r="AT1899" s="1"/>
      <c r="AU1899" s="1"/>
      <c r="AV1899" s="1"/>
      <c r="AW1899" s="1"/>
      <c r="AX1899" s="1"/>
      <c r="AY1899" s="1"/>
      <c r="AZ1899" s="1"/>
      <c r="BA1899" s="1"/>
      <c r="BB1899" s="1"/>
      <c r="BC1899" s="1"/>
      <c r="BD1899" s="1"/>
      <c r="BE1899" s="1"/>
      <c r="BF1899" s="1"/>
      <c r="BG1899" s="1"/>
      <c r="BH1899" s="1"/>
      <c r="BI1899" s="1"/>
      <c r="BJ1899" s="1"/>
      <c r="BK1899" s="1"/>
      <c r="BL1899" s="1"/>
      <c r="BM1899" s="1"/>
      <c r="BN1899" s="1"/>
      <c r="BO1899" s="1"/>
      <c r="BP1899" s="1"/>
      <c r="BQ1899" s="1"/>
      <c r="BR1899" s="1"/>
      <c r="BS1899" s="1"/>
      <c r="BT1899" s="1"/>
      <c r="BU1899" s="1"/>
      <c r="BV1899" s="1"/>
      <c r="BW1899" s="1"/>
      <c r="BX1899" s="1"/>
      <c r="BY1899" s="1"/>
      <c r="BZ1899" s="1"/>
      <c r="CA1899" s="1"/>
      <c r="CB1899" s="1"/>
      <c r="CC1899" s="1"/>
      <c r="CD1899" s="1"/>
      <c r="CE1899" s="1"/>
      <c r="CF1899" s="1"/>
      <c r="CG1899" s="1"/>
      <c r="CH1899" s="1"/>
      <c r="CI1899" s="1"/>
      <c r="CJ1899" s="1"/>
      <c r="CK1899" s="1"/>
      <c r="CL1899" s="1"/>
      <c r="CM1899" s="1"/>
      <c r="CN1899" s="1"/>
      <c r="CO1899" s="1"/>
      <c r="CP1899" s="1"/>
      <c r="CQ1899" s="1"/>
      <c r="CR1899" s="1"/>
      <c r="CS1899" s="1"/>
      <c r="CT1899" s="1"/>
      <c r="CU1899" s="1"/>
      <c r="CV1899" s="1"/>
      <c r="CW1899" s="1"/>
      <c r="CX1899" s="1"/>
      <c r="CY1899" s="1"/>
      <c r="CZ1899" s="1"/>
      <c r="DA1899" s="1"/>
      <c r="DB1899" s="1"/>
      <c r="DC1899" s="1"/>
      <c r="DD1899" s="1"/>
      <c r="DE1899" s="1"/>
      <c r="DF1899" s="1"/>
      <c r="DG1899" s="1"/>
      <c r="DH1899" s="1"/>
      <c r="DI1899" s="1"/>
      <c r="DJ1899" s="1"/>
      <c r="DK1899" s="1"/>
      <c r="DL1899" s="1"/>
      <c r="DM1899" s="1"/>
      <c r="DN1899" s="1"/>
      <c r="DO1899" s="1"/>
      <c r="DP1899" s="1"/>
      <c r="DQ1899" s="1"/>
      <c r="DR1899" s="1"/>
      <c r="DS1899" s="1"/>
      <c r="DT1899" s="1"/>
      <c r="DU1899" s="1"/>
      <c r="DV1899" s="1"/>
      <c r="DW1899" s="1"/>
      <c r="DX1899" s="1"/>
      <c r="DY1899" s="1"/>
      <c r="DZ1899" s="1"/>
      <c r="EA1899" s="1"/>
      <c r="EB1899" s="1"/>
      <c r="EC1899" s="1"/>
      <c r="ED1899" s="1"/>
      <c r="EE1899" s="1"/>
      <c r="EF1899" s="1"/>
      <c r="EG1899" s="1"/>
      <c r="EH1899" s="1"/>
      <c r="EI1899" s="1"/>
      <c r="EJ1899" s="1"/>
      <c r="EK1899" s="1"/>
      <c r="EL1899" s="1"/>
      <c r="EM1899" s="1"/>
      <c r="EN1899" s="1"/>
      <c r="EO1899" s="1"/>
      <c r="EP1899" s="1"/>
      <c r="EQ1899" s="1"/>
      <c r="ER1899" s="1"/>
      <c r="ES1899" s="1"/>
      <c r="ET1899" s="1"/>
      <c r="EU1899" s="1"/>
      <c r="EV1899" s="1"/>
      <c r="EW1899" s="1"/>
      <c r="EX1899" s="1"/>
      <c r="EY1899" s="1"/>
      <c r="EZ1899" s="1"/>
      <c r="FA1899" s="1"/>
    </row>
    <row r="1900" spans="1:157" s="21" customFormat="1" x14ac:dyDescent="0.2">
      <c r="A1900" s="184" t="s">
        <v>1840</v>
      </c>
      <c r="B1900" s="185" t="s">
        <v>1035</v>
      </c>
      <c r="C1900" s="186">
        <v>16489.7</v>
      </c>
      <c r="D1900" s="1"/>
      <c r="E1900" s="1"/>
      <c r="F1900" s="1"/>
      <c r="G1900" s="1"/>
      <c r="H1900" s="1"/>
      <c r="I1900" s="1"/>
      <c r="J1900" s="1"/>
      <c r="K1900" s="1"/>
      <c r="L1900" s="1"/>
      <c r="M1900" s="1"/>
      <c r="N1900" s="1"/>
      <c r="O1900" s="1"/>
      <c r="P1900" s="1"/>
      <c r="Q1900" s="1"/>
      <c r="R1900" s="1"/>
      <c r="S1900" s="1"/>
      <c r="T1900" s="1"/>
      <c r="U1900" s="1"/>
      <c r="V1900" s="1"/>
      <c r="W1900" s="1"/>
      <c r="X1900" s="1"/>
      <c r="Y1900" s="1"/>
      <c r="Z1900" s="1"/>
      <c r="AA1900" s="1"/>
      <c r="AB1900" s="1"/>
      <c r="AC1900" s="1"/>
      <c r="AD1900" s="1"/>
      <c r="AE1900" s="1"/>
      <c r="AF1900" s="1"/>
      <c r="AG1900" s="1"/>
      <c r="AH1900" s="1"/>
      <c r="AI1900" s="1"/>
      <c r="AJ1900" s="1"/>
      <c r="AK1900" s="1"/>
      <c r="AL1900" s="1"/>
      <c r="AM1900" s="1"/>
      <c r="AN1900" s="1"/>
      <c r="AO1900" s="1"/>
      <c r="AP1900" s="1"/>
      <c r="AQ1900" s="1"/>
      <c r="AR1900" s="1"/>
      <c r="AS1900" s="1"/>
      <c r="AT1900" s="1"/>
      <c r="AU1900" s="1"/>
      <c r="AV1900" s="1"/>
      <c r="AW1900" s="1"/>
      <c r="AX1900" s="1"/>
      <c r="AY1900" s="1"/>
      <c r="AZ1900" s="1"/>
      <c r="BA1900" s="1"/>
      <c r="BB1900" s="1"/>
      <c r="BC1900" s="1"/>
      <c r="BD1900" s="1"/>
      <c r="BE1900" s="1"/>
      <c r="BF1900" s="1"/>
      <c r="BG1900" s="1"/>
      <c r="BH1900" s="1"/>
      <c r="BI1900" s="1"/>
      <c r="BJ1900" s="1"/>
      <c r="BK1900" s="1"/>
      <c r="BL1900" s="1"/>
      <c r="BM1900" s="1"/>
      <c r="BN1900" s="1"/>
      <c r="BO1900" s="1"/>
      <c r="BP1900" s="1"/>
      <c r="BQ1900" s="1"/>
      <c r="BR1900" s="1"/>
      <c r="BS1900" s="1"/>
      <c r="BT1900" s="1"/>
      <c r="BU1900" s="1"/>
      <c r="BV1900" s="1"/>
      <c r="BW1900" s="1"/>
      <c r="BX1900" s="1"/>
      <c r="BY1900" s="1"/>
      <c r="BZ1900" s="1"/>
      <c r="CA1900" s="1"/>
      <c r="CB1900" s="1"/>
      <c r="CC1900" s="1"/>
      <c r="CD1900" s="1"/>
      <c r="CE1900" s="1"/>
      <c r="CF1900" s="1"/>
      <c r="CG1900" s="1"/>
      <c r="CH1900" s="1"/>
      <c r="CI1900" s="1"/>
      <c r="CJ1900" s="1"/>
      <c r="CK1900" s="1"/>
      <c r="CL1900" s="1"/>
      <c r="CM1900" s="1"/>
      <c r="CN1900" s="1"/>
      <c r="CO1900" s="1"/>
      <c r="CP1900" s="1"/>
      <c r="CQ1900" s="1"/>
      <c r="CR1900" s="1"/>
      <c r="CS1900" s="1"/>
      <c r="CT1900" s="1"/>
      <c r="CU1900" s="1"/>
      <c r="CV1900" s="1"/>
      <c r="CW1900" s="1"/>
      <c r="CX1900" s="1"/>
      <c r="CY1900" s="1"/>
      <c r="CZ1900" s="1"/>
      <c r="DA1900" s="1"/>
      <c r="DB1900" s="1"/>
      <c r="DC1900" s="1"/>
      <c r="DD1900" s="1"/>
      <c r="DE1900" s="1"/>
      <c r="DF1900" s="1"/>
      <c r="DG1900" s="1"/>
      <c r="DH1900" s="1"/>
      <c r="DI1900" s="1"/>
      <c r="DJ1900" s="1"/>
      <c r="DK1900" s="1"/>
      <c r="DL1900" s="1"/>
      <c r="DM1900" s="1"/>
      <c r="DN1900" s="1"/>
      <c r="DO1900" s="1"/>
      <c r="DP1900" s="1"/>
      <c r="DQ1900" s="1"/>
      <c r="DR1900" s="1"/>
      <c r="DS1900" s="1"/>
      <c r="DT1900" s="1"/>
      <c r="DU1900" s="1"/>
      <c r="DV1900" s="1"/>
      <c r="DW1900" s="1"/>
      <c r="DX1900" s="1"/>
      <c r="DY1900" s="1"/>
      <c r="DZ1900" s="1"/>
      <c r="EA1900" s="1"/>
      <c r="EB1900" s="1"/>
      <c r="EC1900" s="1"/>
      <c r="ED1900" s="1"/>
      <c r="EE1900" s="1"/>
      <c r="EF1900" s="1"/>
      <c r="EG1900" s="1"/>
      <c r="EH1900" s="1"/>
      <c r="EI1900" s="1"/>
      <c r="EJ1900" s="1"/>
      <c r="EK1900" s="1"/>
      <c r="EL1900" s="1"/>
      <c r="EM1900" s="1"/>
      <c r="EN1900" s="1"/>
      <c r="EO1900" s="1"/>
      <c r="EP1900" s="1"/>
      <c r="EQ1900" s="1"/>
      <c r="ER1900" s="1"/>
      <c r="ES1900" s="1"/>
      <c r="ET1900" s="1"/>
      <c r="EU1900" s="1"/>
      <c r="EV1900" s="1"/>
      <c r="EW1900" s="1"/>
      <c r="EX1900" s="1"/>
      <c r="EY1900" s="1"/>
      <c r="EZ1900" s="1"/>
      <c r="FA1900" s="1"/>
    </row>
    <row r="1901" spans="1:157" s="21" customFormat="1" x14ac:dyDescent="0.2">
      <c r="A1901" s="184" t="s">
        <v>1840</v>
      </c>
      <c r="B1901" s="185" t="s">
        <v>1035</v>
      </c>
      <c r="C1901" s="186">
        <v>12462.95</v>
      </c>
      <c r="D1901" s="1"/>
      <c r="E1901" s="1"/>
      <c r="F1901" s="1"/>
      <c r="G1901" s="1"/>
      <c r="H1901" s="1"/>
      <c r="I1901" s="1"/>
      <c r="J1901" s="1"/>
      <c r="K1901" s="1"/>
      <c r="L1901" s="1"/>
      <c r="M1901" s="1"/>
      <c r="N1901" s="1"/>
      <c r="O1901" s="1"/>
      <c r="P1901" s="1"/>
      <c r="Q1901" s="1"/>
      <c r="R1901" s="1"/>
      <c r="S1901" s="1"/>
      <c r="T1901" s="1"/>
      <c r="U1901" s="1"/>
      <c r="V1901" s="1"/>
      <c r="W1901" s="1"/>
      <c r="X1901" s="1"/>
      <c r="Y1901" s="1"/>
      <c r="Z1901" s="1"/>
      <c r="AA1901" s="1"/>
      <c r="AB1901" s="1"/>
      <c r="AC1901" s="1"/>
      <c r="AD1901" s="1"/>
      <c r="AE1901" s="1"/>
      <c r="AF1901" s="1"/>
      <c r="AG1901" s="1"/>
      <c r="AH1901" s="1"/>
      <c r="AI1901" s="1"/>
      <c r="AJ1901" s="1"/>
      <c r="AK1901" s="1"/>
      <c r="AL1901" s="1"/>
      <c r="AM1901" s="1"/>
      <c r="AN1901" s="1"/>
      <c r="AO1901" s="1"/>
      <c r="AP1901" s="1"/>
      <c r="AQ1901" s="1"/>
      <c r="AR1901" s="1"/>
      <c r="AS1901" s="1"/>
      <c r="AT1901" s="1"/>
      <c r="AU1901" s="1"/>
      <c r="AV1901" s="1"/>
      <c r="AW1901" s="1"/>
      <c r="AX1901" s="1"/>
      <c r="AY1901" s="1"/>
      <c r="AZ1901" s="1"/>
      <c r="BA1901" s="1"/>
      <c r="BB1901" s="1"/>
      <c r="BC1901" s="1"/>
      <c r="BD1901" s="1"/>
      <c r="BE1901" s="1"/>
      <c r="BF1901" s="1"/>
      <c r="BG1901" s="1"/>
      <c r="BH1901" s="1"/>
      <c r="BI1901" s="1"/>
      <c r="BJ1901" s="1"/>
      <c r="BK1901" s="1"/>
      <c r="BL1901" s="1"/>
      <c r="BM1901" s="1"/>
      <c r="BN1901" s="1"/>
      <c r="BO1901" s="1"/>
      <c r="BP1901" s="1"/>
      <c r="BQ1901" s="1"/>
      <c r="BR1901" s="1"/>
      <c r="BS1901" s="1"/>
      <c r="BT1901" s="1"/>
      <c r="BU1901" s="1"/>
      <c r="BV1901" s="1"/>
      <c r="BW1901" s="1"/>
      <c r="BX1901" s="1"/>
      <c r="BY1901" s="1"/>
      <c r="BZ1901" s="1"/>
      <c r="CA1901" s="1"/>
      <c r="CB1901" s="1"/>
      <c r="CC1901" s="1"/>
      <c r="CD1901" s="1"/>
      <c r="CE1901" s="1"/>
      <c r="CF1901" s="1"/>
      <c r="CG1901" s="1"/>
      <c r="CH1901" s="1"/>
      <c r="CI1901" s="1"/>
      <c r="CJ1901" s="1"/>
      <c r="CK1901" s="1"/>
      <c r="CL1901" s="1"/>
      <c r="CM1901" s="1"/>
      <c r="CN1901" s="1"/>
      <c r="CO1901" s="1"/>
      <c r="CP1901" s="1"/>
      <c r="CQ1901" s="1"/>
      <c r="CR1901" s="1"/>
      <c r="CS1901" s="1"/>
      <c r="CT1901" s="1"/>
      <c r="CU1901" s="1"/>
      <c r="CV1901" s="1"/>
      <c r="CW1901" s="1"/>
      <c r="CX1901" s="1"/>
      <c r="CY1901" s="1"/>
      <c r="CZ1901" s="1"/>
      <c r="DA1901" s="1"/>
      <c r="DB1901" s="1"/>
      <c r="DC1901" s="1"/>
      <c r="DD1901" s="1"/>
      <c r="DE1901" s="1"/>
      <c r="DF1901" s="1"/>
      <c r="DG1901" s="1"/>
      <c r="DH1901" s="1"/>
      <c r="DI1901" s="1"/>
      <c r="DJ1901" s="1"/>
      <c r="DK1901" s="1"/>
      <c r="DL1901" s="1"/>
      <c r="DM1901" s="1"/>
      <c r="DN1901" s="1"/>
      <c r="DO1901" s="1"/>
      <c r="DP1901" s="1"/>
      <c r="DQ1901" s="1"/>
      <c r="DR1901" s="1"/>
      <c r="DS1901" s="1"/>
      <c r="DT1901" s="1"/>
      <c r="DU1901" s="1"/>
      <c r="DV1901" s="1"/>
      <c r="DW1901" s="1"/>
      <c r="DX1901" s="1"/>
      <c r="DY1901" s="1"/>
      <c r="DZ1901" s="1"/>
      <c r="EA1901" s="1"/>
      <c r="EB1901" s="1"/>
      <c r="EC1901" s="1"/>
      <c r="ED1901" s="1"/>
      <c r="EE1901" s="1"/>
      <c r="EF1901" s="1"/>
      <c r="EG1901" s="1"/>
      <c r="EH1901" s="1"/>
      <c r="EI1901" s="1"/>
      <c r="EJ1901" s="1"/>
      <c r="EK1901" s="1"/>
      <c r="EL1901" s="1"/>
      <c r="EM1901" s="1"/>
      <c r="EN1901" s="1"/>
      <c r="EO1901" s="1"/>
      <c r="EP1901" s="1"/>
      <c r="EQ1901" s="1"/>
      <c r="ER1901" s="1"/>
      <c r="ES1901" s="1"/>
      <c r="ET1901" s="1"/>
      <c r="EU1901" s="1"/>
      <c r="EV1901" s="1"/>
      <c r="EW1901" s="1"/>
      <c r="EX1901" s="1"/>
      <c r="EY1901" s="1"/>
      <c r="EZ1901" s="1"/>
      <c r="FA1901" s="1"/>
    </row>
    <row r="1902" spans="1:157" s="21" customFormat="1" x14ac:dyDescent="0.2">
      <c r="A1902" s="184" t="s">
        <v>1840</v>
      </c>
      <c r="B1902" s="185" t="s">
        <v>1035</v>
      </c>
      <c r="C1902" s="186">
        <v>8707.1</v>
      </c>
      <c r="D1902" s="1"/>
      <c r="E1902" s="1"/>
      <c r="F1902" s="1"/>
      <c r="G1902" s="1"/>
      <c r="H1902" s="1"/>
      <c r="I1902" s="1"/>
      <c r="J1902" s="1"/>
      <c r="K1902" s="1"/>
      <c r="L1902" s="1"/>
      <c r="M1902" s="1"/>
      <c r="N1902" s="1"/>
      <c r="O1902" s="1"/>
      <c r="P1902" s="1"/>
      <c r="Q1902" s="1"/>
      <c r="R1902" s="1"/>
      <c r="S1902" s="1"/>
      <c r="T1902" s="1"/>
      <c r="U1902" s="1"/>
      <c r="V1902" s="1"/>
      <c r="W1902" s="1"/>
      <c r="X1902" s="1"/>
      <c r="Y1902" s="1"/>
      <c r="Z1902" s="1"/>
      <c r="AA1902" s="1"/>
      <c r="AB1902" s="1"/>
      <c r="AC1902" s="1"/>
      <c r="AD1902" s="1"/>
      <c r="AE1902" s="1"/>
      <c r="AF1902" s="1"/>
      <c r="AG1902" s="1"/>
      <c r="AH1902" s="1"/>
      <c r="AI1902" s="1"/>
      <c r="AJ1902" s="1"/>
      <c r="AK1902" s="1"/>
      <c r="AL1902" s="1"/>
      <c r="AM1902" s="1"/>
      <c r="AN1902" s="1"/>
      <c r="AO1902" s="1"/>
      <c r="AP1902" s="1"/>
      <c r="AQ1902" s="1"/>
      <c r="AR1902" s="1"/>
      <c r="AS1902" s="1"/>
      <c r="AT1902" s="1"/>
      <c r="AU1902" s="1"/>
      <c r="AV1902" s="1"/>
      <c r="AW1902" s="1"/>
      <c r="AX1902" s="1"/>
      <c r="AY1902" s="1"/>
      <c r="AZ1902" s="1"/>
      <c r="BA1902" s="1"/>
      <c r="BB1902" s="1"/>
      <c r="BC1902" s="1"/>
      <c r="BD1902" s="1"/>
      <c r="BE1902" s="1"/>
      <c r="BF1902" s="1"/>
      <c r="BG1902" s="1"/>
      <c r="BH1902" s="1"/>
      <c r="BI1902" s="1"/>
      <c r="BJ1902" s="1"/>
      <c r="BK1902" s="1"/>
      <c r="BL1902" s="1"/>
      <c r="BM1902" s="1"/>
      <c r="BN1902" s="1"/>
      <c r="BO1902" s="1"/>
      <c r="BP1902" s="1"/>
      <c r="BQ1902" s="1"/>
      <c r="BR1902" s="1"/>
      <c r="BS1902" s="1"/>
      <c r="BT1902" s="1"/>
      <c r="BU1902" s="1"/>
      <c r="BV1902" s="1"/>
      <c r="BW1902" s="1"/>
      <c r="BX1902" s="1"/>
      <c r="BY1902" s="1"/>
      <c r="BZ1902" s="1"/>
      <c r="CA1902" s="1"/>
      <c r="CB1902" s="1"/>
      <c r="CC1902" s="1"/>
      <c r="CD1902" s="1"/>
      <c r="CE1902" s="1"/>
      <c r="CF1902" s="1"/>
      <c r="CG1902" s="1"/>
      <c r="CH1902" s="1"/>
      <c r="CI1902" s="1"/>
      <c r="CJ1902" s="1"/>
      <c r="CK1902" s="1"/>
      <c r="CL1902" s="1"/>
      <c r="CM1902" s="1"/>
      <c r="CN1902" s="1"/>
      <c r="CO1902" s="1"/>
      <c r="CP1902" s="1"/>
      <c r="CQ1902" s="1"/>
      <c r="CR1902" s="1"/>
      <c r="CS1902" s="1"/>
      <c r="CT1902" s="1"/>
      <c r="CU1902" s="1"/>
      <c r="CV1902" s="1"/>
      <c r="CW1902" s="1"/>
      <c r="CX1902" s="1"/>
      <c r="CY1902" s="1"/>
      <c r="CZ1902" s="1"/>
      <c r="DA1902" s="1"/>
      <c r="DB1902" s="1"/>
      <c r="DC1902" s="1"/>
      <c r="DD1902" s="1"/>
      <c r="DE1902" s="1"/>
      <c r="DF1902" s="1"/>
      <c r="DG1902" s="1"/>
      <c r="DH1902" s="1"/>
      <c r="DI1902" s="1"/>
      <c r="DJ1902" s="1"/>
      <c r="DK1902" s="1"/>
      <c r="DL1902" s="1"/>
      <c r="DM1902" s="1"/>
      <c r="DN1902" s="1"/>
      <c r="DO1902" s="1"/>
      <c r="DP1902" s="1"/>
      <c r="DQ1902" s="1"/>
      <c r="DR1902" s="1"/>
      <c r="DS1902" s="1"/>
      <c r="DT1902" s="1"/>
      <c r="DU1902" s="1"/>
      <c r="DV1902" s="1"/>
      <c r="DW1902" s="1"/>
      <c r="DX1902" s="1"/>
      <c r="DY1902" s="1"/>
      <c r="DZ1902" s="1"/>
      <c r="EA1902" s="1"/>
      <c r="EB1902" s="1"/>
      <c r="EC1902" s="1"/>
      <c r="ED1902" s="1"/>
      <c r="EE1902" s="1"/>
      <c r="EF1902" s="1"/>
      <c r="EG1902" s="1"/>
      <c r="EH1902" s="1"/>
      <c r="EI1902" s="1"/>
      <c r="EJ1902" s="1"/>
      <c r="EK1902" s="1"/>
      <c r="EL1902" s="1"/>
      <c r="EM1902" s="1"/>
      <c r="EN1902" s="1"/>
      <c r="EO1902" s="1"/>
      <c r="EP1902" s="1"/>
      <c r="EQ1902" s="1"/>
      <c r="ER1902" s="1"/>
      <c r="ES1902" s="1"/>
      <c r="ET1902" s="1"/>
      <c r="EU1902" s="1"/>
      <c r="EV1902" s="1"/>
      <c r="EW1902" s="1"/>
      <c r="EX1902" s="1"/>
      <c r="EY1902" s="1"/>
      <c r="EZ1902" s="1"/>
      <c r="FA1902" s="1"/>
    </row>
    <row r="1903" spans="1:157" s="21" customFormat="1" x14ac:dyDescent="0.2">
      <c r="A1903" s="184" t="s">
        <v>1840</v>
      </c>
      <c r="B1903" s="185" t="s">
        <v>1035</v>
      </c>
      <c r="C1903" s="186">
        <v>145086.1</v>
      </c>
      <c r="D1903" s="1"/>
      <c r="E1903" s="1"/>
      <c r="F1903" s="1"/>
      <c r="G1903" s="1"/>
      <c r="H1903" s="1"/>
      <c r="I1903" s="1"/>
      <c r="J1903" s="1"/>
      <c r="K1903" s="1"/>
      <c r="L1903" s="1"/>
      <c r="M1903" s="1"/>
      <c r="N1903" s="1"/>
      <c r="O1903" s="1"/>
      <c r="P1903" s="1"/>
      <c r="Q1903" s="1"/>
      <c r="R1903" s="1"/>
      <c r="S1903" s="1"/>
      <c r="T1903" s="1"/>
      <c r="U1903" s="1"/>
      <c r="V1903" s="1"/>
      <c r="W1903" s="1"/>
      <c r="X1903" s="1"/>
      <c r="Y1903" s="1"/>
      <c r="Z1903" s="1"/>
      <c r="AA1903" s="1"/>
      <c r="AB1903" s="1"/>
      <c r="AC1903" s="1"/>
      <c r="AD1903" s="1"/>
      <c r="AE1903" s="1"/>
      <c r="AF1903" s="1"/>
      <c r="AG1903" s="1"/>
      <c r="AH1903" s="1"/>
      <c r="AI1903" s="1"/>
      <c r="AJ1903" s="1"/>
      <c r="AK1903" s="1"/>
      <c r="AL1903" s="1"/>
      <c r="AM1903" s="1"/>
      <c r="AN1903" s="1"/>
      <c r="AO1903" s="1"/>
      <c r="AP1903" s="1"/>
      <c r="AQ1903" s="1"/>
      <c r="AR1903" s="1"/>
      <c r="AS1903" s="1"/>
      <c r="AT1903" s="1"/>
      <c r="AU1903" s="1"/>
      <c r="AV1903" s="1"/>
      <c r="AW1903" s="1"/>
      <c r="AX1903" s="1"/>
      <c r="AY1903" s="1"/>
      <c r="AZ1903" s="1"/>
      <c r="BA1903" s="1"/>
      <c r="BB1903" s="1"/>
      <c r="BC1903" s="1"/>
      <c r="BD1903" s="1"/>
      <c r="BE1903" s="1"/>
      <c r="BF1903" s="1"/>
      <c r="BG1903" s="1"/>
      <c r="BH1903" s="1"/>
      <c r="BI1903" s="1"/>
      <c r="BJ1903" s="1"/>
      <c r="BK1903" s="1"/>
      <c r="BL1903" s="1"/>
      <c r="BM1903" s="1"/>
      <c r="BN1903" s="1"/>
      <c r="BO1903" s="1"/>
      <c r="BP1903" s="1"/>
      <c r="BQ1903" s="1"/>
      <c r="BR1903" s="1"/>
      <c r="BS1903" s="1"/>
      <c r="BT1903" s="1"/>
      <c r="BU1903" s="1"/>
      <c r="BV1903" s="1"/>
      <c r="BW1903" s="1"/>
      <c r="BX1903" s="1"/>
      <c r="BY1903" s="1"/>
      <c r="BZ1903" s="1"/>
      <c r="CA1903" s="1"/>
      <c r="CB1903" s="1"/>
      <c r="CC1903" s="1"/>
      <c r="CD1903" s="1"/>
      <c r="CE1903" s="1"/>
      <c r="CF1903" s="1"/>
      <c r="CG1903" s="1"/>
      <c r="CH1903" s="1"/>
      <c r="CI1903" s="1"/>
      <c r="CJ1903" s="1"/>
      <c r="CK1903" s="1"/>
      <c r="CL1903" s="1"/>
      <c r="CM1903" s="1"/>
      <c r="CN1903" s="1"/>
      <c r="CO1903" s="1"/>
      <c r="CP1903" s="1"/>
      <c r="CQ1903" s="1"/>
      <c r="CR1903" s="1"/>
      <c r="CS1903" s="1"/>
      <c r="CT1903" s="1"/>
      <c r="CU1903" s="1"/>
      <c r="CV1903" s="1"/>
      <c r="CW1903" s="1"/>
      <c r="CX1903" s="1"/>
      <c r="CY1903" s="1"/>
      <c r="CZ1903" s="1"/>
      <c r="DA1903" s="1"/>
      <c r="DB1903" s="1"/>
      <c r="DC1903" s="1"/>
      <c r="DD1903" s="1"/>
      <c r="DE1903" s="1"/>
      <c r="DF1903" s="1"/>
      <c r="DG1903" s="1"/>
      <c r="DH1903" s="1"/>
      <c r="DI1903" s="1"/>
      <c r="DJ1903" s="1"/>
      <c r="DK1903" s="1"/>
      <c r="DL1903" s="1"/>
      <c r="DM1903" s="1"/>
      <c r="DN1903" s="1"/>
      <c r="DO1903" s="1"/>
      <c r="DP1903" s="1"/>
      <c r="DQ1903" s="1"/>
      <c r="DR1903" s="1"/>
      <c r="DS1903" s="1"/>
      <c r="DT1903" s="1"/>
      <c r="DU1903" s="1"/>
      <c r="DV1903" s="1"/>
      <c r="DW1903" s="1"/>
      <c r="DX1903" s="1"/>
      <c r="DY1903" s="1"/>
      <c r="DZ1903" s="1"/>
      <c r="EA1903" s="1"/>
      <c r="EB1903" s="1"/>
      <c r="EC1903" s="1"/>
      <c r="ED1903" s="1"/>
      <c r="EE1903" s="1"/>
      <c r="EF1903" s="1"/>
      <c r="EG1903" s="1"/>
      <c r="EH1903" s="1"/>
      <c r="EI1903" s="1"/>
      <c r="EJ1903" s="1"/>
      <c r="EK1903" s="1"/>
      <c r="EL1903" s="1"/>
      <c r="EM1903" s="1"/>
      <c r="EN1903" s="1"/>
      <c r="EO1903" s="1"/>
      <c r="EP1903" s="1"/>
      <c r="EQ1903" s="1"/>
      <c r="ER1903" s="1"/>
      <c r="ES1903" s="1"/>
      <c r="ET1903" s="1"/>
      <c r="EU1903" s="1"/>
      <c r="EV1903" s="1"/>
      <c r="EW1903" s="1"/>
      <c r="EX1903" s="1"/>
      <c r="EY1903" s="1"/>
      <c r="EZ1903" s="1"/>
      <c r="FA1903" s="1"/>
    </row>
    <row r="1904" spans="1:157" s="21" customFormat="1" x14ac:dyDescent="0.2">
      <c r="A1904" s="184" t="s">
        <v>1840</v>
      </c>
      <c r="B1904" s="185" t="s">
        <v>1035</v>
      </c>
      <c r="C1904" s="186">
        <v>275000</v>
      </c>
      <c r="D1904" s="1"/>
      <c r="E1904" s="1"/>
      <c r="F1904" s="1"/>
      <c r="G1904" s="1"/>
      <c r="H1904" s="1"/>
      <c r="I1904" s="1"/>
      <c r="J1904" s="1"/>
      <c r="K1904" s="1"/>
      <c r="L1904" s="1"/>
      <c r="M1904" s="1"/>
      <c r="N1904" s="1"/>
      <c r="O1904" s="1"/>
      <c r="P1904" s="1"/>
      <c r="Q1904" s="1"/>
      <c r="R1904" s="1"/>
      <c r="S1904" s="1"/>
      <c r="T1904" s="1"/>
      <c r="U1904" s="1"/>
      <c r="V1904" s="1"/>
      <c r="W1904" s="1"/>
      <c r="X1904" s="1"/>
      <c r="Y1904" s="1"/>
      <c r="Z1904" s="1"/>
      <c r="AA1904" s="1"/>
      <c r="AB1904" s="1"/>
      <c r="AC1904" s="1"/>
      <c r="AD1904" s="1"/>
      <c r="AE1904" s="1"/>
      <c r="AF1904" s="1"/>
      <c r="AG1904" s="1"/>
      <c r="AH1904" s="1"/>
      <c r="AI1904" s="1"/>
      <c r="AJ1904" s="1"/>
      <c r="AK1904" s="1"/>
      <c r="AL1904" s="1"/>
      <c r="AM1904" s="1"/>
      <c r="AN1904" s="1"/>
      <c r="AO1904" s="1"/>
      <c r="AP1904" s="1"/>
      <c r="AQ1904" s="1"/>
      <c r="AR1904" s="1"/>
      <c r="AS1904" s="1"/>
      <c r="AT1904" s="1"/>
      <c r="AU1904" s="1"/>
      <c r="AV1904" s="1"/>
      <c r="AW1904" s="1"/>
      <c r="AX1904" s="1"/>
      <c r="AY1904" s="1"/>
      <c r="AZ1904" s="1"/>
      <c r="BA1904" s="1"/>
      <c r="BB1904" s="1"/>
      <c r="BC1904" s="1"/>
      <c r="BD1904" s="1"/>
      <c r="BE1904" s="1"/>
      <c r="BF1904" s="1"/>
      <c r="BG1904" s="1"/>
      <c r="BH1904" s="1"/>
      <c r="BI1904" s="1"/>
      <c r="BJ1904" s="1"/>
      <c r="BK1904" s="1"/>
      <c r="BL1904" s="1"/>
      <c r="BM1904" s="1"/>
      <c r="BN1904" s="1"/>
      <c r="BO1904" s="1"/>
      <c r="BP1904" s="1"/>
      <c r="BQ1904" s="1"/>
      <c r="BR1904" s="1"/>
      <c r="BS1904" s="1"/>
      <c r="BT1904" s="1"/>
      <c r="BU1904" s="1"/>
      <c r="BV1904" s="1"/>
      <c r="BW1904" s="1"/>
      <c r="BX1904" s="1"/>
      <c r="BY1904" s="1"/>
      <c r="BZ1904" s="1"/>
      <c r="CA1904" s="1"/>
      <c r="CB1904" s="1"/>
      <c r="CC1904" s="1"/>
      <c r="CD1904" s="1"/>
      <c r="CE1904" s="1"/>
      <c r="CF1904" s="1"/>
      <c r="CG1904" s="1"/>
      <c r="CH1904" s="1"/>
      <c r="CI1904" s="1"/>
      <c r="CJ1904" s="1"/>
      <c r="CK1904" s="1"/>
      <c r="CL1904" s="1"/>
      <c r="CM1904" s="1"/>
      <c r="CN1904" s="1"/>
      <c r="CO1904" s="1"/>
      <c r="CP1904" s="1"/>
      <c r="CQ1904" s="1"/>
      <c r="CR1904" s="1"/>
      <c r="CS1904" s="1"/>
      <c r="CT1904" s="1"/>
      <c r="CU1904" s="1"/>
      <c r="CV1904" s="1"/>
      <c r="CW1904" s="1"/>
      <c r="CX1904" s="1"/>
      <c r="CY1904" s="1"/>
      <c r="CZ1904" s="1"/>
      <c r="DA1904" s="1"/>
      <c r="DB1904" s="1"/>
      <c r="DC1904" s="1"/>
      <c r="DD1904" s="1"/>
      <c r="DE1904" s="1"/>
      <c r="DF1904" s="1"/>
      <c r="DG1904" s="1"/>
      <c r="DH1904" s="1"/>
      <c r="DI1904" s="1"/>
      <c r="DJ1904" s="1"/>
      <c r="DK1904" s="1"/>
      <c r="DL1904" s="1"/>
      <c r="DM1904" s="1"/>
      <c r="DN1904" s="1"/>
      <c r="DO1904" s="1"/>
      <c r="DP1904" s="1"/>
      <c r="DQ1904" s="1"/>
      <c r="DR1904" s="1"/>
      <c r="DS1904" s="1"/>
      <c r="DT1904" s="1"/>
      <c r="DU1904" s="1"/>
      <c r="DV1904" s="1"/>
      <c r="DW1904" s="1"/>
      <c r="DX1904" s="1"/>
      <c r="DY1904" s="1"/>
      <c r="DZ1904" s="1"/>
      <c r="EA1904" s="1"/>
      <c r="EB1904" s="1"/>
      <c r="EC1904" s="1"/>
      <c r="ED1904" s="1"/>
      <c r="EE1904" s="1"/>
      <c r="EF1904" s="1"/>
      <c r="EG1904" s="1"/>
      <c r="EH1904" s="1"/>
      <c r="EI1904" s="1"/>
      <c r="EJ1904" s="1"/>
      <c r="EK1904" s="1"/>
      <c r="EL1904" s="1"/>
      <c r="EM1904" s="1"/>
      <c r="EN1904" s="1"/>
      <c r="EO1904" s="1"/>
      <c r="EP1904" s="1"/>
      <c r="EQ1904" s="1"/>
      <c r="ER1904" s="1"/>
      <c r="ES1904" s="1"/>
      <c r="ET1904" s="1"/>
      <c r="EU1904" s="1"/>
      <c r="EV1904" s="1"/>
      <c r="EW1904" s="1"/>
      <c r="EX1904" s="1"/>
      <c r="EY1904" s="1"/>
      <c r="EZ1904" s="1"/>
      <c r="FA1904" s="1"/>
    </row>
    <row r="1905" spans="1:157" s="21" customFormat="1" x14ac:dyDescent="0.2">
      <c r="A1905" s="184" t="s">
        <v>1840</v>
      </c>
      <c r="B1905" s="185" t="s">
        <v>1035</v>
      </c>
      <c r="C1905" s="186">
        <v>67271.08</v>
      </c>
      <c r="D1905" s="1"/>
      <c r="E1905" s="1"/>
      <c r="F1905" s="1"/>
      <c r="G1905" s="1"/>
      <c r="H1905" s="1"/>
      <c r="I1905" s="1"/>
      <c r="J1905" s="1"/>
      <c r="K1905" s="1"/>
      <c r="L1905" s="1"/>
      <c r="M1905" s="1"/>
      <c r="N1905" s="1"/>
      <c r="O1905" s="1"/>
      <c r="P1905" s="1"/>
      <c r="Q1905" s="1"/>
      <c r="R1905" s="1"/>
      <c r="S1905" s="1"/>
      <c r="T1905" s="1"/>
      <c r="U1905" s="1"/>
      <c r="V1905" s="1"/>
      <c r="W1905" s="1"/>
      <c r="X1905" s="1"/>
      <c r="Y1905" s="1"/>
      <c r="Z1905" s="1"/>
      <c r="AA1905" s="1"/>
      <c r="AB1905" s="1"/>
      <c r="AC1905" s="1"/>
      <c r="AD1905" s="1"/>
      <c r="AE1905" s="1"/>
      <c r="AF1905" s="1"/>
      <c r="AG1905" s="1"/>
      <c r="AH1905" s="1"/>
      <c r="AI1905" s="1"/>
      <c r="AJ1905" s="1"/>
      <c r="AK1905" s="1"/>
      <c r="AL1905" s="1"/>
      <c r="AM1905" s="1"/>
      <c r="AN1905" s="1"/>
      <c r="AO1905" s="1"/>
      <c r="AP1905" s="1"/>
      <c r="AQ1905" s="1"/>
      <c r="AR1905" s="1"/>
      <c r="AS1905" s="1"/>
      <c r="AT1905" s="1"/>
      <c r="AU1905" s="1"/>
      <c r="AV1905" s="1"/>
      <c r="AW1905" s="1"/>
      <c r="AX1905" s="1"/>
      <c r="AY1905" s="1"/>
      <c r="AZ1905" s="1"/>
      <c r="BA1905" s="1"/>
      <c r="BB1905" s="1"/>
      <c r="BC1905" s="1"/>
      <c r="BD1905" s="1"/>
      <c r="BE1905" s="1"/>
      <c r="BF1905" s="1"/>
      <c r="BG1905" s="1"/>
      <c r="BH1905" s="1"/>
      <c r="BI1905" s="1"/>
      <c r="BJ1905" s="1"/>
      <c r="BK1905" s="1"/>
      <c r="BL1905" s="1"/>
      <c r="BM1905" s="1"/>
      <c r="BN1905" s="1"/>
      <c r="BO1905" s="1"/>
      <c r="BP1905" s="1"/>
      <c r="BQ1905" s="1"/>
      <c r="BR1905" s="1"/>
      <c r="BS1905" s="1"/>
      <c r="BT1905" s="1"/>
      <c r="BU1905" s="1"/>
      <c r="BV1905" s="1"/>
      <c r="BW1905" s="1"/>
      <c r="BX1905" s="1"/>
      <c r="BY1905" s="1"/>
      <c r="BZ1905" s="1"/>
      <c r="CA1905" s="1"/>
      <c r="CB1905" s="1"/>
      <c r="CC1905" s="1"/>
      <c r="CD1905" s="1"/>
      <c r="CE1905" s="1"/>
      <c r="CF1905" s="1"/>
      <c r="CG1905" s="1"/>
      <c r="CH1905" s="1"/>
      <c r="CI1905" s="1"/>
      <c r="CJ1905" s="1"/>
      <c r="CK1905" s="1"/>
      <c r="CL1905" s="1"/>
      <c r="CM1905" s="1"/>
      <c r="CN1905" s="1"/>
      <c r="CO1905" s="1"/>
      <c r="CP1905" s="1"/>
      <c r="CQ1905" s="1"/>
      <c r="CR1905" s="1"/>
      <c r="CS1905" s="1"/>
      <c r="CT1905" s="1"/>
      <c r="CU1905" s="1"/>
      <c r="CV1905" s="1"/>
      <c r="CW1905" s="1"/>
      <c r="CX1905" s="1"/>
      <c r="CY1905" s="1"/>
      <c r="CZ1905" s="1"/>
      <c r="DA1905" s="1"/>
      <c r="DB1905" s="1"/>
      <c r="DC1905" s="1"/>
      <c r="DD1905" s="1"/>
      <c r="DE1905" s="1"/>
      <c r="DF1905" s="1"/>
      <c r="DG1905" s="1"/>
      <c r="DH1905" s="1"/>
      <c r="DI1905" s="1"/>
      <c r="DJ1905" s="1"/>
      <c r="DK1905" s="1"/>
      <c r="DL1905" s="1"/>
      <c r="DM1905" s="1"/>
      <c r="DN1905" s="1"/>
      <c r="DO1905" s="1"/>
      <c r="DP1905" s="1"/>
      <c r="DQ1905" s="1"/>
      <c r="DR1905" s="1"/>
      <c r="DS1905" s="1"/>
      <c r="DT1905" s="1"/>
      <c r="DU1905" s="1"/>
      <c r="DV1905" s="1"/>
      <c r="DW1905" s="1"/>
      <c r="DX1905" s="1"/>
      <c r="DY1905" s="1"/>
      <c r="DZ1905" s="1"/>
      <c r="EA1905" s="1"/>
      <c r="EB1905" s="1"/>
      <c r="EC1905" s="1"/>
      <c r="ED1905" s="1"/>
      <c r="EE1905" s="1"/>
      <c r="EF1905" s="1"/>
      <c r="EG1905" s="1"/>
      <c r="EH1905" s="1"/>
      <c r="EI1905" s="1"/>
      <c r="EJ1905" s="1"/>
      <c r="EK1905" s="1"/>
      <c r="EL1905" s="1"/>
      <c r="EM1905" s="1"/>
      <c r="EN1905" s="1"/>
      <c r="EO1905" s="1"/>
      <c r="EP1905" s="1"/>
      <c r="EQ1905" s="1"/>
      <c r="ER1905" s="1"/>
      <c r="ES1905" s="1"/>
      <c r="ET1905" s="1"/>
      <c r="EU1905" s="1"/>
      <c r="EV1905" s="1"/>
      <c r="EW1905" s="1"/>
      <c r="EX1905" s="1"/>
      <c r="EY1905" s="1"/>
      <c r="EZ1905" s="1"/>
      <c r="FA1905" s="1"/>
    </row>
    <row r="1906" spans="1:157" s="21" customFormat="1" x14ac:dyDescent="0.2">
      <c r="A1906" s="184" t="s">
        <v>1840</v>
      </c>
      <c r="B1906" s="185" t="s">
        <v>1035</v>
      </c>
      <c r="C1906" s="186">
        <v>222594.75</v>
      </c>
      <c r="D1906" s="1"/>
      <c r="E1906" s="1"/>
      <c r="F1906" s="1"/>
      <c r="G1906" s="1"/>
      <c r="H1906" s="1"/>
      <c r="I1906" s="1"/>
      <c r="J1906" s="1"/>
      <c r="K1906" s="1"/>
      <c r="L1906" s="1"/>
      <c r="M1906" s="1"/>
      <c r="N1906" s="1"/>
      <c r="O1906" s="1"/>
      <c r="P1906" s="1"/>
      <c r="Q1906" s="1"/>
      <c r="R1906" s="1"/>
      <c r="S1906" s="1"/>
      <c r="T1906" s="1"/>
      <c r="U1906" s="1"/>
      <c r="V1906" s="1"/>
      <c r="W1906" s="1"/>
      <c r="X1906" s="1"/>
      <c r="Y1906" s="1"/>
      <c r="Z1906" s="1"/>
      <c r="AA1906" s="1"/>
      <c r="AB1906" s="1"/>
      <c r="AC1906" s="1"/>
      <c r="AD1906" s="1"/>
      <c r="AE1906" s="1"/>
      <c r="AF1906" s="1"/>
      <c r="AG1906" s="1"/>
      <c r="AH1906" s="1"/>
      <c r="AI1906" s="1"/>
      <c r="AJ1906" s="1"/>
      <c r="AK1906" s="1"/>
      <c r="AL1906" s="1"/>
      <c r="AM1906" s="1"/>
      <c r="AN1906" s="1"/>
      <c r="AO1906" s="1"/>
      <c r="AP1906" s="1"/>
      <c r="AQ1906" s="1"/>
      <c r="AR1906" s="1"/>
      <c r="AS1906" s="1"/>
      <c r="AT1906" s="1"/>
      <c r="AU1906" s="1"/>
      <c r="AV1906" s="1"/>
      <c r="AW1906" s="1"/>
      <c r="AX1906" s="1"/>
      <c r="AY1906" s="1"/>
      <c r="AZ1906" s="1"/>
      <c r="BA1906" s="1"/>
      <c r="BB1906" s="1"/>
      <c r="BC1906" s="1"/>
      <c r="BD1906" s="1"/>
      <c r="BE1906" s="1"/>
      <c r="BF1906" s="1"/>
      <c r="BG1906" s="1"/>
      <c r="BH1906" s="1"/>
      <c r="BI1906" s="1"/>
      <c r="BJ1906" s="1"/>
      <c r="BK1906" s="1"/>
      <c r="BL1906" s="1"/>
      <c r="BM1906" s="1"/>
      <c r="BN1906" s="1"/>
      <c r="BO1906" s="1"/>
      <c r="BP1906" s="1"/>
      <c r="BQ1906" s="1"/>
      <c r="BR1906" s="1"/>
      <c r="BS1906" s="1"/>
      <c r="BT1906" s="1"/>
      <c r="BU1906" s="1"/>
      <c r="BV1906" s="1"/>
      <c r="BW1906" s="1"/>
      <c r="BX1906" s="1"/>
      <c r="BY1906" s="1"/>
      <c r="BZ1906" s="1"/>
      <c r="CA1906" s="1"/>
      <c r="CB1906" s="1"/>
      <c r="CC1906" s="1"/>
      <c r="CD1906" s="1"/>
      <c r="CE1906" s="1"/>
      <c r="CF1906" s="1"/>
      <c r="CG1906" s="1"/>
      <c r="CH1906" s="1"/>
      <c r="CI1906" s="1"/>
      <c r="CJ1906" s="1"/>
      <c r="CK1906" s="1"/>
      <c r="CL1906" s="1"/>
      <c r="CM1906" s="1"/>
      <c r="CN1906" s="1"/>
      <c r="CO1906" s="1"/>
      <c r="CP1906" s="1"/>
      <c r="CQ1906" s="1"/>
      <c r="CR1906" s="1"/>
      <c r="CS1906" s="1"/>
      <c r="CT1906" s="1"/>
      <c r="CU1906" s="1"/>
      <c r="CV1906" s="1"/>
      <c r="CW1906" s="1"/>
      <c r="CX1906" s="1"/>
      <c r="CY1906" s="1"/>
      <c r="CZ1906" s="1"/>
      <c r="DA1906" s="1"/>
      <c r="DB1906" s="1"/>
      <c r="DC1906" s="1"/>
      <c r="DD1906" s="1"/>
      <c r="DE1906" s="1"/>
      <c r="DF1906" s="1"/>
      <c r="DG1906" s="1"/>
      <c r="DH1906" s="1"/>
      <c r="DI1906" s="1"/>
      <c r="DJ1906" s="1"/>
      <c r="DK1906" s="1"/>
      <c r="DL1906" s="1"/>
      <c r="DM1906" s="1"/>
      <c r="DN1906" s="1"/>
      <c r="DO1906" s="1"/>
      <c r="DP1906" s="1"/>
      <c r="DQ1906" s="1"/>
      <c r="DR1906" s="1"/>
      <c r="DS1906" s="1"/>
      <c r="DT1906" s="1"/>
      <c r="DU1906" s="1"/>
      <c r="DV1906" s="1"/>
      <c r="DW1906" s="1"/>
      <c r="DX1906" s="1"/>
      <c r="DY1906" s="1"/>
      <c r="DZ1906" s="1"/>
      <c r="EA1906" s="1"/>
      <c r="EB1906" s="1"/>
      <c r="EC1906" s="1"/>
      <c r="ED1906" s="1"/>
      <c r="EE1906" s="1"/>
      <c r="EF1906" s="1"/>
      <c r="EG1906" s="1"/>
      <c r="EH1906" s="1"/>
      <c r="EI1906" s="1"/>
      <c r="EJ1906" s="1"/>
      <c r="EK1906" s="1"/>
      <c r="EL1906" s="1"/>
      <c r="EM1906" s="1"/>
      <c r="EN1906" s="1"/>
      <c r="EO1906" s="1"/>
      <c r="EP1906" s="1"/>
      <c r="EQ1906" s="1"/>
      <c r="ER1906" s="1"/>
      <c r="ES1906" s="1"/>
      <c r="ET1906" s="1"/>
      <c r="EU1906" s="1"/>
      <c r="EV1906" s="1"/>
      <c r="EW1906" s="1"/>
      <c r="EX1906" s="1"/>
      <c r="EY1906" s="1"/>
      <c r="EZ1906" s="1"/>
      <c r="FA1906" s="1"/>
    </row>
    <row r="1907" spans="1:157" s="21" customFormat="1" x14ac:dyDescent="0.2">
      <c r="A1907" s="184" t="s">
        <v>1840</v>
      </c>
      <c r="B1907" s="185" t="s">
        <v>1035</v>
      </c>
      <c r="C1907" s="186">
        <v>582898.25</v>
      </c>
      <c r="D1907" s="1"/>
      <c r="E1907" s="1"/>
      <c r="F1907" s="1"/>
      <c r="G1907" s="1"/>
      <c r="H1907" s="1"/>
      <c r="I1907" s="1"/>
      <c r="J1907" s="1"/>
      <c r="K1907" s="1"/>
      <c r="L1907" s="1"/>
      <c r="M1907" s="1"/>
      <c r="N1907" s="1"/>
      <c r="O1907" s="1"/>
      <c r="P1907" s="1"/>
      <c r="Q1907" s="1"/>
      <c r="R1907" s="1"/>
      <c r="S1907" s="1"/>
      <c r="T1907" s="1"/>
      <c r="U1907" s="1"/>
      <c r="V1907" s="1"/>
      <c r="W1907" s="1"/>
      <c r="X1907" s="1"/>
      <c r="Y1907" s="1"/>
      <c r="Z1907" s="1"/>
      <c r="AA1907" s="1"/>
      <c r="AB1907" s="1"/>
      <c r="AC1907" s="1"/>
      <c r="AD1907" s="1"/>
      <c r="AE1907" s="1"/>
      <c r="AF1907" s="1"/>
      <c r="AG1907" s="1"/>
      <c r="AH1907" s="1"/>
      <c r="AI1907" s="1"/>
      <c r="AJ1907" s="1"/>
      <c r="AK1907" s="1"/>
      <c r="AL1907" s="1"/>
      <c r="AM1907" s="1"/>
      <c r="AN1907" s="1"/>
      <c r="AO1907" s="1"/>
      <c r="AP1907" s="1"/>
      <c r="AQ1907" s="1"/>
      <c r="AR1907" s="1"/>
      <c r="AS1907" s="1"/>
      <c r="AT1907" s="1"/>
      <c r="AU1907" s="1"/>
      <c r="AV1907" s="1"/>
      <c r="AW1907" s="1"/>
      <c r="AX1907" s="1"/>
      <c r="AY1907" s="1"/>
      <c r="AZ1907" s="1"/>
      <c r="BA1907" s="1"/>
      <c r="BB1907" s="1"/>
      <c r="BC1907" s="1"/>
      <c r="BD1907" s="1"/>
      <c r="BE1907" s="1"/>
      <c r="BF1907" s="1"/>
      <c r="BG1907" s="1"/>
      <c r="BH1907" s="1"/>
      <c r="BI1907" s="1"/>
      <c r="BJ1907" s="1"/>
      <c r="BK1907" s="1"/>
      <c r="BL1907" s="1"/>
      <c r="BM1907" s="1"/>
      <c r="BN1907" s="1"/>
      <c r="BO1907" s="1"/>
      <c r="BP1907" s="1"/>
      <c r="BQ1907" s="1"/>
      <c r="BR1907" s="1"/>
      <c r="BS1907" s="1"/>
      <c r="BT1907" s="1"/>
      <c r="BU1907" s="1"/>
      <c r="BV1907" s="1"/>
      <c r="BW1907" s="1"/>
      <c r="BX1907" s="1"/>
      <c r="BY1907" s="1"/>
      <c r="BZ1907" s="1"/>
      <c r="CA1907" s="1"/>
      <c r="CB1907" s="1"/>
      <c r="CC1907" s="1"/>
      <c r="CD1907" s="1"/>
      <c r="CE1907" s="1"/>
      <c r="CF1907" s="1"/>
      <c r="CG1907" s="1"/>
      <c r="CH1907" s="1"/>
      <c r="CI1907" s="1"/>
      <c r="CJ1907" s="1"/>
      <c r="CK1907" s="1"/>
      <c r="CL1907" s="1"/>
      <c r="CM1907" s="1"/>
      <c r="CN1907" s="1"/>
      <c r="CO1907" s="1"/>
      <c r="CP1907" s="1"/>
      <c r="CQ1907" s="1"/>
      <c r="CR1907" s="1"/>
      <c r="CS1907" s="1"/>
      <c r="CT1907" s="1"/>
      <c r="CU1907" s="1"/>
      <c r="CV1907" s="1"/>
      <c r="CW1907" s="1"/>
      <c r="CX1907" s="1"/>
      <c r="CY1907" s="1"/>
      <c r="CZ1907" s="1"/>
      <c r="DA1907" s="1"/>
      <c r="DB1907" s="1"/>
      <c r="DC1907" s="1"/>
      <c r="DD1907" s="1"/>
      <c r="DE1907" s="1"/>
      <c r="DF1907" s="1"/>
      <c r="DG1907" s="1"/>
      <c r="DH1907" s="1"/>
      <c r="DI1907" s="1"/>
      <c r="DJ1907" s="1"/>
      <c r="DK1907" s="1"/>
      <c r="DL1907" s="1"/>
      <c r="DM1907" s="1"/>
      <c r="DN1907" s="1"/>
      <c r="DO1907" s="1"/>
      <c r="DP1907" s="1"/>
      <c r="DQ1907" s="1"/>
      <c r="DR1907" s="1"/>
      <c r="DS1907" s="1"/>
      <c r="DT1907" s="1"/>
      <c r="DU1907" s="1"/>
      <c r="DV1907" s="1"/>
      <c r="DW1907" s="1"/>
      <c r="DX1907" s="1"/>
      <c r="DY1907" s="1"/>
      <c r="DZ1907" s="1"/>
      <c r="EA1907" s="1"/>
      <c r="EB1907" s="1"/>
      <c r="EC1907" s="1"/>
      <c r="ED1907" s="1"/>
      <c r="EE1907" s="1"/>
      <c r="EF1907" s="1"/>
      <c r="EG1907" s="1"/>
      <c r="EH1907" s="1"/>
      <c r="EI1907" s="1"/>
      <c r="EJ1907" s="1"/>
      <c r="EK1907" s="1"/>
      <c r="EL1907" s="1"/>
      <c r="EM1907" s="1"/>
      <c r="EN1907" s="1"/>
      <c r="EO1907" s="1"/>
      <c r="EP1907" s="1"/>
      <c r="EQ1907" s="1"/>
      <c r="ER1907" s="1"/>
      <c r="ES1907" s="1"/>
      <c r="ET1907" s="1"/>
      <c r="EU1907" s="1"/>
      <c r="EV1907" s="1"/>
      <c r="EW1907" s="1"/>
      <c r="EX1907" s="1"/>
      <c r="EY1907" s="1"/>
      <c r="EZ1907" s="1"/>
      <c r="FA1907" s="1"/>
    </row>
    <row r="1908" spans="1:157" s="21" customFormat="1" x14ac:dyDescent="0.2">
      <c r="A1908" s="184" t="s">
        <v>1840</v>
      </c>
      <c r="B1908" s="185" t="s">
        <v>1035</v>
      </c>
      <c r="C1908" s="186">
        <v>409990.25</v>
      </c>
      <c r="D1908" s="1"/>
      <c r="E1908" s="1"/>
      <c r="F1908" s="1"/>
      <c r="G1908" s="1"/>
      <c r="H1908" s="1"/>
      <c r="I1908" s="1"/>
      <c r="J1908" s="1"/>
      <c r="K1908" s="1"/>
      <c r="L1908" s="1"/>
      <c r="M1908" s="1"/>
      <c r="N1908" s="1"/>
      <c r="O1908" s="1"/>
      <c r="P1908" s="1"/>
      <c r="Q1908" s="1"/>
      <c r="R1908" s="1"/>
      <c r="S1908" s="1"/>
      <c r="T1908" s="1"/>
      <c r="U1908" s="1"/>
      <c r="V1908" s="1"/>
      <c r="W1908" s="1"/>
      <c r="X1908" s="1"/>
      <c r="Y1908" s="1"/>
      <c r="Z1908" s="1"/>
      <c r="AA1908" s="1"/>
      <c r="AB1908" s="1"/>
      <c r="AC1908" s="1"/>
      <c r="AD1908" s="1"/>
      <c r="AE1908" s="1"/>
      <c r="AF1908" s="1"/>
      <c r="AG1908" s="1"/>
      <c r="AH1908" s="1"/>
      <c r="AI1908" s="1"/>
      <c r="AJ1908" s="1"/>
      <c r="AK1908" s="1"/>
      <c r="AL1908" s="1"/>
      <c r="AM1908" s="1"/>
      <c r="AN1908" s="1"/>
      <c r="AO1908" s="1"/>
      <c r="AP1908" s="1"/>
      <c r="AQ1908" s="1"/>
      <c r="AR1908" s="1"/>
      <c r="AS1908" s="1"/>
      <c r="AT1908" s="1"/>
      <c r="AU1908" s="1"/>
      <c r="AV1908" s="1"/>
      <c r="AW1908" s="1"/>
      <c r="AX1908" s="1"/>
      <c r="AY1908" s="1"/>
      <c r="AZ1908" s="1"/>
      <c r="BA1908" s="1"/>
      <c r="BB1908" s="1"/>
      <c r="BC1908" s="1"/>
      <c r="BD1908" s="1"/>
      <c r="BE1908" s="1"/>
      <c r="BF1908" s="1"/>
      <c r="BG1908" s="1"/>
      <c r="BH1908" s="1"/>
      <c r="BI1908" s="1"/>
      <c r="BJ1908" s="1"/>
      <c r="BK1908" s="1"/>
      <c r="BL1908" s="1"/>
      <c r="BM1908" s="1"/>
      <c r="BN1908" s="1"/>
      <c r="BO1908" s="1"/>
      <c r="BP1908" s="1"/>
      <c r="BQ1908" s="1"/>
      <c r="BR1908" s="1"/>
      <c r="BS1908" s="1"/>
      <c r="BT1908" s="1"/>
      <c r="BU1908" s="1"/>
      <c r="BV1908" s="1"/>
      <c r="BW1908" s="1"/>
      <c r="BX1908" s="1"/>
      <c r="BY1908" s="1"/>
      <c r="BZ1908" s="1"/>
      <c r="CA1908" s="1"/>
      <c r="CB1908" s="1"/>
      <c r="CC1908" s="1"/>
      <c r="CD1908" s="1"/>
      <c r="CE1908" s="1"/>
      <c r="CF1908" s="1"/>
      <c r="CG1908" s="1"/>
      <c r="CH1908" s="1"/>
      <c r="CI1908" s="1"/>
      <c r="CJ1908" s="1"/>
      <c r="CK1908" s="1"/>
      <c r="CL1908" s="1"/>
      <c r="CM1908" s="1"/>
      <c r="CN1908" s="1"/>
      <c r="CO1908" s="1"/>
      <c r="CP1908" s="1"/>
      <c r="CQ1908" s="1"/>
      <c r="CR1908" s="1"/>
      <c r="CS1908" s="1"/>
      <c r="CT1908" s="1"/>
      <c r="CU1908" s="1"/>
      <c r="CV1908" s="1"/>
      <c r="CW1908" s="1"/>
      <c r="CX1908" s="1"/>
      <c r="CY1908" s="1"/>
      <c r="CZ1908" s="1"/>
      <c r="DA1908" s="1"/>
      <c r="DB1908" s="1"/>
      <c r="DC1908" s="1"/>
      <c r="DD1908" s="1"/>
      <c r="DE1908" s="1"/>
      <c r="DF1908" s="1"/>
      <c r="DG1908" s="1"/>
      <c r="DH1908" s="1"/>
      <c r="DI1908" s="1"/>
      <c r="DJ1908" s="1"/>
      <c r="DK1908" s="1"/>
      <c r="DL1908" s="1"/>
      <c r="DM1908" s="1"/>
      <c r="DN1908" s="1"/>
      <c r="DO1908" s="1"/>
      <c r="DP1908" s="1"/>
      <c r="DQ1908" s="1"/>
      <c r="DR1908" s="1"/>
      <c r="DS1908" s="1"/>
      <c r="DT1908" s="1"/>
      <c r="DU1908" s="1"/>
      <c r="DV1908" s="1"/>
      <c r="DW1908" s="1"/>
      <c r="DX1908" s="1"/>
      <c r="DY1908" s="1"/>
      <c r="DZ1908" s="1"/>
      <c r="EA1908" s="1"/>
      <c r="EB1908" s="1"/>
      <c r="EC1908" s="1"/>
      <c r="ED1908" s="1"/>
      <c r="EE1908" s="1"/>
      <c r="EF1908" s="1"/>
      <c r="EG1908" s="1"/>
      <c r="EH1908" s="1"/>
      <c r="EI1908" s="1"/>
      <c r="EJ1908" s="1"/>
      <c r="EK1908" s="1"/>
      <c r="EL1908" s="1"/>
      <c r="EM1908" s="1"/>
      <c r="EN1908" s="1"/>
      <c r="EO1908" s="1"/>
      <c r="EP1908" s="1"/>
      <c r="EQ1908" s="1"/>
      <c r="ER1908" s="1"/>
      <c r="ES1908" s="1"/>
      <c r="ET1908" s="1"/>
      <c r="EU1908" s="1"/>
      <c r="EV1908" s="1"/>
      <c r="EW1908" s="1"/>
      <c r="EX1908" s="1"/>
      <c r="EY1908" s="1"/>
      <c r="EZ1908" s="1"/>
      <c r="FA1908" s="1"/>
    </row>
    <row r="1909" spans="1:157" s="21" customFormat="1" x14ac:dyDescent="0.2">
      <c r="A1909" s="184" t="s">
        <v>1840</v>
      </c>
      <c r="B1909" s="185" t="s">
        <v>1035</v>
      </c>
      <c r="C1909" s="186">
        <v>197033.2</v>
      </c>
      <c r="D1909" s="1"/>
      <c r="E1909" s="1"/>
      <c r="F1909" s="1"/>
      <c r="G1909" s="1"/>
      <c r="H1909" s="1"/>
      <c r="I1909" s="1"/>
      <c r="J1909" s="1"/>
      <c r="K1909" s="1"/>
      <c r="L1909" s="1"/>
      <c r="M1909" s="1"/>
      <c r="N1909" s="1"/>
      <c r="O1909" s="1"/>
      <c r="P1909" s="1"/>
      <c r="Q1909" s="1"/>
      <c r="R1909" s="1"/>
      <c r="S1909" s="1"/>
      <c r="T1909" s="1"/>
      <c r="U1909" s="1"/>
      <c r="V1909" s="1"/>
      <c r="W1909" s="1"/>
      <c r="X1909" s="1"/>
      <c r="Y1909" s="1"/>
      <c r="Z1909" s="1"/>
      <c r="AA1909" s="1"/>
      <c r="AB1909" s="1"/>
      <c r="AC1909" s="1"/>
      <c r="AD1909" s="1"/>
      <c r="AE1909" s="1"/>
      <c r="AF1909" s="1"/>
      <c r="AG1909" s="1"/>
      <c r="AH1909" s="1"/>
      <c r="AI1909" s="1"/>
      <c r="AJ1909" s="1"/>
      <c r="AK1909" s="1"/>
      <c r="AL1909" s="1"/>
      <c r="AM1909" s="1"/>
      <c r="AN1909" s="1"/>
      <c r="AO1909" s="1"/>
      <c r="AP1909" s="1"/>
      <c r="AQ1909" s="1"/>
      <c r="AR1909" s="1"/>
      <c r="AS1909" s="1"/>
      <c r="AT1909" s="1"/>
      <c r="AU1909" s="1"/>
      <c r="AV1909" s="1"/>
      <c r="AW1909" s="1"/>
      <c r="AX1909" s="1"/>
      <c r="AY1909" s="1"/>
      <c r="AZ1909" s="1"/>
      <c r="BA1909" s="1"/>
      <c r="BB1909" s="1"/>
      <c r="BC1909" s="1"/>
      <c r="BD1909" s="1"/>
      <c r="BE1909" s="1"/>
      <c r="BF1909" s="1"/>
      <c r="BG1909" s="1"/>
      <c r="BH1909" s="1"/>
      <c r="BI1909" s="1"/>
      <c r="BJ1909" s="1"/>
      <c r="BK1909" s="1"/>
      <c r="BL1909" s="1"/>
      <c r="BM1909" s="1"/>
      <c r="BN1909" s="1"/>
      <c r="BO1909" s="1"/>
      <c r="BP1909" s="1"/>
      <c r="BQ1909" s="1"/>
      <c r="BR1909" s="1"/>
      <c r="BS1909" s="1"/>
      <c r="BT1909" s="1"/>
      <c r="BU1909" s="1"/>
      <c r="BV1909" s="1"/>
      <c r="BW1909" s="1"/>
      <c r="BX1909" s="1"/>
      <c r="BY1909" s="1"/>
      <c r="BZ1909" s="1"/>
      <c r="CA1909" s="1"/>
      <c r="CB1909" s="1"/>
      <c r="CC1909" s="1"/>
      <c r="CD1909" s="1"/>
      <c r="CE1909" s="1"/>
      <c r="CF1909" s="1"/>
      <c r="CG1909" s="1"/>
      <c r="CH1909" s="1"/>
      <c r="CI1909" s="1"/>
      <c r="CJ1909" s="1"/>
      <c r="CK1909" s="1"/>
      <c r="CL1909" s="1"/>
      <c r="CM1909" s="1"/>
      <c r="CN1909" s="1"/>
      <c r="CO1909" s="1"/>
      <c r="CP1909" s="1"/>
      <c r="CQ1909" s="1"/>
      <c r="CR1909" s="1"/>
      <c r="CS1909" s="1"/>
      <c r="CT1909" s="1"/>
      <c r="CU1909" s="1"/>
      <c r="CV1909" s="1"/>
      <c r="CW1909" s="1"/>
      <c r="CX1909" s="1"/>
      <c r="CY1909" s="1"/>
      <c r="CZ1909" s="1"/>
      <c r="DA1909" s="1"/>
      <c r="DB1909" s="1"/>
      <c r="DC1909" s="1"/>
      <c r="DD1909" s="1"/>
      <c r="DE1909" s="1"/>
      <c r="DF1909" s="1"/>
      <c r="DG1909" s="1"/>
      <c r="DH1909" s="1"/>
      <c r="DI1909" s="1"/>
      <c r="DJ1909" s="1"/>
      <c r="DK1909" s="1"/>
      <c r="DL1909" s="1"/>
      <c r="DM1909" s="1"/>
      <c r="DN1909" s="1"/>
      <c r="DO1909" s="1"/>
      <c r="DP1909" s="1"/>
      <c r="DQ1909" s="1"/>
      <c r="DR1909" s="1"/>
      <c r="DS1909" s="1"/>
      <c r="DT1909" s="1"/>
      <c r="DU1909" s="1"/>
      <c r="DV1909" s="1"/>
      <c r="DW1909" s="1"/>
      <c r="DX1909" s="1"/>
      <c r="DY1909" s="1"/>
      <c r="DZ1909" s="1"/>
      <c r="EA1909" s="1"/>
      <c r="EB1909" s="1"/>
      <c r="EC1909" s="1"/>
      <c r="ED1909" s="1"/>
      <c r="EE1909" s="1"/>
      <c r="EF1909" s="1"/>
      <c r="EG1909" s="1"/>
      <c r="EH1909" s="1"/>
      <c r="EI1909" s="1"/>
      <c r="EJ1909" s="1"/>
      <c r="EK1909" s="1"/>
      <c r="EL1909" s="1"/>
      <c r="EM1909" s="1"/>
      <c r="EN1909" s="1"/>
      <c r="EO1909" s="1"/>
      <c r="EP1909" s="1"/>
      <c r="EQ1909" s="1"/>
      <c r="ER1909" s="1"/>
      <c r="ES1909" s="1"/>
      <c r="ET1909" s="1"/>
      <c r="EU1909" s="1"/>
      <c r="EV1909" s="1"/>
      <c r="EW1909" s="1"/>
      <c r="EX1909" s="1"/>
      <c r="EY1909" s="1"/>
      <c r="EZ1909" s="1"/>
      <c r="FA1909" s="1"/>
    </row>
    <row r="1910" spans="1:157" s="21" customFormat="1" x14ac:dyDescent="0.2">
      <c r="A1910" s="184" t="s">
        <v>1840</v>
      </c>
      <c r="B1910" s="185" t="s">
        <v>1035</v>
      </c>
      <c r="C1910" s="186">
        <v>233204.22</v>
      </c>
      <c r="D1910" s="1"/>
      <c r="E1910" s="1"/>
      <c r="F1910" s="1"/>
      <c r="G1910" s="1"/>
      <c r="H1910" s="1"/>
      <c r="I1910" s="1"/>
      <c r="J1910" s="1"/>
      <c r="K1910" s="1"/>
      <c r="L1910" s="1"/>
      <c r="M1910" s="1"/>
      <c r="N1910" s="1"/>
      <c r="O1910" s="1"/>
      <c r="P1910" s="1"/>
      <c r="Q1910" s="1"/>
      <c r="R1910" s="1"/>
      <c r="S1910" s="1"/>
      <c r="T1910" s="1"/>
      <c r="U1910" s="1"/>
      <c r="V1910" s="1"/>
      <c r="W1910" s="1"/>
      <c r="X1910" s="1"/>
      <c r="Y1910" s="1"/>
      <c r="Z1910" s="1"/>
      <c r="AA1910" s="1"/>
      <c r="AB1910" s="1"/>
      <c r="AC1910" s="1"/>
      <c r="AD1910" s="1"/>
      <c r="AE1910" s="1"/>
      <c r="AF1910" s="1"/>
      <c r="AG1910" s="1"/>
      <c r="AH1910" s="1"/>
      <c r="AI1910" s="1"/>
      <c r="AJ1910" s="1"/>
      <c r="AK1910" s="1"/>
      <c r="AL1910" s="1"/>
      <c r="AM1910" s="1"/>
      <c r="AN1910" s="1"/>
      <c r="AO1910" s="1"/>
      <c r="AP1910" s="1"/>
      <c r="AQ1910" s="1"/>
      <c r="AR1910" s="1"/>
      <c r="AS1910" s="1"/>
      <c r="AT1910" s="1"/>
      <c r="AU1910" s="1"/>
      <c r="AV1910" s="1"/>
      <c r="AW1910" s="1"/>
      <c r="AX1910" s="1"/>
      <c r="AY1910" s="1"/>
      <c r="AZ1910" s="1"/>
      <c r="BA1910" s="1"/>
      <c r="BB1910" s="1"/>
      <c r="BC1910" s="1"/>
      <c r="BD1910" s="1"/>
      <c r="BE1910" s="1"/>
      <c r="BF1910" s="1"/>
      <c r="BG1910" s="1"/>
      <c r="BH1910" s="1"/>
      <c r="BI1910" s="1"/>
      <c r="BJ1910" s="1"/>
      <c r="BK1910" s="1"/>
      <c r="BL1910" s="1"/>
      <c r="BM1910" s="1"/>
      <c r="BN1910" s="1"/>
      <c r="BO1910" s="1"/>
      <c r="BP1910" s="1"/>
      <c r="BQ1910" s="1"/>
      <c r="BR1910" s="1"/>
      <c r="BS1910" s="1"/>
      <c r="BT1910" s="1"/>
      <c r="BU1910" s="1"/>
      <c r="BV1910" s="1"/>
      <c r="BW1910" s="1"/>
      <c r="BX1910" s="1"/>
      <c r="BY1910" s="1"/>
      <c r="BZ1910" s="1"/>
      <c r="CA1910" s="1"/>
      <c r="CB1910" s="1"/>
      <c r="CC1910" s="1"/>
      <c r="CD1910" s="1"/>
      <c r="CE1910" s="1"/>
      <c r="CF1910" s="1"/>
      <c r="CG1910" s="1"/>
      <c r="CH1910" s="1"/>
      <c r="CI1910" s="1"/>
      <c r="CJ1910" s="1"/>
      <c r="CK1910" s="1"/>
      <c r="CL1910" s="1"/>
      <c r="CM1910" s="1"/>
      <c r="CN1910" s="1"/>
      <c r="CO1910" s="1"/>
      <c r="CP1910" s="1"/>
      <c r="CQ1910" s="1"/>
      <c r="CR1910" s="1"/>
      <c r="CS1910" s="1"/>
      <c r="CT1910" s="1"/>
      <c r="CU1910" s="1"/>
      <c r="CV1910" s="1"/>
      <c r="CW1910" s="1"/>
      <c r="CX1910" s="1"/>
      <c r="CY1910" s="1"/>
      <c r="CZ1910" s="1"/>
      <c r="DA1910" s="1"/>
      <c r="DB1910" s="1"/>
      <c r="DC1910" s="1"/>
      <c r="DD1910" s="1"/>
      <c r="DE1910" s="1"/>
      <c r="DF1910" s="1"/>
      <c r="DG1910" s="1"/>
      <c r="DH1910" s="1"/>
      <c r="DI1910" s="1"/>
      <c r="DJ1910" s="1"/>
      <c r="DK1910" s="1"/>
      <c r="DL1910" s="1"/>
      <c r="DM1910" s="1"/>
      <c r="DN1910" s="1"/>
      <c r="DO1910" s="1"/>
      <c r="DP1910" s="1"/>
      <c r="DQ1910" s="1"/>
      <c r="DR1910" s="1"/>
      <c r="DS1910" s="1"/>
      <c r="DT1910" s="1"/>
      <c r="DU1910" s="1"/>
      <c r="DV1910" s="1"/>
      <c r="DW1910" s="1"/>
      <c r="DX1910" s="1"/>
      <c r="DY1910" s="1"/>
      <c r="DZ1910" s="1"/>
      <c r="EA1910" s="1"/>
      <c r="EB1910" s="1"/>
      <c r="EC1910" s="1"/>
      <c r="ED1910" s="1"/>
      <c r="EE1910" s="1"/>
      <c r="EF1910" s="1"/>
      <c r="EG1910" s="1"/>
      <c r="EH1910" s="1"/>
      <c r="EI1910" s="1"/>
      <c r="EJ1910" s="1"/>
      <c r="EK1910" s="1"/>
      <c r="EL1910" s="1"/>
      <c r="EM1910" s="1"/>
      <c r="EN1910" s="1"/>
      <c r="EO1910" s="1"/>
      <c r="EP1910" s="1"/>
      <c r="EQ1910" s="1"/>
      <c r="ER1910" s="1"/>
      <c r="ES1910" s="1"/>
      <c r="ET1910" s="1"/>
      <c r="EU1910" s="1"/>
      <c r="EV1910" s="1"/>
      <c r="EW1910" s="1"/>
      <c r="EX1910" s="1"/>
      <c r="EY1910" s="1"/>
      <c r="EZ1910" s="1"/>
      <c r="FA1910" s="1"/>
    </row>
    <row r="1911" spans="1:157" s="21" customFormat="1" x14ac:dyDescent="0.2">
      <c r="A1911" s="184" t="s">
        <v>1840</v>
      </c>
      <c r="B1911" s="185" t="s">
        <v>1035</v>
      </c>
      <c r="C1911" s="186">
        <v>461717.36</v>
      </c>
      <c r="D1911" s="1"/>
      <c r="E1911" s="1"/>
      <c r="F1911" s="1"/>
      <c r="G1911" s="1"/>
      <c r="H1911" s="1"/>
      <c r="I1911" s="1"/>
      <c r="J1911" s="1"/>
      <c r="K1911" s="1"/>
      <c r="L1911" s="1"/>
      <c r="M1911" s="1"/>
      <c r="N1911" s="1"/>
      <c r="O1911" s="1"/>
      <c r="P1911" s="1"/>
      <c r="Q1911" s="1"/>
      <c r="R1911" s="1"/>
      <c r="S1911" s="1"/>
      <c r="T1911" s="1"/>
      <c r="U1911" s="1"/>
      <c r="V1911" s="1"/>
      <c r="W1911" s="1"/>
      <c r="X1911" s="1"/>
      <c r="Y1911" s="1"/>
      <c r="Z1911" s="1"/>
      <c r="AA1911" s="1"/>
      <c r="AB1911" s="1"/>
      <c r="AC1911" s="1"/>
      <c r="AD1911" s="1"/>
      <c r="AE1911" s="1"/>
      <c r="AF1911" s="1"/>
      <c r="AG1911" s="1"/>
      <c r="AH1911" s="1"/>
      <c r="AI1911" s="1"/>
      <c r="AJ1911" s="1"/>
      <c r="AK1911" s="1"/>
      <c r="AL1911" s="1"/>
      <c r="AM1911" s="1"/>
      <c r="AN1911" s="1"/>
      <c r="AO1911" s="1"/>
      <c r="AP1911" s="1"/>
      <c r="AQ1911" s="1"/>
      <c r="AR1911" s="1"/>
      <c r="AS1911" s="1"/>
      <c r="AT1911" s="1"/>
      <c r="AU1911" s="1"/>
      <c r="AV1911" s="1"/>
      <c r="AW1911" s="1"/>
      <c r="AX1911" s="1"/>
      <c r="AY1911" s="1"/>
      <c r="AZ1911" s="1"/>
      <c r="BA1911" s="1"/>
      <c r="BB1911" s="1"/>
      <c r="BC1911" s="1"/>
      <c r="BD1911" s="1"/>
      <c r="BE1911" s="1"/>
      <c r="BF1911" s="1"/>
      <c r="BG1911" s="1"/>
      <c r="BH1911" s="1"/>
      <c r="BI1911" s="1"/>
      <c r="BJ1911" s="1"/>
      <c r="BK1911" s="1"/>
      <c r="BL1911" s="1"/>
      <c r="BM1911" s="1"/>
      <c r="BN1911" s="1"/>
      <c r="BO1911" s="1"/>
      <c r="BP1911" s="1"/>
      <c r="BQ1911" s="1"/>
      <c r="BR1911" s="1"/>
      <c r="BS1911" s="1"/>
      <c r="BT1911" s="1"/>
      <c r="BU1911" s="1"/>
      <c r="BV1911" s="1"/>
      <c r="BW1911" s="1"/>
      <c r="BX1911" s="1"/>
      <c r="BY1911" s="1"/>
      <c r="BZ1911" s="1"/>
      <c r="CA1911" s="1"/>
      <c r="CB1911" s="1"/>
      <c r="CC1911" s="1"/>
      <c r="CD1911" s="1"/>
      <c r="CE1911" s="1"/>
      <c r="CF1911" s="1"/>
      <c r="CG1911" s="1"/>
      <c r="CH1911" s="1"/>
      <c r="CI1911" s="1"/>
      <c r="CJ1911" s="1"/>
      <c r="CK1911" s="1"/>
      <c r="CL1911" s="1"/>
      <c r="CM1911" s="1"/>
      <c r="CN1911" s="1"/>
      <c r="CO1911" s="1"/>
      <c r="CP1911" s="1"/>
      <c r="CQ1911" s="1"/>
      <c r="CR1911" s="1"/>
      <c r="CS1911" s="1"/>
      <c r="CT1911" s="1"/>
      <c r="CU1911" s="1"/>
      <c r="CV1911" s="1"/>
      <c r="CW1911" s="1"/>
      <c r="CX1911" s="1"/>
      <c r="CY1911" s="1"/>
      <c r="CZ1911" s="1"/>
      <c r="DA1911" s="1"/>
      <c r="DB1911" s="1"/>
      <c r="DC1911" s="1"/>
      <c r="DD1911" s="1"/>
      <c r="DE1911" s="1"/>
      <c r="DF1911" s="1"/>
      <c r="DG1911" s="1"/>
      <c r="DH1911" s="1"/>
      <c r="DI1911" s="1"/>
      <c r="DJ1911" s="1"/>
      <c r="DK1911" s="1"/>
      <c r="DL1911" s="1"/>
      <c r="DM1911" s="1"/>
      <c r="DN1911" s="1"/>
      <c r="DO1911" s="1"/>
      <c r="DP1911" s="1"/>
      <c r="DQ1911" s="1"/>
      <c r="DR1911" s="1"/>
      <c r="DS1911" s="1"/>
      <c r="DT1911" s="1"/>
      <c r="DU1911" s="1"/>
      <c r="DV1911" s="1"/>
      <c r="DW1911" s="1"/>
      <c r="DX1911" s="1"/>
      <c r="DY1911" s="1"/>
      <c r="DZ1911" s="1"/>
      <c r="EA1911" s="1"/>
      <c r="EB1911" s="1"/>
      <c r="EC1911" s="1"/>
      <c r="ED1911" s="1"/>
      <c r="EE1911" s="1"/>
      <c r="EF1911" s="1"/>
      <c r="EG1911" s="1"/>
      <c r="EH1911" s="1"/>
      <c r="EI1911" s="1"/>
      <c r="EJ1911" s="1"/>
      <c r="EK1911" s="1"/>
      <c r="EL1911" s="1"/>
      <c r="EM1911" s="1"/>
      <c r="EN1911" s="1"/>
      <c r="EO1911" s="1"/>
      <c r="EP1911" s="1"/>
      <c r="EQ1911" s="1"/>
      <c r="ER1911" s="1"/>
      <c r="ES1911" s="1"/>
      <c r="ET1911" s="1"/>
      <c r="EU1911" s="1"/>
      <c r="EV1911" s="1"/>
      <c r="EW1911" s="1"/>
      <c r="EX1911" s="1"/>
      <c r="EY1911" s="1"/>
      <c r="EZ1911" s="1"/>
      <c r="FA1911" s="1"/>
    </row>
    <row r="1912" spans="1:157" s="21" customFormat="1" x14ac:dyDescent="0.2">
      <c r="A1912" s="184" t="s">
        <v>1841</v>
      </c>
      <c r="B1912" s="185" t="s">
        <v>1035</v>
      </c>
      <c r="C1912" s="186">
        <v>1401626.41</v>
      </c>
      <c r="D1912" s="1"/>
      <c r="E1912" s="1"/>
      <c r="F1912" s="1"/>
      <c r="G1912" s="1"/>
      <c r="H1912" s="1"/>
      <c r="I1912" s="1"/>
      <c r="J1912" s="1"/>
      <c r="K1912" s="1"/>
      <c r="L1912" s="1"/>
      <c r="M1912" s="1"/>
      <c r="N1912" s="1"/>
      <c r="O1912" s="1"/>
      <c r="P1912" s="1"/>
      <c r="Q1912" s="1"/>
      <c r="R1912" s="1"/>
      <c r="S1912" s="1"/>
      <c r="T1912" s="1"/>
      <c r="U1912" s="1"/>
      <c r="V1912" s="1"/>
      <c r="W1912" s="1"/>
      <c r="X1912" s="1"/>
      <c r="Y1912" s="1"/>
      <c r="Z1912" s="1"/>
      <c r="AA1912" s="1"/>
      <c r="AB1912" s="1"/>
      <c r="AC1912" s="1"/>
      <c r="AD1912" s="1"/>
      <c r="AE1912" s="1"/>
      <c r="AF1912" s="1"/>
      <c r="AG1912" s="1"/>
      <c r="AH1912" s="1"/>
      <c r="AI1912" s="1"/>
      <c r="AJ1912" s="1"/>
      <c r="AK1912" s="1"/>
      <c r="AL1912" s="1"/>
      <c r="AM1912" s="1"/>
      <c r="AN1912" s="1"/>
      <c r="AO1912" s="1"/>
      <c r="AP1912" s="1"/>
      <c r="AQ1912" s="1"/>
      <c r="AR1912" s="1"/>
      <c r="AS1912" s="1"/>
      <c r="AT1912" s="1"/>
      <c r="AU1912" s="1"/>
      <c r="AV1912" s="1"/>
      <c r="AW1912" s="1"/>
      <c r="AX1912" s="1"/>
      <c r="AY1912" s="1"/>
      <c r="AZ1912" s="1"/>
      <c r="BA1912" s="1"/>
      <c r="BB1912" s="1"/>
      <c r="BC1912" s="1"/>
      <c r="BD1912" s="1"/>
      <c r="BE1912" s="1"/>
      <c r="BF1912" s="1"/>
      <c r="BG1912" s="1"/>
      <c r="BH1912" s="1"/>
      <c r="BI1912" s="1"/>
      <c r="BJ1912" s="1"/>
      <c r="BK1912" s="1"/>
      <c r="BL1912" s="1"/>
      <c r="BM1912" s="1"/>
      <c r="BN1912" s="1"/>
      <c r="BO1912" s="1"/>
      <c r="BP1912" s="1"/>
      <c r="BQ1912" s="1"/>
      <c r="BR1912" s="1"/>
      <c r="BS1912" s="1"/>
      <c r="BT1912" s="1"/>
      <c r="BU1912" s="1"/>
      <c r="BV1912" s="1"/>
      <c r="BW1912" s="1"/>
      <c r="BX1912" s="1"/>
      <c r="BY1912" s="1"/>
      <c r="BZ1912" s="1"/>
      <c r="CA1912" s="1"/>
      <c r="CB1912" s="1"/>
      <c r="CC1912" s="1"/>
      <c r="CD1912" s="1"/>
      <c r="CE1912" s="1"/>
      <c r="CF1912" s="1"/>
      <c r="CG1912" s="1"/>
      <c r="CH1912" s="1"/>
      <c r="CI1912" s="1"/>
      <c r="CJ1912" s="1"/>
      <c r="CK1912" s="1"/>
      <c r="CL1912" s="1"/>
      <c r="CM1912" s="1"/>
      <c r="CN1912" s="1"/>
      <c r="CO1912" s="1"/>
      <c r="CP1912" s="1"/>
      <c r="CQ1912" s="1"/>
      <c r="CR1912" s="1"/>
      <c r="CS1912" s="1"/>
      <c r="CT1912" s="1"/>
      <c r="CU1912" s="1"/>
      <c r="CV1912" s="1"/>
      <c r="CW1912" s="1"/>
      <c r="CX1912" s="1"/>
      <c r="CY1912" s="1"/>
      <c r="CZ1912" s="1"/>
      <c r="DA1912" s="1"/>
      <c r="DB1912" s="1"/>
      <c r="DC1912" s="1"/>
      <c r="DD1912" s="1"/>
      <c r="DE1912" s="1"/>
      <c r="DF1912" s="1"/>
      <c r="DG1912" s="1"/>
      <c r="DH1912" s="1"/>
      <c r="DI1912" s="1"/>
      <c r="DJ1912" s="1"/>
      <c r="DK1912" s="1"/>
      <c r="DL1912" s="1"/>
      <c r="DM1912" s="1"/>
      <c r="DN1912" s="1"/>
      <c r="DO1912" s="1"/>
      <c r="DP1912" s="1"/>
      <c r="DQ1912" s="1"/>
      <c r="DR1912" s="1"/>
      <c r="DS1912" s="1"/>
      <c r="DT1912" s="1"/>
      <c r="DU1912" s="1"/>
      <c r="DV1912" s="1"/>
      <c r="DW1912" s="1"/>
      <c r="DX1912" s="1"/>
      <c r="DY1912" s="1"/>
      <c r="DZ1912" s="1"/>
      <c r="EA1912" s="1"/>
      <c r="EB1912" s="1"/>
      <c r="EC1912" s="1"/>
      <c r="ED1912" s="1"/>
      <c r="EE1912" s="1"/>
      <c r="EF1912" s="1"/>
      <c r="EG1912" s="1"/>
      <c r="EH1912" s="1"/>
      <c r="EI1912" s="1"/>
      <c r="EJ1912" s="1"/>
      <c r="EK1912" s="1"/>
      <c r="EL1912" s="1"/>
      <c r="EM1912" s="1"/>
      <c r="EN1912" s="1"/>
      <c r="EO1912" s="1"/>
      <c r="EP1912" s="1"/>
      <c r="EQ1912" s="1"/>
      <c r="ER1912" s="1"/>
      <c r="ES1912" s="1"/>
      <c r="ET1912" s="1"/>
      <c r="EU1912" s="1"/>
      <c r="EV1912" s="1"/>
      <c r="EW1912" s="1"/>
      <c r="EX1912" s="1"/>
      <c r="EY1912" s="1"/>
      <c r="EZ1912" s="1"/>
      <c r="FA1912" s="1"/>
    </row>
    <row r="1913" spans="1:157" s="21" customFormat="1" x14ac:dyDescent="0.2">
      <c r="A1913" s="184" t="s">
        <v>1841</v>
      </c>
      <c r="B1913" s="185" t="s">
        <v>1035</v>
      </c>
      <c r="C1913" s="186">
        <v>1381547.12</v>
      </c>
      <c r="D1913" s="1"/>
      <c r="E1913" s="1"/>
      <c r="F1913" s="1"/>
      <c r="G1913" s="1"/>
      <c r="H1913" s="1"/>
      <c r="I1913" s="1"/>
      <c r="J1913" s="1"/>
      <c r="K1913" s="1"/>
      <c r="L1913" s="1"/>
      <c r="M1913" s="1"/>
      <c r="N1913" s="1"/>
      <c r="O1913" s="1"/>
      <c r="P1913" s="1"/>
      <c r="Q1913" s="1"/>
      <c r="R1913" s="1"/>
      <c r="S1913" s="1"/>
      <c r="T1913" s="1"/>
      <c r="U1913" s="1"/>
      <c r="V1913" s="1"/>
      <c r="W1913" s="1"/>
      <c r="X1913" s="1"/>
      <c r="Y1913" s="1"/>
      <c r="Z1913" s="1"/>
      <c r="AA1913" s="1"/>
      <c r="AB1913" s="1"/>
      <c r="AC1913" s="1"/>
      <c r="AD1913" s="1"/>
      <c r="AE1913" s="1"/>
      <c r="AF1913" s="1"/>
      <c r="AG1913" s="1"/>
      <c r="AH1913" s="1"/>
      <c r="AI1913" s="1"/>
      <c r="AJ1913" s="1"/>
      <c r="AK1913" s="1"/>
      <c r="AL1913" s="1"/>
      <c r="AM1913" s="1"/>
      <c r="AN1913" s="1"/>
      <c r="AO1913" s="1"/>
      <c r="AP1913" s="1"/>
      <c r="AQ1913" s="1"/>
      <c r="AR1913" s="1"/>
      <c r="AS1913" s="1"/>
      <c r="AT1913" s="1"/>
      <c r="AU1913" s="1"/>
      <c r="AV1913" s="1"/>
      <c r="AW1913" s="1"/>
      <c r="AX1913" s="1"/>
      <c r="AY1913" s="1"/>
      <c r="AZ1913" s="1"/>
      <c r="BA1913" s="1"/>
      <c r="BB1913" s="1"/>
      <c r="BC1913" s="1"/>
      <c r="BD1913" s="1"/>
      <c r="BE1913" s="1"/>
      <c r="BF1913" s="1"/>
      <c r="BG1913" s="1"/>
      <c r="BH1913" s="1"/>
      <c r="BI1913" s="1"/>
      <c r="BJ1913" s="1"/>
      <c r="BK1913" s="1"/>
      <c r="BL1913" s="1"/>
      <c r="BM1913" s="1"/>
      <c r="BN1913" s="1"/>
      <c r="BO1913" s="1"/>
      <c r="BP1913" s="1"/>
      <c r="BQ1913" s="1"/>
      <c r="BR1913" s="1"/>
      <c r="BS1913" s="1"/>
      <c r="BT1913" s="1"/>
      <c r="BU1913" s="1"/>
      <c r="BV1913" s="1"/>
      <c r="BW1913" s="1"/>
      <c r="BX1913" s="1"/>
      <c r="BY1913" s="1"/>
      <c r="BZ1913" s="1"/>
      <c r="CA1913" s="1"/>
      <c r="CB1913" s="1"/>
      <c r="CC1913" s="1"/>
      <c r="CD1913" s="1"/>
      <c r="CE1913" s="1"/>
      <c r="CF1913" s="1"/>
      <c r="CG1913" s="1"/>
      <c r="CH1913" s="1"/>
      <c r="CI1913" s="1"/>
      <c r="CJ1913" s="1"/>
      <c r="CK1913" s="1"/>
      <c r="CL1913" s="1"/>
      <c r="CM1913" s="1"/>
      <c r="CN1913" s="1"/>
      <c r="CO1913" s="1"/>
      <c r="CP1913" s="1"/>
      <c r="CQ1913" s="1"/>
      <c r="CR1913" s="1"/>
      <c r="CS1913" s="1"/>
      <c r="CT1913" s="1"/>
      <c r="CU1913" s="1"/>
      <c r="CV1913" s="1"/>
      <c r="CW1913" s="1"/>
      <c r="CX1913" s="1"/>
      <c r="CY1913" s="1"/>
      <c r="CZ1913" s="1"/>
      <c r="DA1913" s="1"/>
      <c r="DB1913" s="1"/>
      <c r="DC1913" s="1"/>
      <c r="DD1913" s="1"/>
      <c r="DE1913" s="1"/>
      <c r="DF1913" s="1"/>
      <c r="DG1913" s="1"/>
      <c r="DH1913" s="1"/>
      <c r="DI1913" s="1"/>
      <c r="DJ1913" s="1"/>
      <c r="DK1913" s="1"/>
      <c r="DL1913" s="1"/>
      <c r="DM1913" s="1"/>
      <c r="DN1913" s="1"/>
      <c r="DO1913" s="1"/>
      <c r="DP1913" s="1"/>
      <c r="DQ1913" s="1"/>
      <c r="DR1913" s="1"/>
      <c r="DS1913" s="1"/>
      <c r="DT1913" s="1"/>
      <c r="DU1913" s="1"/>
      <c r="DV1913" s="1"/>
      <c r="DW1913" s="1"/>
      <c r="DX1913" s="1"/>
      <c r="DY1913" s="1"/>
      <c r="DZ1913" s="1"/>
      <c r="EA1913" s="1"/>
      <c r="EB1913" s="1"/>
      <c r="EC1913" s="1"/>
      <c r="ED1913" s="1"/>
      <c r="EE1913" s="1"/>
      <c r="EF1913" s="1"/>
      <c r="EG1913" s="1"/>
      <c r="EH1913" s="1"/>
      <c r="EI1913" s="1"/>
      <c r="EJ1913" s="1"/>
      <c r="EK1913" s="1"/>
      <c r="EL1913" s="1"/>
      <c r="EM1913" s="1"/>
      <c r="EN1913" s="1"/>
      <c r="EO1913" s="1"/>
      <c r="EP1913" s="1"/>
      <c r="EQ1913" s="1"/>
      <c r="ER1913" s="1"/>
      <c r="ES1913" s="1"/>
      <c r="ET1913" s="1"/>
      <c r="EU1913" s="1"/>
      <c r="EV1913" s="1"/>
      <c r="EW1913" s="1"/>
      <c r="EX1913" s="1"/>
      <c r="EY1913" s="1"/>
      <c r="EZ1913" s="1"/>
      <c r="FA1913" s="1"/>
    </row>
    <row r="1914" spans="1:157" s="21" customFormat="1" x14ac:dyDescent="0.2">
      <c r="A1914" s="184" t="s">
        <v>1841</v>
      </c>
      <c r="B1914" s="185" t="s">
        <v>1035</v>
      </c>
      <c r="C1914" s="186">
        <v>1293335.17</v>
      </c>
      <c r="D1914" s="1"/>
      <c r="E1914" s="1"/>
      <c r="F1914" s="1"/>
      <c r="G1914" s="1"/>
      <c r="H1914" s="1"/>
      <c r="I1914" s="1"/>
      <c r="J1914" s="1"/>
      <c r="K1914" s="1"/>
      <c r="L1914" s="1"/>
      <c r="M1914" s="1"/>
      <c r="N1914" s="1"/>
      <c r="O1914" s="1"/>
      <c r="P1914" s="1"/>
      <c r="Q1914" s="1"/>
      <c r="R1914" s="1"/>
      <c r="S1914" s="1"/>
      <c r="T1914" s="1"/>
      <c r="U1914" s="1"/>
      <c r="V1914" s="1"/>
      <c r="W1914" s="1"/>
      <c r="X1914" s="1"/>
      <c r="Y1914" s="1"/>
      <c r="Z1914" s="1"/>
      <c r="AA1914" s="1"/>
      <c r="AB1914" s="1"/>
      <c r="AC1914" s="1"/>
      <c r="AD1914" s="1"/>
      <c r="AE1914" s="1"/>
      <c r="AF1914" s="1"/>
      <c r="AG1914" s="1"/>
      <c r="AH1914" s="1"/>
      <c r="AI1914" s="1"/>
      <c r="AJ1914" s="1"/>
      <c r="AK1914" s="1"/>
      <c r="AL1914" s="1"/>
      <c r="AM1914" s="1"/>
      <c r="AN1914" s="1"/>
      <c r="AO1914" s="1"/>
      <c r="AP1914" s="1"/>
      <c r="AQ1914" s="1"/>
      <c r="AR1914" s="1"/>
      <c r="AS1914" s="1"/>
      <c r="AT1914" s="1"/>
      <c r="AU1914" s="1"/>
      <c r="AV1914" s="1"/>
      <c r="AW1914" s="1"/>
      <c r="AX1914" s="1"/>
      <c r="AY1914" s="1"/>
      <c r="AZ1914" s="1"/>
      <c r="BA1914" s="1"/>
      <c r="BB1914" s="1"/>
      <c r="BC1914" s="1"/>
      <c r="BD1914" s="1"/>
      <c r="BE1914" s="1"/>
      <c r="BF1914" s="1"/>
      <c r="BG1914" s="1"/>
      <c r="BH1914" s="1"/>
      <c r="BI1914" s="1"/>
      <c r="BJ1914" s="1"/>
      <c r="BK1914" s="1"/>
      <c r="BL1914" s="1"/>
      <c r="BM1914" s="1"/>
      <c r="BN1914" s="1"/>
      <c r="BO1914" s="1"/>
      <c r="BP1914" s="1"/>
      <c r="BQ1914" s="1"/>
      <c r="BR1914" s="1"/>
      <c r="BS1914" s="1"/>
      <c r="BT1914" s="1"/>
      <c r="BU1914" s="1"/>
      <c r="BV1914" s="1"/>
      <c r="BW1914" s="1"/>
      <c r="BX1914" s="1"/>
      <c r="BY1914" s="1"/>
      <c r="BZ1914" s="1"/>
      <c r="CA1914" s="1"/>
      <c r="CB1914" s="1"/>
      <c r="CC1914" s="1"/>
      <c r="CD1914" s="1"/>
      <c r="CE1914" s="1"/>
      <c r="CF1914" s="1"/>
      <c r="CG1914" s="1"/>
      <c r="CH1914" s="1"/>
      <c r="CI1914" s="1"/>
      <c r="CJ1914" s="1"/>
      <c r="CK1914" s="1"/>
      <c r="CL1914" s="1"/>
      <c r="CM1914" s="1"/>
      <c r="CN1914" s="1"/>
      <c r="CO1914" s="1"/>
      <c r="CP1914" s="1"/>
      <c r="CQ1914" s="1"/>
      <c r="CR1914" s="1"/>
      <c r="CS1914" s="1"/>
      <c r="CT1914" s="1"/>
      <c r="CU1914" s="1"/>
      <c r="CV1914" s="1"/>
      <c r="CW1914" s="1"/>
      <c r="CX1914" s="1"/>
      <c r="CY1914" s="1"/>
      <c r="CZ1914" s="1"/>
      <c r="DA1914" s="1"/>
      <c r="DB1914" s="1"/>
      <c r="DC1914" s="1"/>
      <c r="DD1914" s="1"/>
      <c r="DE1914" s="1"/>
      <c r="DF1914" s="1"/>
      <c r="DG1914" s="1"/>
      <c r="DH1914" s="1"/>
      <c r="DI1914" s="1"/>
      <c r="DJ1914" s="1"/>
      <c r="DK1914" s="1"/>
      <c r="DL1914" s="1"/>
      <c r="DM1914" s="1"/>
      <c r="DN1914" s="1"/>
      <c r="DO1914" s="1"/>
      <c r="DP1914" s="1"/>
      <c r="DQ1914" s="1"/>
      <c r="DR1914" s="1"/>
      <c r="DS1914" s="1"/>
      <c r="DT1914" s="1"/>
      <c r="DU1914" s="1"/>
      <c r="DV1914" s="1"/>
      <c r="DW1914" s="1"/>
      <c r="DX1914" s="1"/>
      <c r="DY1914" s="1"/>
      <c r="DZ1914" s="1"/>
      <c r="EA1914" s="1"/>
      <c r="EB1914" s="1"/>
      <c r="EC1914" s="1"/>
      <c r="ED1914" s="1"/>
      <c r="EE1914" s="1"/>
      <c r="EF1914" s="1"/>
      <c r="EG1914" s="1"/>
      <c r="EH1914" s="1"/>
      <c r="EI1914" s="1"/>
      <c r="EJ1914" s="1"/>
      <c r="EK1914" s="1"/>
      <c r="EL1914" s="1"/>
      <c r="EM1914" s="1"/>
      <c r="EN1914" s="1"/>
      <c r="EO1914" s="1"/>
      <c r="EP1914" s="1"/>
      <c r="EQ1914" s="1"/>
      <c r="ER1914" s="1"/>
      <c r="ES1914" s="1"/>
      <c r="ET1914" s="1"/>
      <c r="EU1914" s="1"/>
      <c r="EV1914" s="1"/>
      <c r="EW1914" s="1"/>
      <c r="EX1914" s="1"/>
      <c r="EY1914" s="1"/>
      <c r="EZ1914" s="1"/>
      <c r="FA1914" s="1"/>
    </row>
    <row r="1915" spans="1:157" s="21" customFormat="1" x14ac:dyDescent="0.2">
      <c r="A1915" s="184" t="s">
        <v>1841</v>
      </c>
      <c r="B1915" s="185" t="s">
        <v>1035</v>
      </c>
      <c r="C1915" s="186">
        <v>956592.03</v>
      </c>
      <c r="D1915" s="1"/>
      <c r="E1915" s="1"/>
      <c r="F1915" s="1"/>
      <c r="G1915" s="1"/>
      <c r="H1915" s="1"/>
      <c r="I1915" s="1"/>
      <c r="J1915" s="1"/>
      <c r="K1915" s="1"/>
      <c r="L1915" s="1"/>
      <c r="M1915" s="1"/>
      <c r="N1915" s="1"/>
      <c r="O1915" s="1"/>
      <c r="P1915" s="1"/>
      <c r="Q1915" s="1"/>
      <c r="R1915" s="1"/>
      <c r="S1915" s="1"/>
      <c r="T1915" s="1"/>
      <c r="U1915" s="1"/>
      <c r="V1915" s="1"/>
      <c r="W1915" s="1"/>
      <c r="X1915" s="1"/>
      <c r="Y1915" s="1"/>
      <c r="Z1915" s="1"/>
      <c r="AA1915" s="1"/>
      <c r="AB1915" s="1"/>
      <c r="AC1915" s="1"/>
      <c r="AD1915" s="1"/>
      <c r="AE1915" s="1"/>
      <c r="AF1915" s="1"/>
      <c r="AG1915" s="1"/>
      <c r="AH1915" s="1"/>
      <c r="AI1915" s="1"/>
      <c r="AJ1915" s="1"/>
      <c r="AK1915" s="1"/>
      <c r="AL1915" s="1"/>
      <c r="AM1915" s="1"/>
      <c r="AN1915" s="1"/>
      <c r="AO1915" s="1"/>
      <c r="AP1915" s="1"/>
      <c r="AQ1915" s="1"/>
      <c r="AR1915" s="1"/>
      <c r="AS1915" s="1"/>
      <c r="AT1915" s="1"/>
      <c r="AU1915" s="1"/>
      <c r="AV1915" s="1"/>
      <c r="AW1915" s="1"/>
      <c r="AX1915" s="1"/>
      <c r="AY1915" s="1"/>
      <c r="AZ1915" s="1"/>
      <c r="BA1915" s="1"/>
      <c r="BB1915" s="1"/>
      <c r="BC1915" s="1"/>
      <c r="BD1915" s="1"/>
      <c r="BE1915" s="1"/>
      <c r="BF1915" s="1"/>
      <c r="BG1915" s="1"/>
      <c r="BH1915" s="1"/>
      <c r="BI1915" s="1"/>
      <c r="BJ1915" s="1"/>
      <c r="BK1915" s="1"/>
      <c r="BL1915" s="1"/>
      <c r="BM1915" s="1"/>
      <c r="BN1915" s="1"/>
      <c r="BO1915" s="1"/>
      <c r="BP1915" s="1"/>
      <c r="BQ1915" s="1"/>
      <c r="BR1915" s="1"/>
      <c r="BS1915" s="1"/>
      <c r="BT1915" s="1"/>
      <c r="BU1915" s="1"/>
      <c r="BV1915" s="1"/>
      <c r="BW1915" s="1"/>
      <c r="BX1915" s="1"/>
      <c r="BY1915" s="1"/>
      <c r="BZ1915" s="1"/>
      <c r="CA1915" s="1"/>
      <c r="CB1915" s="1"/>
      <c r="CC1915" s="1"/>
      <c r="CD1915" s="1"/>
      <c r="CE1915" s="1"/>
      <c r="CF1915" s="1"/>
      <c r="CG1915" s="1"/>
      <c r="CH1915" s="1"/>
      <c r="CI1915" s="1"/>
      <c r="CJ1915" s="1"/>
      <c r="CK1915" s="1"/>
      <c r="CL1915" s="1"/>
      <c r="CM1915" s="1"/>
      <c r="CN1915" s="1"/>
      <c r="CO1915" s="1"/>
      <c r="CP1915" s="1"/>
      <c r="CQ1915" s="1"/>
      <c r="CR1915" s="1"/>
      <c r="CS1915" s="1"/>
      <c r="CT1915" s="1"/>
      <c r="CU1915" s="1"/>
      <c r="CV1915" s="1"/>
      <c r="CW1915" s="1"/>
      <c r="CX1915" s="1"/>
      <c r="CY1915" s="1"/>
      <c r="CZ1915" s="1"/>
      <c r="DA1915" s="1"/>
      <c r="DB1915" s="1"/>
      <c r="DC1915" s="1"/>
      <c r="DD1915" s="1"/>
      <c r="DE1915" s="1"/>
      <c r="DF1915" s="1"/>
      <c r="DG1915" s="1"/>
      <c r="DH1915" s="1"/>
      <c r="DI1915" s="1"/>
      <c r="DJ1915" s="1"/>
      <c r="DK1915" s="1"/>
      <c r="DL1915" s="1"/>
      <c r="DM1915" s="1"/>
      <c r="DN1915" s="1"/>
      <c r="DO1915" s="1"/>
      <c r="DP1915" s="1"/>
      <c r="DQ1915" s="1"/>
      <c r="DR1915" s="1"/>
      <c r="DS1915" s="1"/>
      <c r="DT1915" s="1"/>
      <c r="DU1915" s="1"/>
      <c r="DV1915" s="1"/>
      <c r="DW1915" s="1"/>
      <c r="DX1915" s="1"/>
      <c r="DY1915" s="1"/>
      <c r="DZ1915" s="1"/>
      <c r="EA1915" s="1"/>
      <c r="EB1915" s="1"/>
      <c r="EC1915" s="1"/>
      <c r="ED1915" s="1"/>
      <c r="EE1915" s="1"/>
      <c r="EF1915" s="1"/>
      <c r="EG1915" s="1"/>
      <c r="EH1915" s="1"/>
      <c r="EI1915" s="1"/>
      <c r="EJ1915" s="1"/>
      <c r="EK1915" s="1"/>
      <c r="EL1915" s="1"/>
      <c r="EM1915" s="1"/>
      <c r="EN1915" s="1"/>
      <c r="EO1915" s="1"/>
      <c r="EP1915" s="1"/>
      <c r="EQ1915" s="1"/>
      <c r="ER1915" s="1"/>
      <c r="ES1915" s="1"/>
      <c r="ET1915" s="1"/>
      <c r="EU1915" s="1"/>
      <c r="EV1915" s="1"/>
      <c r="EW1915" s="1"/>
      <c r="EX1915" s="1"/>
      <c r="EY1915" s="1"/>
      <c r="EZ1915" s="1"/>
      <c r="FA1915" s="1"/>
    </row>
    <row r="1916" spans="1:157" s="21" customFormat="1" x14ac:dyDescent="0.2">
      <c r="A1916" s="184" t="s">
        <v>1841</v>
      </c>
      <c r="B1916" s="185" t="s">
        <v>1035</v>
      </c>
      <c r="C1916" s="186">
        <v>1347309.78</v>
      </c>
      <c r="D1916" s="1"/>
      <c r="E1916" s="1"/>
      <c r="F1916" s="1"/>
      <c r="G1916" s="1"/>
      <c r="H1916" s="1"/>
      <c r="I1916" s="1"/>
      <c r="J1916" s="1"/>
      <c r="K1916" s="1"/>
      <c r="L1916" s="1"/>
      <c r="M1916" s="1"/>
      <c r="N1916" s="1"/>
      <c r="O1916" s="1"/>
      <c r="P1916" s="1"/>
      <c r="Q1916" s="1"/>
      <c r="R1916" s="1"/>
      <c r="S1916" s="1"/>
      <c r="T1916" s="1"/>
      <c r="U1916" s="1"/>
      <c r="V1916" s="1"/>
      <c r="W1916" s="1"/>
      <c r="X1916" s="1"/>
      <c r="Y1916" s="1"/>
      <c r="Z1916" s="1"/>
      <c r="AA1916" s="1"/>
      <c r="AB1916" s="1"/>
      <c r="AC1916" s="1"/>
      <c r="AD1916" s="1"/>
      <c r="AE1916" s="1"/>
      <c r="AF1916" s="1"/>
      <c r="AG1916" s="1"/>
      <c r="AH1916" s="1"/>
      <c r="AI1916" s="1"/>
      <c r="AJ1916" s="1"/>
      <c r="AK1916" s="1"/>
      <c r="AL1916" s="1"/>
      <c r="AM1916" s="1"/>
      <c r="AN1916" s="1"/>
      <c r="AO1916" s="1"/>
      <c r="AP1916" s="1"/>
      <c r="AQ1916" s="1"/>
      <c r="AR1916" s="1"/>
      <c r="AS1916" s="1"/>
      <c r="AT1916" s="1"/>
      <c r="AU1916" s="1"/>
      <c r="AV1916" s="1"/>
      <c r="AW1916" s="1"/>
      <c r="AX1916" s="1"/>
      <c r="AY1916" s="1"/>
      <c r="AZ1916" s="1"/>
      <c r="BA1916" s="1"/>
      <c r="BB1916" s="1"/>
      <c r="BC1916" s="1"/>
      <c r="BD1916" s="1"/>
      <c r="BE1916" s="1"/>
      <c r="BF1916" s="1"/>
      <c r="BG1916" s="1"/>
      <c r="BH1916" s="1"/>
      <c r="BI1916" s="1"/>
      <c r="BJ1916" s="1"/>
      <c r="BK1916" s="1"/>
      <c r="BL1916" s="1"/>
      <c r="BM1916" s="1"/>
      <c r="BN1916" s="1"/>
      <c r="BO1916" s="1"/>
      <c r="BP1916" s="1"/>
      <c r="BQ1916" s="1"/>
      <c r="BR1916" s="1"/>
      <c r="BS1916" s="1"/>
      <c r="BT1916" s="1"/>
      <c r="BU1916" s="1"/>
      <c r="BV1916" s="1"/>
      <c r="BW1916" s="1"/>
      <c r="BX1916" s="1"/>
      <c r="BY1916" s="1"/>
      <c r="BZ1916" s="1"/>
      <c r="CA1916" s="1"/>
      <c r="CB1916" s="1"/>
      <c r="CC1916" s="1"/>
      <c r="CD1916" s="1"/>
      <c r="CE1916" s="1"/>
      <c r="CF1916" s="1"/>
      <c r="CG1916" s="1"/>
      <c r="CH1916" s="1"/>
      <c r="CI1916" s="1"/>
      <c r="CJ1916" s="1"/>
      <c r="CK1916" s="1"/>
      <c r="CL1916" s="1"/>
      <c r="CM1916" s="1"/>
      <c r="CN1916" s="1"/>
      <c r="CO1916" s="1"/>
      <c r="CP1916" s="1"/>
      <c r="CQ1916" s="1"/>
      <c r="CR1916" s="1"/>
      <c r="CS1916" s="1"/>
      <c r="CT1916" s="1"/>
      <c r="CU1916" s="1"/>
      <c r="CV1916" s="1"/>
      <c r="CW1916" s="1"/>
      <c r="CX1916" s="1"/>
      <c r="CY1916" s="1"/>
      <c r="CZ1916" s="1"/>
      <c r="DA1916" s="1"/>
      <c r="DB1916" s="1"/>
      <c r="DC1916" s="1"/>
      <c r="DD1916" s="1"/>
      <c r="DE1916" s="1"/>
      <c r="DF1916" s="1"/>
      <c r="DG1916" s="1"/>
      <c r="DH1916" s="1"/>
      <c r="DI1916" s="1"/>
      <c r="DJ1916" s="1"/>
      <c r="DK1916" s="1"/>
      <c r="DL1916" s="1"/>
      <c r="DM1916" s="1"/>
      <c r="DN1916" s="1"/>
      <c r="DO1916" s="1"/>
      <c r="DP1916" s="1"/>
      <c r="DQ1916" s="1"/>
      <c r="DR1916" s="1"/>
      <c r="DS1916" s="1"/>
      <c r="DT1916" s="1"/>
      <c r="DU1916" s="1"/>
      <c r="DV1916" s="1"/>
      <c r="DW1916" s="1"/>
      <c r="DX1916" s="1"/>
      <c r="DY1916" s="1"/>
      <c r="DZ1916" s="1"/>
      <c r="EA1916" s="1"/>
      <c r="EB1916" s="1"/>
      <c r="EC1916" s="1"/>
      <c r="ED1916" s="1"/>
      <c r="EE1916" s="1"/>
      <c r="EF1916" s="1"/>
      <c r="EG1916" s="1"/>
      <c r="EH1916" s="1"/>
      <c r="EI1916" s="1"/>
      <c r="EJ1916" s="1"/>
      <c r="EK1916" s="1"/>
      <c r="EL1916" s="1"/>
      <c r="EM1916" s="1"/>
      <c r="EN1916" s="1"/>
      <c r="EO1916" s="1"/>
      <c r="EP1916" s="1"/>
      <c r="EQ1916" s="1"/>
      <c r="ER1916" s="1"/>
      <c r="ES1916" s="1"/>
      <c r="ET1916" s="1"/>
      <c r="EU1916" s="1"/>
      <c r="EV1916" s="1"/>
      <c r="EW1916" s="1"/>
      <c r="EX1916" s="1"/>
      <c r="EY1916" s="1"/>
      <c r="EZ1916" s="1"/>
      <c r="FA1916" s="1"/>
    </row>
    <row r="1917" spans="1:157" s="21" customFormat="1" x14ac:dyDescent="0.2">
      <c r="A1917" s="184" t="s">
        <v>1842</v>
      </c>
      <c r="B1917" s="185" t="s">
        <v>1035</v>
      </c>
      <c r="C1917" s="186">
        <v>41572.83</v>
      </c>
      <c r="D1917" s="1"/>
      <c r="E1917" s="1"/>
      <c r="F1917" s="1"/>
      <c r="G1917" s="1"/>
      <c r="H1917" s="1"/>
      <c r="I1917" s="1"/>
      <c r="J1917" s="1"/>
      <c r="K1917" s="1"/>
      <c r="L1917" s="1"/>
      <c r="M1917" s="1"/>
      <c r="N1917" s="1"/>
      <c r="O1917" s="1"/>
      <c r="P1917" s="1"/>
      <c r="Q1917" s="1"/>
      <c r="R1917" s="1"/>
      <c r="S1917" s="1"/>
      <c r="T1917" s="1"/>
      <c r="U1917" s="1"/>
      <c r="V1917" s="1"/>
      <c r="W1917" s="1"/>
      <c r="X1917" s="1"/>
      <c r="Y1917" s="1"/>
      <c r="Z1917" s="1"/>
      <c r="AA1917" s="1"/>
      <c r="AB1917" s="1"/>
      <c r="AC1917" s="1"/>
      <c r="AD1917" s="1"/>
      <c r="AE1917" s="1"/>
      <c r="AF1917" s="1"/>
      <c r="AG1917" s="1"/>
      <c r="AH1917" s="1"/>
      <c r="AI1917" s="1"/>
      <c r="AJ1917" s="1"/>
      <c r="AK1917" s="1"/>
      <c r="AL1917" s="1"/>
      <c r="AM1917" s="1"/>
      <c r="AN1917" s="1"/>
      <c r="AO1917" s="1"/>
      <c r="AP1917" s="1"/>
      <c r="AQ1917" s="1"/>
      <c r="AR1917" s="1"/>
      <c r="AS1917" s="1"/>
      <c r="AT1917" s="1"/>
      <c r="AU1917" s="1"/>
      <c r="AV1917" s="1"/>
      <c r="AW1917" s="1"/>
      <c r="AX1917" s="1"/>
      <c r="AY1917" s="1"/>
      <c r="AZ1917" s="1"/>
      <c r="BA1917" s="1"/>
      <c r="BB1917" s="1"/>
      <c r="BC1917" s="1"/>
      <c r="BD1917" s="1"/>
      <c r="BE1917" s="1"/>
      <c r="BF1917" s="1"/>
      <c r="BG1917" s="1"/>
      <c r="BH1917" s="1"/>
      <c r="BI1917" s="1"/>
      <c r="BJ1917" s="1"/>
      <c r="BK1917" s="1"/>
      <c r="BL1917" s="1"/>
      <c r="BM1917" s="1"/>
      <c r="BN1917" s="1"/>
      <c r="BO1917" s="1"/>
      <c r="BP1917" s="1"/>
      <c r="BQ1917" s="1"/>
      <c r="BR1917" s="1"/>
      <c r="BS1917" s="1"/>
      <c r="BT1917" s="1"/>
      <c r="BU1917" s="1"/>
      <c r="BV1917" s="1"/>
      <c r="BW1917" s="1"/>
      <c r="BX1917" s="1"/>
      <c r="BY1917" s="1"/>
      <c r="BZ1917" s="1"/>
      <c r="CA1917" s="1"/>
      <c r="CB1917" s="1"/>
      <c r="CC1917" s="1"/>
      <c r="CD1917" s="1"/>
      <c r="CE1917" s="1"/>
      <c r="CF1917" s="1"/>
      <c r="CG1917" s="1"/>
      <c r="CH1917" s="1"/>
      <c r="CI1917" s="1"/>
      <c r="CJ1917" s="1"/>
      <c r="CK1917" s="1"/>
      <c r="CL1917" s="1"/>
      <c r="CM1917" s="1"/>
      <c r="CN1917" s="1"/>
      <c r="CO1917" s="1"/>
      <c r="CP1917" s="1"/>
      <c r="CQ1917" s="1"/>
      <c r="CR1917" s="1"/>
      <c r="CS1917" s="1"/>
      <c r="CT1917" s="1"/>
      <c r="CU1917" s="1"/>
      <c r="CV1917" s="1"/>
      <c r="CW1917" s="1"/>
      <c r="CX1917" s="1"/>
      <c r="CY1917" s="1"/>
      <c r="CZ1917" s="1"/>
      <c r="DA1917" s="1"/>
      <c r="DB1917" s="1"/>
      <c r="DC1917" s="1"/>
      <c r="DD1917" s="1"/>
      <c r="DE1917" s="1"/>
      <c r="DF1917" s="1"/>
      <c r="DG1917" s="1"/>
      <c r="DH1917" s="1"/>
      <c r="DI1917" s="1"/>
      <c r="DJ1917" s="1"/>
      <c r="DK1917" s="1"/>
      <c r="DL1917" s="1"/>
      <c r="DM1917" s="1"/>
      <c r="DN1917" s="1"/>
      <c r="DO1917" s="1"/>
      <c r="DP1917" s="1"/>
      <c r="DQ1917" s="1"/>
      <c r="DR1917" s="1"/>
      <c r="DS1917" s="1"/>
      <c r="DT1917" s="1"/>
      <c r="DU1917" s="1"/>
      <c r="DV1917" s="1"/>
      <c r="DW1917" s="1"/>
      <c r="DX1917" s="1"/>
      <c r="DY1917" s="1"/>
      <c r="DZ1917" s="1"/>
      <c r="EA1917" s="1"/>
      <c r="EB1917" s="1"/>
      <c r="EC1917" s="1"/>
      <c r="ED1917" s="1"/>
      <c r="EE1917" s="1"/>
      <c r="EF1917" s="1"/>
      <c r="EG1917" s="1"/>
      <c r="EH1917" s="1"/>
      <c r="EI1917" s="1"/>
      <c r="EJ1917" s="1"/>
      <c r="EK1917" s="1"/>
      <c r="EL1917" s="1"/>
      <c r="EM1917" s="1"/>
      <c r="EN1917" s="1"/>
      <c r="EO1917" s="1"/>
      <c r="EP1917" s="1"/>
      <c r="EQ1917" s="1"/>
      <c r="ER1917" s="1"/>
      <c r="ES1917" s="1"/>
      <c r="ET1917" s="1"/>
      <c r="EU1917" s="1"/>
      <c r="EV1917" s="1"/>
      <c r="EW1917" s="1"/>
      <c r="EX1917" s="1"/>
      <c r="EY1917" s="1"/>
      <c r="EZ1917" s="1"/>
      <c r="FA1917" s="1"/>
    </row>
    <row r="1918" spans="1:157" s="21" customFormat="1" x14ac:dyDescent="0.2">
      <c r="A1918" s="184" t="s">
        <v>1842</v>
      </c>
      <c r="B1918" s="185" t="s">
        <v>1035</v>
      </c>
      <c r="C1918" s="186">
        <v>29790.39</v>
      </c>
      <c r="D1918" s="1"/>
      <c r="E1918" s="1"/>
      <c r="F1918" s="1"/>
      <c r="G1918" s="1"/>
      <c r="H1918" s="1"/>
      <c r="I1918" s="1"/>
      <c r="J1918" s="1"/>
      <c r="K1918" s="1"/>
      <c r="L1918" s="1"/>
      <c r="M1918" s="1"/>
      <c r="N1918" s="1"/>
      <c r="O1918" s="1"/>
      <c r="P1918" s="1"/>
      <c r="Q1918" s="1"/>
      <c r="R1918" s="1"/>
      <c r="S1918" s="1"/>
      <c r="T1918" s="1"/>
      <c r="U1918" s="1"/>
      <c r="V1918" s="1"/>
      <c r="W1918" s="1"/>
      <c r="X1918" s="1"/>
      <c r="Y1918" s="1"/>
      <c r="Z1918" s="1"/>
      <c r="AA1918" s="1"/>
      <c r="AB1918" s="1"/>
      <c r="AC1918" s="1"/>
      <c r="AD1918" s="1"/>
      <c r="AE1918" s="1"/>
      <c r="AF1918" s="1"/>
      <c r="AG1918" s="1"/>
      <c r="AH1918" s="1"/>
      <c r="AI1918" s="1"/>
      <c r="AJ1918" s="1"/>
      <c r="AK1918" s="1"/>
      <c r="AL1918" s="1"/>
      <c r="AM1918" s="1"/>
      <c r="AN1918" s="1"/>
      <c r="AO1918" s="1"/>
      <c r="AP1918" s="1"/>
      <c r="AQ1918" s="1"/>
      <c r="AR1918" s="1"/>
      <c r="AS1918" s="1"/>
      <c r="AT1918" s="1"/>
      <c r="AU1918" s="1"/>
      <c r="AV1918" s="1"/>
      <c r="AW1918" s="1"/>
      <c r="AX1918" s="1"/>
      <c r="AY1918" s="1"/>
      <c r="AZ1918" s="1"/>
      <c r="BA1918" s="1"/>
      <c r="BB1918" s="1"/>
      <c r="BC1918" s="1"/>
      <c r="BD1918" s="1"/>
      <c r="BE1918" s="1"/>
      <c r="BF1918" s="1"/>
      <c r="BG1918" s="1"/>
      <c r="BH1918" s="1"/>
      <c r="BI1918" s="1"/>
      <c r="BJ1918" s="1"/>
      <c r="BK1918" s="1"/>
      <c r="BL1918" s="1"/>
      <c r="BM1918" s="1"/>
      <c r="BN1918" s="1"/>
      <c r="BO1918" s="1"/>
      <c r="BP1918" s="1"/>
      <c r="BQ1918" s="1"/>
      <c r="BR1918" s="1"/>
      <c r="BS1918" s="1"/>
      <c r="BT1918" s="1"/>
      <c r="BU1918" s="1"/>
      <c r="BV1918" s="1"/>
      <c r="BW1918" s="1"/>
      <c r="BX1918" s="1"/>
      <c r="BY1918" s="1"/>
      <c r="BZ1918" s="1"/>
      <c r="CA1918" s="1"/>
      <c r="CB1918" s="1"/>
      <c r="CC1918" s="1"/>
      <c r="CD1918" s="1"/>
      <c r="CE1918" s="1"/>
      <c r="CF1918" s="1"/>
      <c r="CG1918" s="1"/>
      <c r="CH1918" s="1"/>
      <c r="CI1918" s="1"/>
      <c r="CJ1918" s="1"/>
      <c r="CK1918" s="1"/>
      <c r="CL1918" s="1"/>
      <c r="CM1918" s="1"/>
      <c r="CN1918" s="1"/>
      <c r="CO1918" s="1"/>
      <c r="CP1918" s="1"/>
      <c r="CQ1918" s="1"/>
      <c r="CR1918" s="1"/>
      <c r="CS1918" s="1"/>
      <c r="CT1918" s="1"/>
      <c r="CU1918" s="1"/>
      <c r="CV1918" s="1"/>
      <c r="CW1918" s="1"/>
      <c r="CX1918" s="1"/>
      <c r="CY1918" s="1"/>
      <c r="CZ1918" s="1"/>
      <c r="DA1918" s="1"/>
      <c r="DB1918" s="1"/>
      <c r="DC1918" s="1"/>
      <c r="DD1918" s="1"/>
      <c r="DE1918" s="1"/>
      <c r="DF1918" s="1"/>
      <c r="DG1918" s="1"/>
      <c r="DH1918" s="1"/>
      <c r="DI1918" s="1"/>
      <c r="DJ1918" s="1"/>
      <c r="DK1918" s="1"/>
      <c r="DL1918" s="1"/>
      <c r="DM1918" s="1"/>
      <c r="DN1918" s="1"/>
      <c r="DO1918" s="1"/>
      <c r="DP1918" s="1"/>
      <c r="DQ1918" s="1"/>
      <c r="DR1918" s="1"/>
      <c r="DS1918" s="1"/>
      <c r="DT1918" s="1"/>
      <c r="DU1918" s="1"/>
      <c r="DV1918" s="1"/>
      <c r="DW1918" s="1"/>
      <c r="DX1918" s="1"/>
      <c r="DY1918" s="1"/>
      <c r="DZ1918" s="1"/>
      <c r="EA1918" s="1"/>
      <c r="EB1918" s="1"/>
      <c r="EC1918" s="1"/>
      <c r="ED1918" s="1"/>
      <c r="EE1918" s="1"/>
      <c r="EF1918" s="1"/>
      <c r="EG1918" s="1"/>
      <c r="EH1918" s="1"/>
      <c r="EI1918" s="1"/>
      <c r="EJ1918" s="1"/>
      <c r="EK1918" s="1"/>
      <c r="EL1918" s="1"/>
      <c r="EM1918" s="1"/>
      <c r="EN1918" s="1"/>
      <c r="EO1918" s="1"/>
      <c r="EP1918" s="1"/>
      <c r="EQ1918" s="1"/>
      <c r="ER1918" s="1"/>
      <c r="ES1918" s="1"/>
      <c r="ET1918" s="1"/>
      <c r="EU1918" s="1"/>
      <c r="EV1918" s="1"/>
      <c r="EW1918" s="1"/>
      <c r="EX1918" s="1"/>
      <c r="EY1918" s="1"/>
      <c r="EZ1918" s="1"/>
      <c r="FA1918" s="1"/>
    </row>
    <row r="1919" spans="1:157" s="21" customFormat="1" x14ac:dyDescent="0.2">
      <c r="A1919" s="184" t="s">
        <v>1843</v>
      </c>
      <c r="B1919" s="185" t="s">
        <v>1035</v>
      </c>
      <c r="C1919" s="186">
        <v>28298.35</v>
      </c>
      <c r="D1919" s="1"/>
      <c r="E1919" s="1"/>
      <c r="F1919" s="1"/>
      <c r="G1919" s="1"/>
      <c r="H1919" s="1"/>
      <c r="I1919" s="1"/>
      <c r="J1919" s="1"/>
      <c r="K1919" s="1"/>
      <c r="L1919" s="1"/>
      <c r="M1919" s="1"/>
      <c r="N1919" s="1"/>
      <c r="O1919" s="1"/>
      <c r="P1919" s="1"/>
      <c r="Q1919" s="1"/>
      <c r="R1919" s="1"/>
      <c r="S1919" s="1"/>
      <c r="T1919" s="1"/>
      <c r="U1919" s="1"/>
      <c r="V1919" s="1"/>
      <c r="W1919" s="1"/>
      <c r="X1919" s="1"/>
      <c r="Y1919" s="1"/>
      <c r="Z1919" s="1"/>
      <c r="AA1919" s="1"/>
      <c r="AB1919" s="1"/>
      <c r="AC1919" s="1"/>
      <c r="AD1919" s="1"/>
      <c r="AE1919" s="1"/>
      <c r="AF1919" s="1"/>
      <c r="AG1919" s="1"/>
      <c r="AH1919" s="1"/>
      <c r="AI1919" s="1"/>
      <c r="AJ1919" s="1"/>
      <c r="AK1919" s="1"/>
      <c r="AL1919" s="1"/>
      <c r="AM1919" s="1"/>
      <c r="AN1919" s="1"/>
      <c r="AO1919" s="1"/>
      <c r="AP1919" s="1"/>
      <c r="AQ1919" s="1"/>
      <c r="AR1919" s="1"/>
      <c r="AS1919" s="1"/>
      <c r="AT1919" s="1"/>
      <c r="AU1919" s="1"/>
      <c r="AV1919" s="1"/>
      <c r="AW1919" s="1"/>
      <c r="AX1919" s="1"/>
      <c r="AY1919" s="1"/>
      <c r="AZ1919" s="1"/>
      <c r="BA1919" s="1"/>
      <c r="BB1919" s="1"/>
      <c r="BC1919" s="1"/>
      <c r="BD1919" s="1"/>
      <c r="BE1919" s="1"/>
      <c r="BF1919" s="1"/>
      <c r="BG1919" s="1"/>
      <c r="BH1919" s="1"/>
      <c r="BI1919" s="1"/>
      <c r="BJ1919" s="1"/>
      <c r="BK1919" s="1"/>
      <c r="BL1919" s="1"/>
      <c r="BM1919" s="1"/>
      <c r="BN1919" s="1"/>
      <c r="BO1919" s="1"/>
      <c r="BP1919" s="1"/>
      <c r="BQ1919" s="1"/>
      <c r="BR1919" s="1"/>
      <c r="BS1919" s="1"/>
      <c r="BT1919" s="1"/>
      <c r="BU1919" s="1"/>
      <c r="BV1919" s="1"/>
      <c r="BW1919" s="1"/>
      <c r="BX1919" s="1"/>
      <c r="BY1919" s="1"/>
      <c r="BZ1919" s="1"/>
      <c r="CA1919" s="1"/>
      <c r="CB1919" s="1"/>
      <c r="CC1919" s="1"/>
      <c r="CD1919" s="1"/>
      <c r="CE1919" s="1"/>
      <c r="CF1919" s="1"/>
      <c r="CG1919" s="1"/>
      <c r="CH1919" s="1"/>
      <c r="CI1919" s="1"/>
      <c r="CJ1919" s="1"/>
      <c r="CK1919" s="1"/>
      <c r="CL1919" s="1"/>
      <c r="CM1919" s="1"/>
      <c r="CN1919" s="1"/>
      <c r="CO1919" s="1"/>
      <c r="CP1919" s="1"/>
      <c r="CQ1919" s="1"/>
      <c r="CR1919" s="1"/>
      <c r="CS1919" s="1"/>
      <c r="CT1919" s="1"/>
      <c r="CU1919" s="1"/>
      <c r="CV1919" s="1"/>
      <c r="CW1919" s="1"/>
      <c r="CX1919" s="1"/>
      <c r="CY1919" s="1"/>
      <c r="CZ1919" s="1"/>
      <c r="DA1919" s="1"/>
      <c r="DB1919" s="1"/>
      <c r="DC1919" s="1"/>
      <c r="DD1919" s="1"/>
      <c r="DE1919" s="1"/>
      <c r="DF1919" s="1"/>
      <c r="DG1919" s="1"/>
      <c r="DH1919" s="1"/>
      <c r="DI1919" s="1"/>
      <c r="DJ1919" s="1"/>
      <c r="DK1919" s="1"/>
      <c r="DL1919" s="1"/>
      <c r="DM1919" s="1"/>
      <c r="DN1919" s="1"/>
      <c r="DO1919" s="1"/>
      <c r="DP1919" s="1"/>
      <c r="DQ1919" s="1"/>
      <c r="DR1919" s="1"/>
      <c r="DS1919" s="1"/>
      <c r="DT1919" s="1"/>
      <c r="DU1919" s="1"/>
      <c r="DV1919" s="1"/>
      <c r="DW1919" s="1"/>
      <c r="DX1919" s="1"/>
      <c r="DY1919" s="1"/>
      <c r="DZ1919" s="1"/>
      <c r="EA1919" s="1"/>
      <c r="EB1919" s="1"/>
      <c r="EC1919" s="1"/>
      <c r="ED1919" s="1"/>
      <c r="EE1919" s="1"/>
      <c r="EF1919" s="1"/>
      <c r="EG1919" s="1"/>
      <c r="EH1919" s="1"/>
      <c r="EI1919" s="1"/>
      <c r="EJ1919" s="1"/>
      <c r="EK1919" s="1"/>
      <c r="EL1919" s="1"/>
      <c r="EM1919" s="1"/>
      <c r="EN1919" s="1"/>
      <c r="EO1919" s="1"/>
      <c r="EP1919" s="1"/>
      <c r="EQ1919" s="1"/>
      <c r="ER1919" s="1"/>
      <c r="ES1919" s="1"/>
      <c r="ET1919" s="1"/>
      <c r="EU1919" s="1"/>
      <c r="EV1919" s="1"/>
      <c r="EW1919" s="1"/>
      <c r="EX1919" s="1"/>
      <c r="EY1919" s="1"/>
      <c r="EZ1919" s="1"/>
      <c r="FA1919" s="1"/>
    </row>
    <row r="1920" spans="1:157" s="21" customFormat="1" x14ac:dyDescent="0.2">
      <c r="A1920" s="184" t="s">
        <v>1843</v>
      </c>
      <c r="B1920" s="185" t="s">
        <v>1035</v>
      </c>
      <c r="C1920" s="186">
        <v>54803.13</v>
      </c>
      <c r="D1920" s="1"/>
      <c r="E1920" s="1"/>
      <c r="F1920" s="1"/>
      <c r="G1920" s="1"/>
      <c r="H1920" s="1"/>
      <c r="I1920" s="1"/>
      <c r="J1920" s="1"/>
      <c r="K1920" s="1"/>
      <c r="L1920" s="1"/>
      <c r="M1920" s="1"/>
      <c r="N1920" s="1"/>
      <c r="O1920" s="1"/>
      <c r="P1920" s="1"/>
      <c r="Q1920" s="1"/>
      <c r="R1920" s="1"/>
      <c r="S1920" s="1"/>
      <c r="T1920" s="1"/>
      <c r="U1920" s="1"/>
      <c r="V1920" s="1"/>
      <c r="W1920" s="1"/>
      <c r="X1920" s="1"/>
      <c r="Y1920" s="1"/>
      <c r="Z1920" s="1"/>
      <c r="AA1920" s="1"/>
      <c r="AB1920" s="1"/>
      <c r="AC1920" s="1"/>
      <c r="AD1920" s="1"/>
      <c r="AE1920" s="1"/>
      <c r="AF1920" s="1"/>
      <c r="AG1920" s="1"/>
      <c r="AH1920" s="1"/>
      <c r="AI1920" s="1"/>
      <c r="AJ1920" s="1"/>
      <c r="AK1920" s="1"/>
      <c r="AL1920" s="1"/>
      <c r="AM1920" s="1"/>
      <c r="AN1920" s="1"/>
      <c r="AO1920" s="1"/>
      <c r="AP1920" s="1"/>
      <c r="AQ1920" s="1"/>
      <c r="AR1920" s="1"/>
      <c r="AS1920" s="1"/>
      <c r="AT1920" s="1"/>
      <c r="AU1920" s="1"/>
      <c r="AV1920" s="1"/>
      <c r="AW1920" s="1"/>
      <c r="AX1920" s="1"/>
      <c r="AY1920" s="1"/>
      <c r="AZ1920" s="1"/>
      <c r="BA1920" s="1"/>
      <c r="BB1920" s="1"/>
      <c r="BC1920" s="1"/>
      <c r="BD1920" s="1"/>
      <c r="BE1920" s="1"/>
      <c r="BF1920" s="1"/>
      <c r="BG1920" s="1"/>
      <c r="BH1920" s="1"/>
      <c r="BI1920" s="1"/>
      <c r="BJ1920" s="1"/>
      <c r="BK1920" s="1"/>
      <c r="BL1920" s="1"/>
      <c r="BM1920" s="1"/>
      <c r="BN1920" s="1"/>
      <c r="BO1920" s="1"/>
      <c r="BP1920" s="1"/>
      <c r="BQ1920" s="1"/>
      <c r="BR1920" s="1"/>
      <c r="BS1920" s="1"/>
      <c r="BT1920" s="1"/>
      <c r="BU1920" s="1"/>
      <c r="BV1920" s="1"/>
      <c r="BW1920" s="1"/>
      <c r="BX1920" s="1"/>
      <c r="BY1920" s="1"/>
      <c r="BZ1920" s="1"/>
      <c r="CA1920" s="1"/>
      <c r="CB1920" s="1"/>
      <c r="CC1920" s="1"/>
      <c r="CD1920" s="1"/>
      <c r="CE1920" s="1"/>
      <c r="CF1920" s="1"/>
      <c r="CG1920" s="1"/>
      <c r="CH1920" s="1"/>
      <c r="CI1920" s="1"/>
      <c r="CJ1920" s="1"/>
      <c r="CK1920" s="1"/>
      <c r="CL1920" s="1"/>
      <c r="CM1920" s="1"/>
      <c r="CN1920" s="1"/>
      <c r="CO1920" s="1"/>
      <c r="CP1920" s="1"/>
      <c r="CQ1920" s="1"/>
      <c r="CR1920" s="1"/>
      <c r="CS1920" s="1"/>
      <c r="CT1920" s="1"/>
      <c r="CU1920" s="1"/>
      <c r="CV1920" s="1"/>
      <c r="CW1920" s="1"/>
      <c r="CX1920" s="1"/>
      <c r="CY1920" s="1"/>
      <c r="CZ1920" s="1"/>
      <c r="DA1920" s="1"/>
      <c r="DB1920" s="1"/>
      <c r="DC1920" s="1"/>
      <c r="DD1920" s="1"/>
      <c r="DE1920" s="1"/>
      <c r="DF1920" s="1"/>
      <c r="DG1920" s="1"/>
      <c r="DH1920" s="1"/>
      <c r="DI1920" s="1"/>
      <c r="DJ1920" s="1"/>
      <c r="DK1920" s="1"/>
      <c r="DL1920" s="1"/>
      <c r="DM1920" s="1"/>
      <c r="DN1920" s="1"/>
      <c r="DO1920" s="1"/>
      <c r="DP1920" s="1"/>
      <c r="DQ1920" s="1"/>
      <c r="DR1920" s="1"/>
      <c r="DS1920" s="1"/>
      <c r="DT1920" s="1"/>
      <c r="DU1920" s="1"/>
      <c r="DV1920" s="1"/>
      <c r="DW1920" s="1"/>
      <c r="DX1920" s="1"/>
      <c r="DY1920" s="1"/>
      <c r="DZ1920" s="1"/>
      <c r="EA1920" s="1"/>
      <c r="EB1920" s="1"/>
      <c r="EC1920" s="1"/>
      <c r="ED1920" s="1"/>
      <c r="EE1920" s="1"/>
      <c r="EF1920" s="1"/>
      <c r="EG1920" s="1"/>
      <c r="EH1920" s="1"/>
      <c r="EI1920" s="1"/>
      <c r="EJ1920" s="1"/>
      <c r="EK1920" s="1"/>
      <c r="EL1920" s="1"/>
      <c r="EM1920" s="1"/>
      <c r="EN1920" s="1"/>
      <c r="EO1920" s="1"/>
      <c r="EP1920" s="1"/>
      <c r="EQ1920" s="1"/>
      <c r="ER1920" s="1"/>
      <c r="ES1920" s="1"/>
      <c r="ET1920" s="1"/>
      <c r="EU1920" s="1"/>
      <c r="EV1920" s="1"/>
      <c r="EW1920" s="1"/>
      <c r="EX1920" s="1"/>
      <c r="EY1920" s="1"/>
      <c r="EZ1920" s="1"/>
      <c r="FA1920" s="1"/>
    </row>
    <row r="1921" spans="1:157" s="21" customFormat="1" x14ac:dyDescent="0.2">
      <c r="A1921" s="184" t="s">
        <v>1843</v>
      </c>
      <c r="B1921" s="185" t="s">
        <v>1035</v>
      </c>
      <c r="C1921" s="186">
        <v>73163.149999999994</v>
      </c>
      <c r="D1921" s="1"/>
      <c r="E1921" s="1"/>
      <c r="F1921" s="1"/>
      <c r="G1921" s="1"/>
      <c r="H1921" s="1"/>
      <c r="I1921" s="1"/>
      <c r="J1921" s="1"/>
      <c r="K1921" s="1"/>
      <c r="L1921" s="1"/>
      <c r="M1921" s="1"/>
      <c r="N1921" s="1"/>
      <c r="O1921" s="1"/>
      <c r="P1921" s="1"/>
      <c r="Q1921" s="1"/>
      <c r="R1921" s="1"/>
      <c r="S1921" s="1"/>
      <c r="T1921" s="1"/>
      <c r="U1921" s="1"/>
      <c r="V1921" s="1"/>
      <c r="W1921" s="1"/>
      <c r="X1921" s="1"/>
      <c r="Y1921" s="1"/>
      <c r="Z1921" s="1"/>
      <c r="AA1921" s="1"/>
      <c r="AB1921" s="1"/>
      <c r="AC1921" s="1"/>
      <c r="AD1921" s="1"/>
      <c r="AE1921" s="1"/>
      <c r="AF1921" s="1"/>
      <c r="AG1921" s="1"/>
      <c r="AH1921" s="1"/>
      <c r="AI1921" s="1"/>
      <c r="AJ1921" s="1"/>
      <c r="AK1921" s="1"/>
      <c r="AL1921" s="1"/>
      <c r="AM1921" s="1"/>
      <c r="AN1921" s="1"/>
      <c r="AO1921" s="1"/>
      <c r="AP1921" s="1"/>
      <c r="AQ1921" s="1"/>
      <c r="AR1921" s="1"/>
      <c r="AS1921" s="1"/>
      <c r="AT1921" s="1"/>
      <c r="AU1921" s="1"/>
      <c r="AV1921" s="1"/>
      <c r="AW1921" s="1"/>
      <c r="AX1921" s="1"/>
      <c r="AY1921" s="1"/>
      <c r="AZ1921" s="1"/>
      <c r="BA1921" s="1"/>
      <c r="BB1921" s="1"/>
      <c r="BC1921" s="1"/>
      <c r="BD1921" s="1"/>
      <c r="BE1921" s="1"/>
      <c r="BF1921" s="1"/>
      <c r="BG1921" s="1"/>
      <c r="BH1921" s="1"/>
      <c r="BI1921" s="1"/>
      <c r="BJ1921" s="1"/>
      <c r="BK1921" s="1"/>
      <c r="BL1921" s="1"/>
      <c r="BM1921" s="1"/>
      <c r="BN1921" s="1"/>
      <c r="BO1921" s="1"/>
      <c r="BP1921" s="1"/>
      <c r="BQ1921" s="1"/>
      <c r="BR1921" s="1"/>
      <c r="BS1921" s="1"/>
      <c r="BT1921" s="1"/>
      <c r="BU1921" s="1"/>
      <c r="BV1921" s="1"/>
      <c r="BW1921" s="1"/>
      <c r="BX1921" s="1"/>
      <c r="BY1921" s="1"/>
      <c r="BZ1921" s="1"/>
      <c r="CA1921" s="1"/>
      <c r="CB1921" s="1"/>
      <c r="CC1921" s="1"/>
      <c r="CD1921" s="1"/>
      <c r="CE1921" s="1"/>
      <c r="CF1921" s="1"/>
      <c r="CG1921" s="1"/>
      <c r="CH1921" s="1"/>
      <c r="CI1921" s="1"/>
      <c r="CJ1921" s="1"/>
      <c r="CK1921" s="1"/>
      <c r="CL1921" s="1"/>
      <c r="CM1921" s="1"/>
      <c r="CN1921" s="1"/>
      <c r="CO1921" s="1"/>
      <c r="CP1921" s="1"/>
      <c r="CQ1921" s="1"/>
      <c r="CR1921" s="1"/>
      <c r="CS1921" s="1"/>
      <c r="CT1921" s="1"/>
      <c r="CU1921" s="1"/>
      <c r="CV1921" s="1"/>
      <c r="CW1921" s="1"/>
      <c r="CX1921" s="1"/>
      <c r="CY1921" s="1"/>
      <c r="CZ1921" s="1"/>
      <c r="DA1921" s="1"/>
      <c r="DB1921" s="1"/>
      <c r="DC1921" s="1"/>
      <c r="DD1921" s="1"/>
      <c r="DE1921" s="1"/>
      <c r="DF1921" s="1"/>
      <c r="DG1921" s="1"/>
      <c r="DH1921" s="1"/>
      <c r="DI1921" s="1"/>
      <c r="DJ1921" s="1"/>
      <c r="DK1921" s="1"/>
      <c r="DL1921" s="1"/>
      <c r="DM1921" s="1"/>
      <c r="DN1921" s="1"/>
      <c r="DO1921" s="1"/>
      <c r="DP1921" s="1"/>
      <c r="DQ1921" s="1"/>
      <c r="DR1921" s="1"/>
      <c r="DS1921" s="1"/>
      <c r="DT1921" s="1"/>
      <c r="DU1921" s="1"/>
      <c r="DV1921" s="1"/>
      <c r="DW1921" s="1"/>
      <c r="DX1921" s="1"/>
      <c r="DY1921" s="1"/>
      <c r="DZ1921" s="1"/>
      <c r="EA1921" s="1"/>
      <c r="EB1921" s="1"/>
      <c r="EC1921" s="1"/>
      <c r="ED1921" s="1"/>
      <c r="EE1921" s="1"/>
      <c r="EF1921" s="1"/>
      <c r="EG1921" s="1"/>
      <c r="EH1921" s="1"/>
      <c r="EI1921" s="1"/>
      <c r="EJ1921" s="1"/>
      <c r="EK1921" s="1"/>
      <c r="EL1921" s="1"/>
      <c r="EM1921" s="1"/>
      <c r="EN1921" s="1"/>
      <c r="EO1921" s="1"/>
      <c r="EP1921" s="1"/>
      <c r="EQ1921" s="1"/>
      <c r="ER1921" s="1"/>
      <c r="ES1921" s="1"/>
      <c r="ET1921" s="1"/>
      <c r="EU1921" s="1"/>
      <c r="EV1921" s="1"/>
      <c r="EW1921" s="1"/>
      <c r="EX1921" s="1"/>
      <c r="EY1921" s="1"/>
      <c r="EZ1921" s="1"/>
      <c r="FA1921" s="1"/>
    </row>
    <row r="1922" spans="1:157" s="21" customFormat="1" x14ac:dyDescent="0.2">
      <c r="A1922" s="184" t="s">
        <v>1843</v>
      </c>
      <c r="B1922" s="185" t="s">
        <v>1035</v>
      </c>
      <c r="C1922" s="186">
        <v>10367.25</v>
      </c>
      <c r="D1922" s="1"/>
      <c r="E1922" s="1"/>
      <c r="F1922" s="1"/>
      <c r="G1922" s="1"/>
      <c r="H1922" s="1"/>
      <c r="I1922" s="1"/>
      <c r="J1922" s="1"/>
      <c r="K1922" s="1"/>
      <c r="L1922" s="1"/>
      <c r="M1922" s="1"/>
      <c r="N1922" s="1"/>
      <c r="O1922" s="1"/>
      <c r="P1922" s="1"/>
      <c r="Q1922" s="1"/>
      <c r="R1922" s="1"/>
      <c r="S1922" s="1"/>
      <c r="T1922" s="1"/>
      <c r="U1922" s="1"/>
      <c r="V1922" s="1"/>
      <c r="W1922" s="1"/>
      <c r="X1922" s="1"/>
      <c r="Y1922" s="1"/>
      <c r="Z1922" s="1"/>
      <c r="AA1922" s="1"/>
      <c r="AB1922" s="1"/>
      <c r="AC1922" s="1"/>
      <c r="AD1922" s="1"/>
      <c r="AE1922" s="1"/>
      <c r="AF1922" s="1"/>
      <c r="AG1922" s="1"/>
      <c r="AH1922" s="1"/>
      <c r="AI1922" s="1"/>
      <c r="AJ1922" s="1"/>
      <c r="AK1922" s="1"/>
      <c r="AL1922" s="1"/>
      <c r="AM1922" s="1"/>
      <c r="AN1922" s="1"/>
      <c r="AO1922" s="1"/>
      <c r="AP1922" s="1"/>
      <c r="AQ1922" s="1"/>
      <c r="AR1922" s="1"/>
      <c r="AS1922" s="1"/>
      <c r="AT1922" s="1"/>
      <c r="AU1922" s="1"/>
      <c r="AV1922" s="1"/>
      <c r="AW1922" s="1"/>
      <c r="AX1922" s="1"/>
      <c r="AY1922" s="1"/>
      <c r="AZ1922" s="1"/>
      <c r="BA1922" s="1"/>
      <c r="BB1922" s="1"/>
      <c r="BC1922" s="1"/>
      <c r="BD1922" s="1"/>
      <c r="BE1922" s="1"/>
      <c r="BF1922" s="1"/>
      <c r="BG1922" s="1"/>
      <c r="BH1922" s="1"/>
      <c r="BI1922" s="1"/>
      <c r="BJ1922" s="1"/>
      <c r="BK1922" s="1"/>
      <c r="BL1922" s="1"/>
      <c r="BM1922" s="1"/>
      <c r="BN1922" s="1"/>
      <c r="BO1922" s="1"/>
      <c r="BP1922" s="1"/>
      <c r="BQ1922" s="1"/>
      <c r="BR1922" s="1"/>
      <c r="BS1922" s="1"/>
      <c r="BT1922" s="1"/>
      <c r="BU1922" s="1"/>
      <c r="BV1922" s="1"/>
      <c r="BW1922" s="1"/>
      <c r="BX1922" s="1"/>
      <c r="BY1922" s="1"/>
      <c r="BZ1922" s="1"/>
      <c r="CA1922" s="1"/>
      <c r="CB1922" s="1"/>
      <c r="CC1922" s="1"/>
      <c r="CD1922" s="1"/>
      <c r="CE1922" s="1"/>
      <c r="CF1922" s="1"/>
      <c r="CG1922" s="1"/>
      <c r="CH1922" s="1"/>
      <c r="CI1922" s="1"/>
      <c r="CJ1922" s="1"/>
      <c r="CK1922" s="1"/>
      <c r="CL1922" s="1"/>
      <c r="CM1922" s="1"/>
      <c r="CN1922" s="1"/>
      <c r="CO1922" s="1"/>
      <c r="CP1922" s="1"/>
      <c r="CQ1922" s="1"/>
      <c r="CR1922" s="1"/>
      <c r="CS1922" s="1"/>
      <c r="CT1922" s="1"/>
      <c r="CU1922" s="1"/>
      <c r="CV1922" s="1"/>
      <c r="CW1922" s="1"/>
      <c r="CX1922" s="1"/>
      <c r="CY1922" s="1"/>
      <c r="CZ1922" s="1"/>
      <c r="DA1922" s="1"/>
      <c r="DB1922" s="1"/>
      <c r="DC1922" s="1"/>
      <c r="DD1922" s="1"/>
      <c r="DE1922" s="1"/>
      <c r="DF1922" s="1"/>
      <c r="DG1922" s="1"/>
      <c r="DH1922" s="1"/>
      <c r="DI1922" s="1"/>
      <c r="DJ1922" s="1"/>
      <c r="DK1922" s="1"/>
      <c r="DL1922" s="1"/>
      <c r="DM1922" s="1"/>
      <c r="DN1922" s="1"/>
      <c r="DO1922" s="1"/>
      <c r="DP1922" s="1"/>
      <c r="DQ1922" s="1"/>
      <c r="DR1922" s="1"/>
      <c r="DS1922" s="1"/>
      <c r="DT1922" s="1"/>
      <c r="DU1922" s="1"/>
      <c r="DV1922" s="1"/>
      <c r="DW1922" s="1"/>
      <c r="DX1922" s="1"/>
      <c r="DY1922" s="1"/>
      <c r="DZ1922" s="1"/>
      <c r="EA1922" s="1"/>
      <c r="EB1922" s="1"/>
      <c r="EC1922" s="1"/>
      <c r="ED1922" s="1"/>
      <c r="EE1922" s="1"/>
      <c r="EF1922" s="1"/>
      <c r="EG1922" s="1"/>
      <c r="EH1922" s="1"/>
      <c r="EI1922" s="1"/>
      <c r="EJ1922" s="1"/>
      <c r="EK1922" s="1"/>
      <c r="EL1922" s="1"/>
      <c r="EM1922" s="1"/>
      <c r="EN1922" s="1"/>
      <c r="EO1922" s="1"/>
      <c r="EP1922" s="1"/>
      <c r="EQ1922" s="1"/>
      <c r="ER1922" s="1"/>
      <c r="ES1922" s="1"/>
      <c r="ET1922" s="1"/>
      <c r="EU1922" s="1"/>
      <c r="EV1922" s="1"/>
      <c r="EW1922" s="1"/>
      <c r="EX1922" s="1"/>
      <c r="EY1922" s="1"/>
      <c r="EZ1922" s="1"/>
      <c r="FA1922" s="1"/>
    </row>
    <row r="1923" spans="1:157" s="21" customFormat="1" x14ac:dyDescent="0.2">
      <c r="A1923" s="184" t="s">
        <v>1843</v>
      </c>
      <c r="B1923" s="185" t="s">
        <v>1035</v>
      </c>
      <c r="C1923" s="186">
        <v>17107</v>
      </c>
      <c r="D1923" s="1"/>
      <c r="E1923" s="1"/>
      <c r="F1923" s="1"/>
      <c r="G1923" s="1"/>
      <c r="H1923" s="1"/>
      <c r="I1923" s="1"/>
      <c r="J1923" s="1"/>
      <c r="K1923" s="1"/>
      <c r="L1923" s="1"/>
      <c r="M1923" s="1"/>
      <c r="N1923" s="1"/>
      <c r="O1923" s="1"/>
      <c r="P1923" s="1"/>
      <c r="Q1923" s="1"/>
      <c r="R1923" s="1"/>
      <c r="S1923" s="1"/>
      <c r="T1923" s="1"/>
      <c r="U1923" s="1"/>
      <c r="V1923" s="1"/>
      <c r="W1923" s="1"/>
      <c r="X1923" s="1"/>
      <c r="Y1923" s="1"/>
      <c r="Z1923" s="1"/>
      <c r="AA1923" s="1"/>
      <c r="AB1923" s="1"/>
      <c r="AC1923" s="1"/>
      <c r="AD1923" s="1"/>
      <c r="AE1923" s="1"/>
      <c r="AF1923" s="1"/>
      <c r="AG1923" s="1"/>
      <c r="AH1923" s="1"/>
      <c r="AI1923" s="1"/>
      <c r="AJ1923" s="1"/>
      <c r="AK1923" s="1"/>
      <c r="AL1923" s="1"/>
      <c r="AM1923" s="1"/>
      <c r="AN1923" s="1"/>
      <c r="AO1923" s="1"/>
      <c r="AP1923" s="1"/>
      <c r="AQ1923" s="1"/>
      <c r="AR1923" s="1"/>
      <c r="AS1923" s="1"/>
      <c r="AT1923" s="1"/>
      <c r="AU1923" s="1"/>
      <c r="AV1923" s="1"/>
      <c r="AW1923" s="1"/>
      <c r="AX1923" s="1"/>
      <c r="AY1923" s="1"/>
      <c r="AZ1923" s="1"/>
      <c r="BA1923" s="1"/>
      <c r="BB1923" s="1"/>
      <c r="BC1923" s="1"/>
      <c r="BD1923" s="1"/>
      <c r="BE1923" s="1"/>
      <c r="BF1923" s="1"/>
      <c r="BG1923" s="1"/>
      <c r="BH1923" s="1"/>
      <c r="BI1923" s="1"/>
      <c r="BJ1923" s="1"/>
      <c r="BK1923" s="1"/>
      <c r="BL1923" s="1"/>
      <c r="BM1923" s="1"/>
      <c r="BN1923" s="1"/>
      <c r="BO1923" s="1"/>
      <c r="BP1923" s="1"/>
      <c r="BQ1923" s="1"/>
      <c r="BR1923" s="1"/>
      <c r="BS1923" s="1"/>
      <c r="BT1923" s="1"/>
      <c r="BU1923" s="1"/>
      <c r="BV1923" s="1"/>
      <c r="BW1923" s="1"/>
      <c r="BX1923" s="1"/>
      <c r="BY1923" s="1"/>
      <c r="BZ1923" s="1"/>
      <c r="CA1923" s="1"/>
      <c r="CB1923" s="1"/>
      <c r="CC1923" s="1"/>
      <c r="CD1923" s="1"/>
      <c r="CE1923" s="1"/>
      <c r="CF1923" s="1"/>
      <c r="CG1923" s="1"/>
      <c r="CH1923" s="1"/>
      <c r="CI1923" s="1"/>
      <c r="CJ1923" s="1"/>
      <c r="CK1923" s="1"/>
      <c r="CL1923" s="1"/>
      <c r="CM1923" s="1"/>
      <c r="CN1923" s="1"/>
      <c r="CO1923" s="1"/>
      <c r="CP1923" s="1"/>
      <c r="CQ1923" s="1"/>
      <c r="CR1923" s="1"/>
      <c r="CS1923" s="1"/>
      <c r="CT1923" s="1"/>
      <c r="CU1923" s="1"/>
      <c r="CV1923" s="1"/>
      <c r="CW1923" s="1"/>
      <c r="CX1923" s="1"/>
      <c r="CY1923" s="1"/>
      <c r="CZ1923" s="1"/>
      <c r="DA1923" s="1"/>
      <c r="DB1923" s="1"/>
      <c r="DC1923" s="1"/>
      <c r="DD1923" s="1"/>
      <c r="DE1923" s="1"/>
      <c r="DF1923" s="1"/>
      <c r="DG1923" s="1"/>
      <c r="DH1923" s="1"/>
      <c r="DI1923" s="1"/>
      <c r="DJ1923" s="1"/>
      <c r="DK1923" s="1"/>
      <c r="DL1923" s="1"/>
      <c r="DM1923" s="1"/>
      <c r="DN1923" s="1"/>
      <c r="DO1923" s="1"/>
      <c r="DP1923" s="1"/>
      <c r="DQ1923" s="1"/>
      <c r="DR1923" s="1"/>
      <c r="DS1923" s="1"/>
      <c r="DT1923" s="1"/>
      <c r="DU1923" s="1"/>
      <c r="DV1923" s="1"/>
      <c r="DW1923" s="1"/>
      <c r="DX1923" s="1"/>
      <c r="DY1923" s="1"/>
      <c r="DZ1923" s="1"/>
      <c r="EA1923" s="1"/>
      <c r="EB1923" s="1"/>
      <c r="EC1923" s="1"/>
      <c r="ED1923" s="1"/>
      <c r="EE1923" s="1"/>
      <c r="EF1923" s="1"/>
      <c r="EG1923" s="1"/>
      <c r="EH1923" s="1"/>
      <c r="EI1923" s="1"/>
      <c r="EJ1923" s="1"/>
      <c r="EK1923" s="1"/>
      <c r="EL1923" s="1"/>
      <c r="EM1923" s="1"/>
      <c r="EN1923" s="1"/>
      <c r="EO1923" s="1"/>
      <c r="EP1923" s="1"/>
      <c r="EQ1923" s="1"/>
      <c r="ER1923" s="1"/>
      <c r="ES1923" s="1"/>
      <c r="ET1923" s="1"/>
      <c r="EU1923" s="1"/>
      <c r="EV1923" s="1"/>
      <c r="EW1923" s="1"/>
      <c r="EX1923" s="1"/>
      <c r="EY1923" s="1"/>
      <c r="EZ1923" s="1"/>
      <c r="FA1923" s="1"/>
    </row>
    <row r="1924" spans="1:157" s="21" customFormat="1" x14ac:dyDescent="0.2">
      <c r="A1924" s="184" t="s">
        <v>1843</v>
      </c>
      <c r="B1924" s="185" t="s">
        <v>1035</v>
      </c>
      <c r="C1924" s="186">
        <v>17335.099999999999</v>
      </c>
      <c r="D1924" s="1"/>
      <c r="E1924" s="1"/>
      <c r="F1924" s="1"/>
      <c r="G1924" s="1"/>
      <c r="H1924" s="1"/>
      <c r="I1924" s="1"/>
      <c r="J1924" s="1"/>
      <c r="K1924" s="1"/>
      <c r="L1924" s="1"/>
      <c r="M1924" s="1"/>
      <c r="N1924" s="1"/>
      <c r="O1924" s="1"/>
      <c r="P1924" s="1"/>
      <c r="Q1924" s="1"/>
      <c r="R1924" s="1"/>
      <c r="S1924" s="1"/>
      <c r="T1924" s="1"/>
      <c r="U1924" s="1"/>
      <c r="V1924" s="1"/>
      <c r="W1924" s="1"/>
      <c r="X1924" s="1"/>
      <c r="Y1924" s="1"/>
      <c r="Z1924" s="1"/>
      <c r="AA1924" s="1"/>
      <c r="AB1924" s="1"/>
      <c r="AC1924" s="1"/>
      <c r="AD1924" s="1"/>
      <c r="AE1924" s="1"/>
      <c r="AF1924" s="1"/>
      <c r="AG1924" s="1"/>
      <c r="AH1924" s="1"/>
      <c r="AI1924" s="1"/>
      <c r="AJ1924" s="1"/>
      <c r="AK1924" s="1"/>
      <c r="AL1924" s="1"/>
      <c r="AM1924" s="1"/>
      <c r="AN1924" s="1"/>
      <c r="AO1924" s="1"/>
      <c r="AP1924" s="1"/>
      <c r="AQ1924" s="1"/>
      <c r="AR1924" s="1"/>
      <c r="AS1924" s="1"/>
      <c r="AT1924" s="1"/>
      <c r="AU1924" s="1"/>
      <c r="AV1924" s="1"/>
      <c r="AW1924" s="1"/>
      <c r="AX1924" s="1"/>
      <c r="AY1924" s="1"/>
      <c r="AZ1924" s="1"/>
      <c r="BA1924" s="1"/>
      <c r="BB1924" s="1"/>
      <c r="BC1924" s="1"/>
      <c r="BD1924" s="1"/>
      <c r="BE1924" s="1"/>
      <c r="BF1924" s="1"/>
      <c r="BG1924" s="1"/>
      <c r="BH1924" s="1"/>
      <c r="BI1924" s="1"/>
      <c r="BJ1924" s="1"/>
      <c r="BK1924" s="1"/>
      <c r="BL1924" s="1"/>
      <c r="BM1924" s="1"/>
      <c r="BN1924" s="1"/>
      <c r="BO1924" s="1"/>
      <c r="BP1924" s="1"/>
      <c r="BQ1924" s="1"/>
      <c r="BR1924" s="1"/>
      <c r="BS1924" s="1"/>
      <c r="BT1924" s="1"/>
      <c r="BU1924" s="1"/>
      <c r="BV1924" s="1"/>
      <c r="BW1924" s="1"/>
      <c r="BX1924" s="1"/>
      <c r="BY1924" s="1"/>
      <c r="BZ1924" s="1"/>
      <c r="CA1924" s="1"/>
      <c r="CB1924" s="1"/>
      <c r="CC1924" s="1"/>
      <c r="CD1924" s="1"/>
      <c r="CE1924" s="1"/>
      <c r="CF1924" s="1"/>
      <c r="CG1924" s="1"/>
      <c r="CH1924" s="1"/>
      <c r="CI1924" s="1"/>
      <c r="CJ1924" s="1"/>
      <c r="CK1924" s="1"/>
      <c r="CL1924" s="1"/>
      <c r="CM1924" s="1"/>
      <c r="CN1924" s="1"/>
      <c r="CO1924" s="1"/>
      <c r="CP1924" s="1"/>
      <c r="CQ1924" s="1"/>
      <c r="CR1924" s="1"/>
      <c r="CS1924" s="1"/>
      <c r="CT1924" s="1"/>
      <c r="CU1924" s="1"/>
      <c r="CV1924" s="1"/>
      <c r="CW1924" s="1"/>
      <c r="CX1924" s="1"/>
      <c r="CY1924" s="1"/>
      <c r="CZ1924" s="1"/>
      <c r="DA1924" s="1"/>
      <c r="DB1924" s="1"/>
      <c r="DC1924" s="1"/>
      <c r="DD1924" s="1"/>
      <c r="DE1924" s="1"/>
      <c r="DF1924" s="1"/>
      <c r="DG1924" s="1"/>
      <c r="DH1924" s="1"/>
      <c r="DI1924" s="1"/>
      <c r="DJ1924" s="1"/>
      <c r="DK1924" s="1"/>
      <c r="DL1924" s="1"/>
      <c r="DM1924" s="1"/>
      <c r="DN1924" s="1"/>
      <c r="DO1924" s="1"/>
      <c r="DP1924" s="1"/>
      <c r="DQ1924" s="1"/>
      <c r="DR1924" s="1"/>
      <c r="DS1924" s="1"/>
      <c r="DT1924" s="1"/>
      <c r="DU1924" s="1"/>
      <c r="DV1924" s="1"/>
      <c r="DW1924" s="1"/>
      <c r="DX1924" s="1"/>
      <c r="DY1924" s="1"/>
      <c r="DZ1924" s="1"/>
      <c r="EA1924" s="1"/>
      <c r="EB1924" s="1"/>
      <c r="EC1924" s="1"/>
      <c r="ED1924" s="1"/>
      <c r="EE1924" s="1"/>
      <c r="EF1924" s="1"/>
      <c r="EG1924" s="1"/>
      <c r="EH1924" s="1"/>
      <c r="EI1924" s="1"/>
      <c r="EJ1924" s="1"/>
      <c r="EK1924" s="1"/>
      <c r="EL1924" s="1"/>
      <c r="EM1924" s="1"/>
      <c r="EN1924" s="1"/>
      <c r="EO1924" s="1"/>
      <c r="EP1924" s="1"/>
      <c r="EQ1924" s="1"/>
      <c r="ER1924" s="1"/>
      <c r="ES1924" s="1"/>
      <c r="ET1924" s="1"/>
      <c r="EU1924" s="1"/>
      <c r="EV1924" s="1"/>
      <c r="EW1924" s="1"/>
      <c r="EX1924" s="1"/>
      <c r="EY1924" s="1"/>
      <c r="EZ1924" s="1"/>
      <c r="FA1924" s="1"/>
    </row>
    <row r="1925" spans="1:157" s="21" customFormat="1" x14ac:dyDescent="0.2">
      <c r="A1925" s="184" t="s">
        <v>1843</v>
      </c>
      <c r="B1925" s="185" t="s">
        <v>1035</v>
      </c>
      <c r="C1925" s="186">
        <v>282520.94</v>
      </c>
      <c r="D1925" s="1"/>
      <c r="E1925" s="1"/>
      <c r="F1925" s="1"/>
      <c r="G1925" s="1"/>
      <c r="H1925" s="1"/>
      <c r="I1925" s="1"/>
      <c r="J1925" s="1"/>
      <c r="K1925" s="1"/>
      <c r="L1925" s="1"/>
      <c r="M1925" s="1"/>
      <c r="N1925" s="1"/>
      <c r="O1925" s="1"/>
      <c r="P1925" s="1"/>
      <c r="Q1925" s="1"/>
      <c r="R1925" s="1"/>
      <c r="S1925" s="1"/>
      <c r="T1925" s="1"/>
      <c r="U1925" s="1"/>
      <c r="V1925" s="1"/>
      <c r="W1925" s="1"/>
      <c r="X1925" s="1"/>
      <c r="Y1925" s="1"/>
      <c r="Z1925" s="1"/>
      <c r="AA1925" s="1"/>
      <c r="AB1925" s="1"/>
      <c r="AC1925" s="1"/>
      <c r="AD1925" s="1"/>
      <c r="AE1925" s="1"/>
      <c r="AF1925" s="1"/>
      <c r="AG1925" s="1"/>
      <c r="AH1925" s="1"/>
      <c r="AI1925" s="1"/>
      <c r="AJ1925" s="1"/>
      <c r="AK1925" s="1"/>
      <c r="AL1925" s="1"/>
      <c r="AM1925" s="1"/>
      <c r="AN1925" s="1"/>
      <c r="AO1925" s="1"/>
      <c r="AP1925" s="1"/>
      <c r="AQ1925" s="1"/>
      <c r="AR1925" s="1"/>
      <c r="AS1925" s="1"/>
      <c r="AT1925" s="1"/>
      <c r="AU1925" s="1"/>
      <c r="AV1925" s="1"/>
      <c r="AW1925" s="1"/>
      <c r="AX1925" s="1"/>
      <c r="AY1925" s="1"/>
      <c r="AZ1925" s="1"/>
      <c r="BA1925" s="1"/>
      <c r="BB1925" s="1"/>
      <c r="BC1925" s="1"/>
      <c r="BD1925" s="1"/>
      <c r="BE1925" s="1"/>
      <c r="BF1925" s="1"/>
      <c r="BG1925" s="1"/>
      <c r="BH1925" s="1"/>
      <c r="BI1925" s="1"/>
      <c r="BJ1925" s="1"/>
      <c r="BK1925" s="1"/>
      <c r="BL1925" s="1"/>
      <c r="BM1925" s="1"/>
      <c r="BN1925" s="1"/>
      <c r="BO1925" s="1"/>
      <c r="BP1925" s="1"/>
      <c r="BQ1925" s="1"/>
      <c r="BR1925" s="1"/>
      <c r="BS1925" s="1"/>
      <c r="BT1925" s="1"/>
      <c r="BU1925" s="1"/>
      <c r="BV1925" s="1"/>
      <c r="BW1925" s="1"/>
      <c r="BX1925" s="1"/>
      <c r="BY1925" s="1"/>
      <c r="BZ1925" s="1"/>
      <c r="CA1925" s="1"/>
      <c r="CB1925" s="1"/>
      <c r="CC1925" s="1"/>
      <c r="CD1925" s="1"/>
      <c r="CE1925" s="1"/>
      <c r="CF1925" s="1"/>
      <c r="CG1925" s="1"/>
      <c r="CH1925" s="1"/>
      <c r="CI1925" s="1"/>
      <c r="CJ1925" s="1"/>
      <c r="CK1925" s="1"/>
      <c r="CL1925" s="1"/>
      <c r="CM1925" s="1"/>
      <c r="CN1925" s="1"/>
      <c r="CO1925" s="1"/>
      <c r="CP1925" s="1"/>
      <c r="CQ1925" s="1"/>
      <c r="CR1925" s="1"/>
      <c r="CS1925" s="1"/>
      <c r="CT1925" s="1"/>
      <c r="CU1925" s="1"/>
      <c r="CV1925" s="1"/>
      <c r="CW1925" s="1"/>
      <c r="CX1925" s="1"/>
      <c r="CY1925" s="1"/>
      <c r="CZ1925" s="1"/>
      <c r="DA1925" s="1"/>
      <c r="DB1925" s="1"/>
      <c r="DC1925" s="1"/>
      <c r="DD1925" s="1"/>
      <c r="DE1925" s="1"/>
      <c r="DF1925" s="1"/>
      <c r="DG1925" s="1"/>
      <c r="DH1925" s="1"/>
      <c r="DI1925" s="1"/>
      <c r="DJ1925" s="1"/>
      <c r="DK1925" s="1"/>
      <c r="DL1925" s="1"/>
      <c r="DM1925" s="1"/>
      <c r="DN1925" s="1"/>
      <c r="DO1925" s="1"/>
      <c r="DP1925" s="1"/>
      <c r="DQ1925" s="1"/>
      <c r="DR1925" s="1"/>
      <c r="DS1925" s="1"/>
      <c r="DT1925" s="1"/>
      <c r="DU1925" s="1"/>
      <c r="DV1925" s="1"/>
      <c r="DW1925" s="1"/>
      <c r="DX1925" s="1"/>
      <c r="DY1925" s="1"/>
      <c r="DZ1925" s="1"/>
      <c r="EA1925" s="1"/>
      <c r="EB1925" s="1"/>
      <c r="EC1925" s="1"/>
      <c r="ED1925" s="1"/>
      <c r="EE1925" s="1"/>
      <c r="EF1925" s="1"/>
      <c r="EG1925" s="1"/>
      <c r="EH1925" s="1"/>
      <c r="EI1925" s="1"/>
      <c r="EJ1925" s="1"/>
      <c r="EK1925" s="1"/>
      <c r="EL1925" s="1"/>
      <c r="EM1925" s="1"/>
      <c r="EN1925" s="1"/>
      <c r="EO1925" s="1"/>
      <c r="EP1925" s="1"/>
      <c r="EQ1925" s="1"/>
      <c r="ER1925" s="1"/>
      <c r="ES1925" s="1"/>
      <c r="ET1925" s="1"/>
      <c r="EU1925" s="1"/>
      <c r="EV1925" s="1"/>
      <c r="EW1925" s="1"/>
      <c r="EX1925" s="1"/>
      <c r="EY1925" s="1"/>
      <c r="EZ1925" s="1"/>
      <c r="FA1925" s="1"/>
    </row>
    <row r="1926" spans="1:157" s="21" customFormat="1" x14ac:dyDescent="0.2">
      <c r="A1926" s="184" t="s">
        <v>1843</v>
      </c>
      <c r="B1926" s="185" t="s">
        <v>1035</v>
      </c>
      <c r="C1926" s="186">
        <v>230019.20000000001</v>
      </c>
      <c r="D1926" s="1"/>
      <c r="E1926" s="1"/>
      <c r="F1926" s="1"/>
      <c r="G1926" s="1"/>
      <c r="H1926" s="1"/>
      <c r="I1926" s="1"/>
      <c r="J1926" s="1"/>
      <c r="K1926" s="1"/>
      <c r="L1926" s="1"/>
      <c r="M1926" s="1"/>
      <c r="N1926" s="1"/>
      <c r="O1926" s="1"/>
      <c r="P1926" s="1"/>
      <c r="Q1926" s="1"/>
      <c r="R1926" s="1"/>
      <c r="S1926" s="1"/>
      <c r="T1926" s="1"/>
      <c r="U1926" s="1"/>
      <c r="V1926" s="1"/>
      <c r="W1926" s="1"/>
      <c r="X1926" s="1"/>
      <c r="Y1926" s="1"/>
      <c r="Z1926" s="1"/>
      <c r="AA1926" s="1"/>
      <c r="AB1926" s="1"/>
      <c r="AC1926" s="1"/>
      <c r="AD1926" s="1"/>
      <c r="AE1926" s="1"/>
      <c r="AF1926" s="1"/>
      <c r="AG1926" s="1"/>
      <c r="AH1926" s="1"/>
      <c r="AI1926" s="1"/>
      <c r="AJ1926" s="1"/>
      <c r="AK1926" s="1"/>
      <c r="AL1926" s="1"/>
      <c r="AM1926" s="1"/>
      <c r="AN1926" s="1"/>
      <c r="AO1926" s="1"/>
      <c r="AP1926" s="1"/>
      <c r="AQ1926" s="1"/>
      <c r="AR1926" s="1"/>
      <c r="AS1926" s="1"/>
      <c r="AT1926" s="1"/>
      <c r="AU1926" s="1"/>
      <c r="AV1926" s="1"/>
      <c r="AW1926" s="1"/>
      <c r="AX1926" s="1"/>
      <c r="AY1926" s="1"/>
      <c r="AZ1926" s="1"/>
      <c r="BA1926" s="1"/>
      <c r="BB1926" s="1"/>
      <c r="BC1926" s="1"/>
      <c r="BD1926" s="1"/>
      <c r="BE1926" s="1"/>
      <c r="BF1926" s="1"/>
      <c r="BG1926" s="1"/>
      <c r="BH1926" s="1"/>
      <c r="BI1926" s="1"/>
      <c r="BJ1926" s="1"/>
      <c r="BK1926" s="1"/>
      <c r="BL1926" s="1"/>
      <c r="BM1926" s="1"/>
      <c r="BN1926" s="1"/>
      <c r="BO1926" s="1"/>
      <c r="BP1926" s="1"/>
      <c r="BQ1926" s="1"/>
      <c r="BR1926" s="1"/>
      <c r="BS1926" s="1"/>
      <c r="BT1926" s="1"/>
      <c r="BU1926" s="1"/>
      <c r="BV1926" s="1"/>
      <c r="BW1926" s="1"/>
      <c r="BX1926" s="1"/>
      <c r="BY1926" s="1"/>
      <c r="BZ1926" s="1"/>
      <c r="CA1926" s="1"/>
      <c r="CB1926" s="1"/>
      <c r="CC1926" s="1"/>
      <c r="CD1926" s="1"/>
      <c r="CE1926" s="1"/>
      <c r="CF1926" s="1"/>
      <c r="CG1926" s="1"/>
      <c r="CH1926" s="1"/>
      <c r="CI1926" s="1"/>
      <c r="CJ1926" s="1"/>
      <c r="CK1926" s="1"/>
      <c r="CL1926" s="1"/>
      <c r="CM1926" s="1"/>
      <c r="CN1926" s="1"/>
      <c r="CO1926" s="1"/>
      <c r="CP1926" s="1"/>
      <c r="CQ1926" s="1"/>
      <c r="CR1926" s="1"/>
      <c r="CS1926" s="1"/>
      <c r="CT1926" s="1"/>
      <c r="CU1926" s="1"/>
      <c r="CV1926" s="1"/>
      <c r="CW1926" s="1"/>
      <c r="CX1926" s="1"/>
      <c r="CY1926" s="1"/>
      <c r="CZ1926" s="1"/>
      <c r="DA1926" s="1"/>
      <c r="DB1926" s="1"/>
      <c r="DC1926" s="1"/>
      <c r="DD1926" s="1"/>
      <c r="DE1926" s="1"/>
      <c r="DF1926" s="1"/>
      <c r="DG1926" s="1"/>
      <c r="DH1926" s="1"/>
      <c r="DI1926" s="1"/>
      <c r="DJ1926" s="1"/>
      <c r="DK1926" s="1"/>
      <c r="DL1926" s="1"/>
      <c r="DM1926" s="1"/>
      <c r="DN1926" s="1"/>
      <c r="DO1926" s="1"/>
      <c r="DP1926" s="1"/>
      <c r="DQ1926" s="1"/>
      <c r="DR1926" s="1"/>
      <c r="DS1926" s="1"/>
      <c r="DT1926" s="1"/>
      <c r="DU1926" s="1"/>
      <c r="DV1926" s="1"/>
      <c r="DW1926" s="1"/>
      <c r="DX1926" s="1"/>
      <c r="DY1926" s="1"/>
      <c r="DZ1926" s="1"/>
      <c r="EA1926" s="1"/>
      <c r="EB1926" s="1"/>
      <c r="EC1926" s="1"/>
      <c r="ED1926" s="1"/>
      <c r="EE1926" s="1"/>
      <c r="EF1926" s="1"/>
      <c r="EG1926" s="1"/>
      <c r="EH1926" s="1"/>
      <c r="EI1926" s="1"/>
      <c r="EJ1926" s="1"/>
      <c r="EK1926" s="1"/>
      <c r="EL1926" s="1"/>
      <c r="EM1926" s="1"/>
      <c r="EN1926" s="1"/>
      <c r="EO1926" s="1"/>
      <c r="EP1926" s="1"/>
      <c r="EQ1926" s="1"/>
      <c r="ER1926" s="1"/>
      <c r="ES1926" s="1"/>
      <c r="ET1926" s="1"/>
      <c r="EU1926" s="1"/>
      <c r="EV1926" s="1"/>
      <c r="EW1926" s="1"/>
      <c r="EX1926" s="1"/>
      <c r="EY1926" s="1"/>
      <c r="EZ1926" s="1"/>
      <c r="FA1926" s="1"/>
    </row>
    <row r="1927" spans="1:157" s="21" customFormat="1" x14ac:dyDescent="0.2">
      <c r="A1927" s="184" t="s">
        <v>1843</v>
      </c>
      <c r="B1927" s="185" t="s">
        <v>1035</v>
      </c>
      <c r="C1927" s="186">
        <v>44692.77</v>
      </c>
      <c r="D1927" s="1"/>
      <c r="E1927" s="1"/>
      <c r="F1927" s="1"/>
      <c r="G1927" s="1"/>
      <c r="H1927" s="1"/>
      <c r="I1927" s="1"/>
      <c r="J1927" s="1"/>
      <c r="K1927" s="1"/>
      <c r="L1927" s="1"/>
      <c r="M1927" s="1"/>
      <c r="N1927" s="1"/>
      <c r="O1927" s="1"/>
      <c r="P1927" s="1"/>
      <c r="Q1927" s="1"/>
      <c r="R1927" s="1"/>
      <c r="S1927" s="1"/>
      <c r="T1927" s="1"/>
      <c r="U1927" s="1"/>
      <c r="V1927" s="1"/>
      <c r="W1927" s="1"/>
      <c r="X1927" s="1"/>
      <c r="Y1927" s="1"/>
      <c r="Z1927" s="1"/>
      <c r="AA1927" s="1"/>
      <c r="AB1927" s="1"/>
      <c r="AC1927" s="1"/>
      <c r="AD1927" s="1"/>
      <c r="AE1927" s="1"/>
      <c r="AF1927" s="1"/>
      <c r="AG1927" s="1"/>
      <c r="AH1927" s="1"/>
      <c r="AI1927" s="1"/>
      <c r="AJ1927" s="1"/>
      <c r="AK1927" s="1"/>
      <c r="AL1927" s="1"/>
      <c r="AM1927" s="1"/>
      <c r="AN1927" s="1"/>
      <c r="AO1927" s="1"/>
      <c r="AP1927" s="1"/>
      <c r="AQ1927" s="1"/>
      <c r="AR1927" s="1"/>
      <c r="AS1927" s="1"/>
      <c r="AT1927" s="1"/>
      <c r="AU1927" s="1"/>
      <c r="AV1927" s="1"/>
      <c r="AW1927" s="1"/>
      <c r="AX1927" s="1"/>
      <c r="AY1927" s="1"/>
      <c r="AZ1927" s="1"/>
      <c r="BA1927" s="1"/>
      <c r="BB1927" s="1"/>
      <c r="BC1927" s="1"/>
      <c r="BD1927" s="1"/>
      <c r="BE1927" s="1"/>
      <c r="BF1927" s="1"/>
      <c r="BG1927" s="1"/>
      <c r="BH1927" s="1"/>
      <c r="BI1927" s="1"/>
      <c r="BJ1927" s="1"/>
      <c r="BK1927" s="1"/>
      <c r="BL1927" s="1"/>
      <c r="BM1927" s="1"/>
      <c r="BN1927" s="1"/>
      <c r="BO1927" s="1"/>
      <c r="BP1927" s="1"/>
      <c r="BQ1927" s="1"/>
      <c r="BR1927" s="1"/>
      <c r="BS1927" s="1"/>
      <c r="BT1927" s="1"/>
      <c r="BU1927" s="1"/>
      <c r="BV1927" s="1"/>
      <c r="BW1927" s="1"/>
      <c r="BX1927" s="1"/>
      <c r="BY1927" s="1"/>
      <c r="BZ1927" s="1"/>
      <c r="CA1927" s="1"/>
      <c r="CB1927" s="1"/>
      <c r="CC1927" s="1"/>
      <c r="CD1927" s="1"/>
      <c r="CE1927" s="1"/>
      <c r="CF1927" s="1"/>
      <c r="CG1927" s="1"/>
      <c r="CH1927" s="1"/>
      <c r="CI1927" s="1"/>
      <c r="CJ1927" s="1"/>
      <c r="CK1927" s="1"/>
      <c r="CL1927" s="1"/>
      <c r="CM1927" s="1"/>
      <c r="CN1927" s="1"/>
      <c r="CO1927" s="1"/>
      <c r="CP1927" s="1"/>
      <c r="CQ1927" s="1"/>
      <c r="CR1927" s="1"/>
      <c r="CS1927" s="1"/>
      <c r="CT1927" s="1"/>
      <c r="CU1927" s="1"/>
      <c r="CV1927" s="1"/>
      <c r="CW1927" s="1"/>
      <c r="CX1927" s="1"/>
      <c r="CY1927" s="1"/>
      <c r="CZ1927" s="1"/>
      <c r="DA1927" s="1"/>
      <c r="DB1927" s="1"/>
      <c r="DC1927" s="1"/>
      <c r="DD1927" s="1"/>
      <c r="DE1927" s="1"/>
      <c r="DF1927" s="1"/>
      <c r="DG1927" s="1"/>
      <c r="DH1927" s="1"/>
      <c r="DI1927" s="1"/>
      <c r="DJ1927" s="1"/>
      <c r="DK1927" s="1"/>
      <c r="DL1927" s="1"/>
      <c r="DM1927" s="1"/>
      <c r="DN1927" s="1"/>
      <c r="DO1927" s="1"/>
      <c r="DP1927" s="1"/>
      <c r="DQ1927" s="1"/>
      <c r="DR1927" s="1"/>
      <c r="DS1927" s="1"/>
      <c r="DT1927" s="1"/>
      <c r="DU1927" s="1"/>
      <c r="DV1927" s="1"/>
      <c r="DW1927" s="1"/>
      <c r="DX1927" s="1"/>
      <c r="DY1927" s="1"/>
      <c r="DZ1927" s="1"/>
      <c r="EA1927" s="1"/>
      <c r="EB1927" s="1"/>
      <c r="EC1927" s="1"/>
      <c r="ED1927" s="1"/>
      <c r="EE1927" s="1"/>
      <c r="EF1927" s="1"/>
      <c r="EG1927" s="1"/>
      <c r="EH1927" s="1"/>
      <c r="EI1927" s="1"/>
      <c r="EJ1927" s="1"/>
      <c r="EK1927" s="1"/>
      <c r="EL1927" s="1"/>
      <c r="EM1927" s="1"/>
      <c r="EN1927" s="1"/>
      <c r="EO1927" s="1"/>
      <c r="EP1927" s="1"/>
      <c r="EQ1927" s="1"/>
      <c r="ER1927" s="1"/>
      <c r="ES1927" s="1"/>
      <c r="ET1927" s="1"/>
      <c r="EU1927" s="1"/>
      <c r="EV1927" s="1"/>
      <c r="EW1927" s="1"/>
      <c r="EX1927" s="1"/>
      <c r="EY1927" s="1"/>
      <c r="EZ1927" s="1"/>
      <c r="FA1927" s="1"/>
    </row>
    <row r="1928" spans="1:157" s="21" customFormat="1" x14ac:dyDescent="0.2">
      <c r="A1928" s="184" t="s">
        <v>1843</v>
      </c>
      <c r="B1928" s="185" t="s">
        <v>1035</v>
      </c>
      <c r="C1928" s="186">
        <v>72661.22</v>
      </c>
      <c r="D1928" s="1"/>
      <c r="E1928" s="1"/>
      <c r="F1928" s="1"/>
      <c r="G1928" s="1"/>
      <c r="H1928" s="1"/>
      <c r="I1928" s="1"/>
      <c r="J1928" s="1"/>
      <c r="K1928" s="1"/>
      <c r="L1928" s="1"/>
      <c r="M1928" s="1"/>
      <c r="N1928" s="1"/>
      <c r="O1928" s="1"/>
      <c r="P1928" s="1"/>
      <c r="Q1928" s="1"/>
      <c r="R1928" s="1"/>
      <c r="S1928" s="1"/>
      <c r="T1928" s="1"/>
      <c r="U1928" s="1"/>
      <c r="V1928" s="1"/>
      <c r="W1928" s="1"/>
      <c r="X1928" s="1"/>
      <c r="Y1928" s="1"/>
      <c r="Z1928" s="1"/>
      <c r="AA1928" s="1"/>
      <c r="AB1928" s="1"/>
      <c r="AC1928" s="1"/>
      <c r="AD1928" s="1"/>
      <c r="AE1928" s="1"/>
      <c r="AF1928" s="1"/>
      <c r="AG1928" s="1"/>
      <c r="AH1928" s="1"/>
      <c r="AI1928" s="1"/>
      <c r="AJ1928" s="1"/>
      <c r="AK1928" s="1"/>
      <c r="AL1928" s="1"/>
      <c r="AM1928" s="1"/>
      <c r="AN1928" s="1"/>
      <c r="AO1928" s="1"/>
      <c r="AP1928" s="1"/>
      <c r="AQ1928" s="1"/>
      <c r="AR1928" s="1"/>
      <c r="AS1928" s="1"/>
      <c r="AT1928" s="1"/>
      <c r="AU1928" s="1"/>
      <c r="AV1928" s="1"/>
      <c r="AW1928" s="1"/>
      <c r="AX1928" s="1"/>
      <c r="AY1928" s="1"/>
      <c r="AZ1928" s="1"/>
      <c r="BA1928" s="1"/>
      <c r="BB1928" s="1"/>
      <c r="BC1928" s="1"/>
      <c r="BD1928" s="1"/>
      <c r="BE1928" s="1"/>
      <c r="BF1928" s="1"/>
      <c r="BG1928" s="1"/>
      <c r="BH1928" s="1"/>
      <c r="BI1928" s="1"/>
      <c r="BJ1928" s="1"/>
      <c r="BK1928" s="1"/>
      <c r="BL1928" s="1"/>
      <c r="BM1928" s="1"/>
      <c r="BN1928" s="1"/>
      <c r="BO1928" s="1"/>
      <c r="BP1928" s="1"/>
      <c r="BQ1928" s="1"/>
      <c r="BR1928" s="1"/>
      <c r="BS1928" s="1"/>
      <c r="BT1928" s="1"/>
      <c r="BU1928" s="1"/>
      <c r="BV1928" s="1"/>
      <c r="BW1928" s="1"/>
      <c r="BX1928" s="1"/>
      <c r="BY1928" s="1"/>
      <c r="BZ1928" s="1"/>
      <c r="CA1928" s="1"/>
      <c r="CB1928" s="1"/>
      <c r="CC1928" s="1"/>
      <c r="CD1928" s="1"/>
      <c r="CE1928" s="1"/>
      <c r="CF1928" s="1"/>
      <c r="CG1928" s="1"/>
      <c r="CH1928" s="1"/>
      <c r="CI1928" s="1"/>
      <c r="CJ1928" s="1"/>
      <c r="CK1928" s="1"/>
      <c r="CL1928" s="1"/>
      <c r="CM1928" s="1"/>
      <c r="CN1928" s="1"/>
      <c r="CO1928" s="1"/>
      <c r="CP1928" s="1"/>
      <c r="CQ1928" s="1"/>
      <c r="CR1928" s="1"/>
      <c r="CS1928" s="1"/>
      <c r="CT1928" s="1"/>
      <c r="CU1928" s="1"/>
      <c r="CV1928" s="1"/>
      <c r="CW1928" s="1"/>
      <c r="CX1928" s="1"/>
      <c r="CY1928" s="1"/>
      <c r="CZ1928" s="1"/>
      <c r="DA1928" s="1"/>
      <c r="DB1928" s="1"/>
      <c r="DC1928" s="1"/>
      <c r="DD1928" s="1"/>
      <c r="DE1928" s="1"/>
      <c r="DF1928" s="1"/>
      <c r="DG1928" s="1"/>
      <c r="DH1928" s="1"/>
      <c r="DI1928" s="1"/>
      <c r="DJ1928" s="1"/>
      <c r="DK1928" s="1"/>
      <c r="DL1928" s="1"/>
      <c r="DM1928" s="1"/>
      <c r="DN1928" s="1"/>
      <c r="DO1928" s="1"/>
      <c r="DP1928" s="1"/>
      <c r="DQ1928" s="1"/>
      <c r="DR1928" s="1"/>
      <c r="DS1928" s="1"/>
      <c r="DT1928" s="1"/>
      <c r="DU1928" s="1"/>
      <c r="DV1928" s="1"/>
      <c r="DW1928" s="1"/>
      <c r="DX1928" s="1"/>
      <c r="DY1928" s="1"/>
      <c r="DZ1928" s="1"/>
      <c r="EA1928" s="1"/>
      <c r="EB1928" s="1"/>
      <c r="EC1928" s="1"/>
      <c r="ED1928" s="1"/>
      <c r="EE1928" s="1"/>
      <c r="EF1928" s="1"/>
      <c r="EG1928" s="1"/>
      <c r="EH1928" s="1"/>
      <c r="EI1928" s="1"/>
      <c r="EJ1928" s="1"/>
      <c r="EK1928" s="1"/>
      <c r="EL1928" s="1"/>
      <c r="EM1928" s="1"/>
      <c r="EN1928" s="1"/>
      <c r="EO1928" s="1"/>
      <c r="EP1928" s="1"/>
      <c r="EQ1928" s="1"/>
      <c r="ER1928" s="1"/>
      <c r="ES1928" s="1"/>
      <c r="ET1928" s="1"/>
      <c r="EU1928" s="1"/>
      <c r="EV1928" s="1"/>
      <c r="EW1928" s="1"/>
      <c r="EX1928" s="1"/>
      <c r="EY1928" s="1"/>
      <c r="EZ1928" s="1"/>
      <c r="FA1928" s="1"/>
    </row>
    <row r="1929" spans="1:157" s="21" customFormat="1" x14ac:dyDescent="0.2">
      <c r="A1929" s="184" t="s">
        <v>1843</v>
      </c>
      <c r="B1929" s="185" t="s">
        <v>1035</v>
      </c>
      <c r="C1929" s="186">
        <v>19391.79</v>
      </c>
      <c r="D1929" s="1"/>
      <c r="E1929" s="1"/>
      <c r="F1929" s="1"/>
      <c r="G1929" s="1"/>
      <c r="H1929" s="1"/>
      <c r="I1929" s="1"/>
      <c r="J1929" s="1"/>
      <c r="K1929" s="1"/>
      <c r="L1929" s="1"/>
      <c r="M1929" s="1"/>
      <c r="N1929" s="1"/>
      <c r="O1929" s="1"/>
      <c r="P1929" s="1"/>
      <c r="Q1929" s="1"/>
      <c r="R1929" s="1"/>
      <c r="S1929" s="1"/>
      <c r="T1929" s="1"/>
      <c r="U1929" s="1"/>
      <c r="V1929" s="1"/>
      <c r="W1929" s="1"/>
      <c r="X1929" s="1"/>
      <c r="Y1929" s="1"/>
      <c r="Z1929" s="1"/>
      <c r="AA1929" s="1"/>
      <c r="AB1929" s="1"/>
      <c r="AC1929" s="1"/>
      <c r="AD1929" s="1"/>
      <c r="AE1929" s="1"/>
      <c r="AF1929" s="1"/>
      <c r="AG1929" s="1"/>
      <c r="AH1929" s="1"/>
      <c r="AI1929" s="1"/>
      <c r="AJ1929" s="1"/>
      <c r="AK1929" s="1"/>
      <c r="AL1929" s="1"/>
      <c r="AM1929" s="1"/>
      <c r="AN1929" s="1"/>
      <c r="AO1929" s="1"/>
      <c r="AP1929" s="1"/>
      <c r="AQ1929" s="1"/>
      <c r="AR1929" s="1"/>
      <c r="AS1929" s="1"/>
      <c r="AT1929" s="1"/>
      <c r="AU1929" s="1"/>
      <c r="AV1929" s="1"/>
      <c r="AW1929" s="1"/>
      <c r="AX1929" s="1"/>
      <c r="AY1929" s="1"/>
      <c r="AZ1929" s="1"/>
      <c r="BA1929" s="1"/>
      <c r="BB1929" s="1"/>
      <c r="BC1929" s="1"/>
      <c r="BD1929" s="1"/>
      <c r="BE1929" s="1"/>
      <c r="BF1929" s="1"/>
      <c r="BG1929" s="1"/>
      <c r="BH1929" s="1"/>
      <c r="BI1929" s="1"/>
      <c r="BJ1929" s="1"/>
      <c r="BK1929" s="1"/>
      <c r="BL1929" s="1"/>
      <c r="BM1929" s="1"/>
      <c r="BN1929" s="1"/>
      <c r="BO1929" s="1"/>
      <c r="BP1929" s="1"/>
      <c r="BQ1929" s="1"/>
      <c r="BR1929" s="1"/>
      <c r="BS1929" s="1"/>
      <c r="BT1929" s="1"/>
      <c r="BU1929" s="1"/>
      <c r="BV1929" s="1"/>
      <c r="BW1929" s="1"/>
      <c r="BX1929" s="1"/>
      <c r="BY1929" s="1"/>
      <c r="BZ1929" s="1"/>
      <c r="CA1929" s="1"/>
      <c r="CB1929" s="1"/>
      <c r="CC1929" s="1"/>
      <c r="CD1929" s="1"/>
      <c r="CE1929" s="1"/>
      <c r="CF1929" s="1"/>
      <c r="CG1929" s="1"/>
      <c r="CH1929" s="1"/>
      <c r="CI1929" s="1"/>
      <c r="CJ1929" s="1"/>
      <c r="CK1929" s="1"/>
      <c r="CL1929" s="1"/>
      <c r="CM1929" s="1"/>
      <c r="CN1929" s="1"/>
      <c r="CO1929" s="1"/>
      <c r="CP1929" s="1"/>
      <c r="CQ1929" s="1"/>
      <c r="CR1929" s="1"/>
      <c r="CS1929" s="1"/>
      <c r="CT1929" s="1"/>
      <c r="CU1929" s="1"/>
      <c r="CV1929" s="1"/>
      <c r="CW1929" s="1"/>
      <c r="CX1929" s="1"/>
      <c r="CY1929" s="1"/>
      <c r="CZ1929" s="1"/>
      <c r="DA1929" s="1"/>
      <c r="DB1929" s="1"/>
      <c r="DC1929" s="1"/>
      <c r="DD1929" s="1"/>
      <c r="DE1929" s="1"/>
      <c r="DF1929" s="1"/>
      <c r="DG1929" s="1"/>
      <c r="DH1929" s="1"/>
      <c r="DI1929" s="1"/>
      <c r="DJ1929" s="1"/>
      <c r="DK1929" s="1"/>
      <c r="DL1929" s="1"/>
      <c r="DM1929" s="1"/>
      <c r="DN1929" s="1"/>
      <c r="DO1929" s="1"/>
      <c r="DP1929" s="1"/>
      <c r="DQ1929" s="1"/>
      <c r="DR1929" s="1"/>
      <c r="DS1929" s="1"/>
      <c r="DT1929" s="1"/>
      <c r="DU1929" s="1"/>
      <c r="DV1929" s="1"/>
      <c r="DW1929" s="1"/>
      <c r="DX1929" s="1"/>
      <c r="DY1929" s="1"/>
      <c r="DZ1929" s="1"/>
      <c r="EA1929" s="1"/>
      <c r="EB1929" s="1"/>
      <c r="EC1929" s="1"/>
      <c r="ED1929" s="1"/>
      <c r="EE1929" s="1"/>
      <c r="EF1929" s="1"/>
      <c r="EG1929" s="1"/>
      <c r="EH1929" s="1"/>
      <c r="EI1929" s="1"/>
      <c r="EJ1929" s="1"/>
      <c r="EK1929" s="1"/>
      <c r="EL1929" s="1"/>
      <c r="EM1929" s="1"/>
      <c r="EN1929" s="1"/>
      <c r="EO1929" s="1"/>
      <c r="EP1929" s="1"/>
      <c r="EQ1929" s="1"/>
      <c r="ER1929" s="1"/>
      <c r="ES1929" s="1"/>
      <c r="ET1929" s="1"/>
      <c r="EU1929" s="1"/>
      <c r="EV1929" s="1"/>
      <c r="EW1929" s="1"/>
      <c r="EX1929" s="1"/>
      <c r="EY1929" s="1"/>
      <c r="EZ1929" s="1"/>
      <c r="FA1929" s="1"/>
    </row>
    <row r="1930" spans="1:157" s="21" customFormat="1" x14ac:dyDescent="0.2">
      <c r="A1930" s="184" t="s">
        <v>1843</v>
      </c>
      <c r="B1930" s="185" t="s">
        <v>1035</v>
      </c>
      <c r="C1930" s="186">
        <v>13901.45</v>
      </c>
      <c r="D1930" s="1"/>
      <c r="E1930" s="1"/>
      <c r="F1930" s="1"/>
      <c r="G1930" s="1"/>
      <c r="H1930" s="1"/>
      <c r="I1930" s="1"/>
      <c r="J1930" s="1"/>
      <c r="K1930" s="1"/>
      <c r="L1930" s="1"/>
      <c r="M1930" s="1"/>
      <c r="N1930" s="1"/>
      <c r="O1930" s="1"/>
      <c r="P1930" s="1"/>
      <c r="Q1930" s="1"/>
      <c r="R1930" s="1"/>
      <c r="S1930" s="1"/>
      <c r="T1930" s="1"/>
      <c r="U1930" s="1"/>
      <c r="V1930" s="1"/>
      <c r="W1930" s="1"/>
      <c r="X1930" s="1"/>
      <c r="Y1930" s="1"/>
      <c r="Z1930" s="1"/>
      <c r="AA1930" s="1"/>
      <c r="AB1930" s="1"/>
      <c r="AC1930" s="1"/>
      <c r="AD1930" s="1"/>
      <c r="AE1930" s="1"/>
      <c r="AF1930" s="1"/>
      <c r="AG1930" s="1"/>
      <c r="AH1930" s="1"/>
      <c r="AI1930" s="1"/>
      <c r="AJ1930" s="1"/>
      <c r="AK1930" s="1"/>
      <c r="AL1930" s="1"/>
      <c r="AM1930" s="1"/>
      <c r="AN1930" s="1"/>
      <c r="AO1930" s="1"/>
      <c r="AP1930" s="1"/>
      <c r="AQ1930" s="1"/>
      <c r="AR1930" s="1"/>
      <c r="AS1930" s="1"/>
      <c r="AT1930" s="1"/>
      <c r="AU1930" s="1"/>
      <c r="AV1930" s="1"/>
      <c r="AW1930" s="1"/>
      <c r="AX1930" s="1"/>
      <c r="AY1930" s="1"/>
      <c r="AZ1930" s="1"/>
      <c r="BA1930" s="1"/>
      <c r="BB1930" s="1"/>
      <c r="BC1930" s="1"/>
      <c r="BD1930" s="1"/>
      <c r="BE1930" s="1"/>
      <c r="BF1930" s="1"/>
      <c r="BG1930" s="1"/>
      <c r="BH1930" s="1"/>
      <c r="BI1930" s="1"/>
      <c r="BJ1930" s="1"/>
      <c r="BK1930" s="1"/>
      <c r="BL1930" s="1"/>
      <c r="BM1930" s="1"/>
      <c r="BN1930" s="1"/>
      <c r="BO1930" s="1"/>
      <c r="BP1930" s="1"/>
      <c r="BQ1930" s="1"/>
      <c r="BR1930" s="1"/>
      <c r="BS1930" s="1"/>
      <c r="BT1930" s="1"/>
      <c r="BU1930" s="1"/>
      <c r="BV1930" s="1"/>
      <c r="BW1930" s="1"/>
      <c r="BX1930" s="1"/>
      <c r="BY1930" s="1"/>
      <c r="BZ1930" s="1"/>
      <c r="CA1930" s="1"/>
      <c r="CB1930" s="1"/>
      <c r="CC1930" s="1"/>
      <c r="CD1930" s="1"/>
      <c r="CE1930" s="1"/>
      <c r="CF1930" s="1"/>
      <c r="CG1930" s="1"/>
      <c r="CH1930" s="1"/>
      <c r="CI1930" s="1"/>
      <c r="CJ1930" s="1"/>
      <c r="CK1930" s="1"/>
      <c r="CL1930" s="1"/>
      <c r="CM1930" s="1"/>
      <c r="CN1930" s="1"/>
      <c r="CO1930" s="1"/>
      <c r="CP1930" s="1"/>
      <c r="CQ1930" s="1"/>
      <c r="CR1930" s="1"/>
      <c r="CS1930" s="1"/>
      <c r="CT1930" s="1"/>
      <c r="CU1930" s="1"/>
      <c r="CV1930" s="1"/>
      <c r="CW1930" s="1"/>
      <c r="CX1930" s="1"/>
      <c r="CY1930" s="1"/>
      <c r="CZ1930" s="1"/>
      <c r="DA1930" s="1"/>
      <c r="DB1930" s="1"/>
      <c r="DC1930" s="1"/>
      <c r="DD1930" s="1"/>
      <c r="DE1930" s="1"/>
      <c r="DF1930" s="1"/>
      <c r="DG1930" s="1"/>
      <c r="DH1930" s="1"/>
      <c r="DI1930" s="1"/>
      <c r="DJ1930" s="1"/>
      <c r="DK1930" s="1"/>
      <c r="DL1930" s="1"/>
      <c r="DM1930" s="1"/>
      <c r="DN1930" s="1"/>
      <c r="DO1930" s="1"/>
      <c r="DP1930" s="1"/>
      <c r="DQ1930" s="1"/>
      <c r="DR1930" s="1"/>
      <c r="DS1930" s="1"/>
      <c r="DT1930" s="1"/>
      <c r="DU1930" s="1"/>
      <c r="DV1930" s="1"/>
      <c r="DW1930" s="1"/>
      <c r="DX1930" s="1"/>
      <c r="DY1930" s="1"/>
      <c r="DZ1930" s="1"/>
      <c r="EA1930" s="1"/>
      <c r="EB1930" s="1"/>
      <c r="EC1930" s="1"/>
      <c r="ED1930" s="1"/>
      <c r="EE1930" s="1"/>
      <c r="EF1930" s="1"/>
      <c r="EG1930" s="1"/>
      <c r="EH1930" s="1"/>
      <c r="EI1930" s="1"/>
      <c r="EJ1930" s="1"/>
      <c r="EK1930" s="1"/>
      <c r="EL1930" s="1"/>
      <c r="EM1930" s="1"/>
      <c r="EN1930" s="1"/>
      <c r="EO1930" s="1"/>
      <c r="EP1930" s="1"/>
      <c r="EQ1930" s="1"/>
      <c r="ER1930" s="1"/>
      <c r="ES1930" s="1"/>
      <c r="ET1930" s="1"/>
      <c r="EU1930" s="1"/>
      <c r="EV1930" s="1"/>
      <c r="EW1930" s="1"/>
      <c r="EX1930" s="1"/>
      <c r="EY1930" s="1"/>
      <c r="EZ1930" s="1"/>
      <c r="FA1930" s="1"/>
    </row>
    <row r="1931" spans="1:157" s="21" customFormat="1" x14ac:dyDescent="0.2">
      <c r="A1931" s="184" t="s">
        <v>1843</v>
      </c>
      <c r="B1931" s="185" t="s">
        <v>1035</v>
      </c>
      <c r="C1931" s="186">
        <v>210243.59</v>
      </c>
      <c r="D1931" s="1"/>
      <c r="E1931" s="1"/>
      <c r="F1931" s="1"/>
      <c r="G1931" s="1"/>
      <c r="H1931" s="1"/>
      <c r="I1931" s="1"/>
      <c r="J1931" s="1"/>
      <c r="K1931" s="1"/>
      <c r="L1931" s="1"/>
      <c r="M1931" s="1"/>
      <c r="N1931" s="1"/>
      <c r="O1931" s="1"/>
      <c r="P1931" s="1"/>
      <c r="Q1931" s="1"/>
      <c r="R1931" s="1"/>
      <c r="S1931" s="1"/>
      <c r="T1931" s="1"/>
      <c r="U1931" s="1"/>
      <c r="V1931" s="1"/>
      <c r="W1931" s="1"/>
      <c r="X1931" s="1"/>
      <c r="Y1931" s="1"/>
      <c r="Z1931" s="1"/>
      <c r="AA1931" s="1"/>
      <c r="AB1931" s="1"/>
      <c r="AC1931" s="1"/>
      <c r="AD1931" s="1"/>
      <c r="AE1931" s="1"/>
      <c r="AF1931" s="1"/>
      <c r="AG1931" s="1"/>
      <c r="AH1931" s="1"/>
      <c r="AI1931" s="1"/>
      <c r="AJ1931" s="1"/>
      <c r="AK1931" s="1"/>
      <c r="AL1931" s="1"/>
      <c r="AM1931" s="1"/>
      <c r="AN1931" s="1"/>
      <c r="AO1931" s="1"/>
      <c r="AP1931" s="1"/>
      <c r="AQ1931" s="1"/>
      <c r="AR1931" s="1"/>
      <c r="AS1931" s="1"/>
      <c r="AT1931" s="1"/>
      <c r="AU1931" s="1"/>
      <c r="AV1931" s="1"/>
      <c r="AW1931" s="1"/>
      <c r="AX1931" s="1"/>
      <c r="AY1931" s="1"/>
      <c r="AZ1931" s="1"/>
      <c r="BA1931" s="1"/>
      <c r="BB1931" s="1"/>
      <c r="BC1931" s="1"/>
      <c r="BD1931" s="1"/>
      <c r="BE1931" s="1"/>
      <c r="BF1931" s="1"/>
      <c r="BG1931" s="1"/>
      <c r="BH1931" s="1"/>
      <c r="BI1931" s="1"/>
      <c r="BJ1931" s="1"/>
      <c r="BK1931" s="1"/>
      <c r="BL1931" s="1"/>
      <c r="BM1931" s="1"/>
      <c r="BN1931" s="1"/>
      <c r="BO1931" s="1"/>
      <c r="BP1931" s="1"/>
      <c r="BQ1931" s="1"/>
      <c r="BR1931" s="1"/>
      <c r="BS1931" s="1"/>
      <c r="BT1931" s="1"/>
      <c r="BU1931" s="1"/>
      <c r="BV1931" s="1"/>
      <c r="BW1931" s="1"/>
      <c r="BX1931" s="1"/>
      <c r="BY1931" s="1"/>
      <c r="BZ1931" s="1"/>
      <c r="CA1931" s="1"/>
      <c r="CB1931" s="1"/>
      <c r="CC1931" s="1"/>
      <c r="CD1931" s="1"/>
      <c r="CE1931" s="1"/>
      <c r="CF1931" s="1"/>
      <c r="CG1931" s="1"/>
      <c r="CH1931" s="1"/>
      <c r="CI1931" s="1"/>
      <c r="CJ1931" s="1"/>
      <c r="CK1931" s="1"/>
      <c r="CL1931" s="1"/>
      <c r="CM1931" s="1"/>
      <c r="CN1931" s="1"/>
      <c r="CO1931" s="1"/>
      <c r="CP1931" s="1"/>
      <c r="CQ1931" s="1"/>
      <c r="CR1931" s="1"/>
      <c r="CS1931" s="1"/>
      <c r="CT1931" s="1"/>
      <c r="CU1931" s="1"/>
      <c r="CV1931" s="1"/>
      <c r="CW1931" s="1"/>
      <c r="CX1931" s="1"/>
      <c r="CY1931" s="1"/>
      <c r="CZ1931" s="1"/>
      <c r="DA1931" s="1"/>
      <c r="DB1931" s="1"/>
      <c r="DC1931" s="1"/>
      <c r="DD1931" s="1"/>
      <c r="DE1931" s="1"/>
      <c r="DF1931" s="1"/>
      <c r="DG1931" s="1"/>
      <c r="DH1931" s="1"/>
      <c r="DI1931" s="1"/>
      <c r="DJ1931" s="1"/>
      <c r="DK1931" s="1"/>
      <c r="DL1931" s="1"/>
      <c r="DM1931" s="1"/>
      <c r="DN1931" s="1"/>
      <c r="DO1931" s="1"/>
      <c r="DP1931" s="1"/>
      <c r="DQ1931" s="1"/>
      <c r="DR1931" s="1"/>
      <c r="DS1931" s="1"/>
      <c r="DT1931" s="1"/>
      <c r="DU1931" s="1"/>
      <c r="DV1931" s="1"/>
      <c r="DW1931" s="1"/>
      <c r="DX1931" s="1"/>
      <c r="DY1931" s="1"/>
      <c r="DZ1931" s="1"/>
      <c r="EA1931" s="1"/>
      <c r="EB1931" s="1"/>
      <c r="EC1931" s="1"/>
      <c r="ED1931" s="1"/>
      <c r="EE1931" s="1"/>
      <c r="EF1931" s="1"/>
      <c r="EG1931" s="1"/>
      <c r="EH1931" s="1"/>
      <c r="EI1931" s="1"/>
      <c r="EJ1931" s="1"/>
      <c r="EK1931" s="1"/>
      <c r="EL1931" s="1"/>
      <c r="EM1931" s="1"/>
      <c r="EN1931" s="1"/>
      <c r="EO1931" s="1"/>
      <c r="EP1931" s="1"/>
      <c r="EQ1931" s="1"/>
      <c r="ER1931" s="1"/>
      <c r="ES1931" s="1"/>
      <c r="ET1931" s="1"/>
      <c r="EU1931" s="1"/>
      <c r="EV1931" s="1"/>
      <c r="EW1931" s="1"/>
      <c r="EX1931" s="1"/>
      <c r="EY1931" s="1"/>
      <c r="EZ1931" s="1"/>
      <c r="FA1931" s="1"/>
    </row>
    <row r="1932" spans="1:157" s="21" customFormat="1" x14ac:dyDescent="0.2">
      <c r="A1932" s="184" t="s">
        <v>1843</v>
      </c>
      <c r="B1932" s="185" t="s">
        <v>1035</v>
      </c>
      <c r="C1932" s="186">
        <v>67271.08</v>
      </c>
      <c r="D1932" s="1"/>
      <c r="E1932" s="1"/>
      <c r="F1932" s="1"/>
      <c r="G1932" s="1"/>
      <c r="H1932" s="1"/>
      <c r="I1932" s="1"/>
      <c r="J1932" s="1"/>
      <c r="K1932" s="1"/>
      <c r="L1932" s="1"/>
      <c r="M1932" s="1"/>
      <c r="N1932" s="1"/>
      <c r="O1932" s="1"/>
      <c r="P1932" s="1"/>
      <c r="Q1932" s="1"/>
      <c r="R1932" s="1"/>
      <c r="S1932" s="1"/>
      <c r="T1932" s="1"/>
      <c r="U1932" s="1"/>
      <c r="V1932" s="1"/>
      <c r="W1932" s="1"/>
      <c r="X1932" s="1"/>
      <c r="Y1932" s="1"/>
      <c r="Z1932" s="1"/>
      <c r="AA1932" s="1"/>
      <c r="AB1932" s="1"/>
      <c r="AC1932" s="1"/>
      <c r="AD1932" s="1"/>
      <c r="AE1932" s="1"/>
      <c r="AF1932" s="1"/>
      <c r="AG1932" s="1"/>
      <c r="AH1932" s="1"/>
      <c r="AI1932" s="1"/>
      <c r="AJ1932" s="1"/>
      <c r="AK1932" s="1"/>
      <c r="AL1932" s="1"/>
      <c r="AM1932" s="1"/>
      <c r="AN1932" s="1"/>
      <c r="AO1932" s="1"/>
      <c r="AP1932" s="1"/>
      <c r="AQ1932" s="1"/>
      <c r="AR1932" s="1"/>
      <c r="AS1932" s="1"/>
      <c r="AT1932" s="1"/>
      <c r="AU1932" s="1"/>
      <c r="AV1932" s="1"/>
      <c r="AW1932" s="1"/>
      <c r="AX1932" s="1"/>
      <c r="AY1932" s="1"/>
      <c r="AZ1932" s="1"/>
      <c r="BA1932" s="1"/>
      <c r="BB1932" s="1"/>
      <c r="BC1932" s="1"/>
      <c r="BD1932" s="1"/>
      <c r="BE1932" s="1"/>
      <c r="BF1932" s="1"/>
      <c r="BG1932" s="1"/>
      <c r="BH1932" s="1"/>
      <c r="BI1932" s="1"/>
      <c r="BJ1932" s="1"/>
      <c r="BK1932" s="1"/>
      <c r="BL1932" s="1"/>
      <c r="BM1932" s="1"/>
      <c r="BN1932" s="1"/>
      <c r="BO1932" s="1"/>
      <c r="BP1932" s="1"/>
      <c r="BQ1932" s="1"/>
      <c r="BR1932" s="1"/>
      <c r="BS1932" s="1"/>
      <c r="BT1932" s="1"/>
      <c r="BU1932" s="1"/>
      <c r="BV1932" s="1"/>
      <c r="BW1932" s="1"/>
      <c r="BX1932" s="1"/>
      <c r="BY1932" s="1"/>
      <c r="BZ1932" s="1"/>
      <c r="CA1932" s="1"/>
      <c r="CB1932" s="1"/>
      <c r="CC1932" s="1"/>
      <c r="CD1932" s="1"/>
      <c r="CE1932" s="1"/>
      <c r="CF1932" s="1"/>
      <c r="CG1932" s="1"/>
      <c r="CH1932" s="1"/>
      <c r="CI1932" s="1"/>
      <c r="CJ1932" s="1"/>
      <c r="CK1932" s="1"/>
      <c r="CL1932" s="1"/>
      <c r="CM1932" s="1"/>
      <c r="CN1932" s="1"/>
      <c r="CO1932" s="1"/>
      <c r="CP1932" s="1"/>
      <c r="CQ1932" s="1"/>
      <c r="CR1932" s="1"/>
      <c r="CS1932" s="1"/>
      <c r="CT1932" s="1"/>
      <c r="CU1932" s="1"/>
      <c r="CV1932" s="1"/>
      <c r="CW1932" s="1"/>
      <c r="CX1932" s="1"/>
      <c r="CY1932" s="1"/>
      <c r="CZ1932" s="1"/>
      <c r="DA1932" s="1"/>
      <c r="DB1932" s="1"/>
      <c r="DC1932" s="1"/>
      <c r="DD1932" s="1"/>
      <c r="DE1932" s="1"/>
      <c r="DF1932" s="1"/>
      <c r="DG1932" s="1"/>
      <c r="DH1932" s="1"/>
      <c r="DI1932" s="1"/>
      <c r="DJ1932" s="1"/>
      <c r="DK1932" s="1"/>
      <c r="DL1932" s="1"/>
      <c r="DM1932" s="1"/>
      <c r="DN1932" s="1"/>
      <c r="DO1932" s="1"/>
      <c r="DP1932" s="1"/>
      <c r="DQ1932" s="1"/>
      <c r="DR1932" s="1"/>
      <c r="DS1932" s="1"/>
      <c r="DT1932" s="1"/>
      <c r="DU1932" s="1"/>
      <c r="DV1932" s="1"/>
      <c r="DW1932" s="1"/>
      <c r="DX1932" s="1"/>
      <c r="DY1932" s="1"/>
      <c r="DZ1932" s="1"/>
      <c r="EA1932" s="1"/>
      <c r="EB1932" s="1"/>
      <c r="EC1932" s="1"/>
      <c r="ED1932" s="1"/>
      <c r="EE1932" s="1"/>
      <c r="EF1932" s="1"/>
      <c r="EG1932" s="1"/>
      <c r="EH1932" s="1"/>
      <c r="EI1932" s="1"/>
      <c r="EJ1932" s="1"/>
      <c r="EK1932" s="1"/>
      <c r="EL1932" s="1"/>
      <c r="EM1932" s="1"/>
      <c r="EN1932" s="1"/>
      <c r="EO1932" s="1"/>
      <c r="EP1932" s="1"/>
      <c r="EQ1932" s="1"/>
      <c r="ER1932" s="1"/>
      <c r="ES1932" s="1"/>
      <c r="ET1932" s="1"/>
      <c r="EU1932" s="1"/>
      <c r="EV1932" s="1"/>
      <c r="EW1932" s="1"/>
      <c r="EX1932" s="1"/>
      <c r="EY1932" s="1"/>
      <c r="EZ1932" s="1"/>
      <c r="FA1932" s="1"/>
    </row>
    <row r="1933" spans="1:157" s="21" customFormat="1" x14ac:dyDescent="0.2">
      <c r="A1933" s="184" t="s">
        <v>1843</v>
      </c>
      <c r="B1933" s="185" t="s">
        <v>1035</v>
      </c>
      <c r="C1933" s="186">
        <v>34296.22</v>
      </c>
      <c r="D1933" s="1"/>
      <c r="E1933" s="1"/>
      <c r="F1933" s="1"/>
      <c r="G1933" s="1"/>
      <c r="H1933" s="1"/>
      <c r="I1933" s="1"/>
      <c r="J1933" s="1"/>
      <c r="K1933" s="1"/>
      <c r="L1933" s="1"/>
      <c r="M1933" s="1"/>
      <c r="N1933" s="1"/>
      <c r="O1933" s="1"/>
      <c r="P1933" s="1"/>
      <c r="Q1933" s="1"/>
      <c r="R1933" s="1"/>
      <c r="S1933" s="1"/>
      <c r="T1933" s="1"/>
      <c r="U1933" s="1"/>
      <c r="V1933" s="1"/>
      <c r="W1933" s="1"/>
      <c r="X1933" s="1"/>
      <c r="Y1933" s="1"/>
      <c r="Z1933" s="1"/>
      <c r="AA1933" s="1"/>
      <c r="AB1933" s="1"/>
      <c r="AC1933" s="1"/>
      <c r="AD1933" s="1"/>
      <c r="AE1933" s="1"/>
      <c r="AF1933" s="1"/>
      <c r="AG1933" s="1"/>
      <c r="AH1933" s="1"/>
      <c r="AI1933" s="1"/>
      <c r="AJ1933" s="1"/>
      <c r="AK1933" s="1"/>
      <c r="AL1933" s="1"/>
      <c r="AM1933" s="1"/>
      <c r="AN1933" s="1"/>
      <c r="AO1933" s="1"/>
      <c r="AP1933" s="1"/>
      <c r="AQ1933" s="1"/>
      <c r="AR1933" s="1"/>
      <c r="AS1933" s="1"/>
      <c r="AT1933" s="1"/>
      <c r="AU1933" s="1"/>
      <c r="AV1933" s="1"/>
      <c r="AW1933" s="1"/>
      <c r="AX1933" s="1"/>
      <c r="AY1933" s="1"/>
      <c r="AZ1933" s="1"/>
      <c r="BA1933" s="1"/>
      <c r="BB1933" s="1"/>
      <c r="BC1933" s="1"/>
      <c r="BD1933" s="1"/>
      <c r="BE1933" s="1"/>
      <c r="BF1933" s="1"/>
      <c r="BG1933" s="1"/>
      <c r="BH1933" s="1"/>
      <c r="BI1933" s="1"/>
      <c r="BJ1933" s="1"/>
      <c r="BK1933" s="1"/>
      <c r="BL1933" s="1"/>
      <c r="BM1933" s="1"/>
      <c r="BN1933" s="1"/>
      <c r="BO1933" s="1"/>
      <c r="BP1933" s="1"/>
      <c r="BQ1933" s="1"/>
      <c r="BR1933" s="1"/>
      <c r="BS1933" s="1"/>
      <c r="BT1933" s="1"/>
      <c r="BU1933" s="1"/>
      <c r="BV1933" s="1"/>
      <c r="BW1933" s="1"/>
      <c r="BX1933" s="1"/>
      <c r="BY1933" s="1"/>
      <c r="BZ1933" s="1"/>
      <c r="CA1933" s="1"/>
      <c r="CB1933" s="1"/>
      <c r="CC1933" s="1"/>
      <c r="CD1933" s="1"/>
      <c r="CE1933" s="1"/>
      <c r="CF1933" s="1"/>
      <c r="CG1933" s="1"/>
      <c r="CH1933" s="1"/>
      <c r="CI1933" s="1"/>
      <c r="CJ1933" s="1"/>
      <c r="CK1933" s="1"/>
      <c r="CL1933" s="1"/>
      <c r="CM1933" s="1"/>
      <c r="CN1933" s="1"/>
      <c r="CO1933" s="1"/>
      <c r="CP1933" s="1"/>
      <c r="CQ1933" s="1"/>
      <c r="CR1933" s="1"/>
      <c r="CS1933" s="1"/>
      <c r="CT1933" s="1"/>
      <c r="CU1933" s="1"/>
      <c r="CV1933" s="1"/>
      <c r="CW1933" s="1"/>
      <c r="CX1933" s="1"/>
      <c r="CY1933" s="1"/>
      <c r="CZ1933" s="1"/>
      <c r="DA1933" s="1"/>
      <c r="DB1933" s="1"/>
      <c r="DC1933" s="1"/>
      <c r="DD1933" s="1"/>
      <c r="DE1933" s="1"/>
      <c r="DF1933" s="1"/>
      <c r="DG1933" s="1"/>
      <c r="DH1933" s="1"/>
      <c r="DI1933" s="1"/>
      <c r="DJ1933" s="1"/>
      <c r="DK1933" s="1"/>
      <c r="DL1933" s="1"/>
      <c r="DM1933" s="1"/>
      <c r="DN1933" s="1"/>
      <c r="DO1933" s="1"/>
      <c r="DP1933" s="1"/>
      <c r="DQ1933" s="1"/>
      <c r="DR1933" s="1"/>
      <c r="DS1933" s="1"/>
      <c r="DT1933" s="1"/>
      <c r="DU1933" s="1"/>
      <c r="DV1933" s="1"/>
      <c r="DW1933" s="1"/>
      <c r="DX1933" s="1"/>
      <c r="DY1933" s="1"/>
      <c r="DZ1933" s="1"/>
      <c r="EA1933" s="1"/>
      <c r="EB1933" s="1"/>
      <c r="EC1933" s="1"/>
      <c r="ED1933" s="1"/>
      <c r="EE1933" s="1"/>
      <c r="EF1933" s="1"/>
      <c r="EG1933" s="1"/>
      <c r="EH1933" s="1"/>
      <c r="EI1933" s="1"/>
      <c r="EJ1933" s="1"/>
      <c r="EK1933" s="1"/>
      <c r="EL1933" s="1"/>
      <c r="EM1933" s="1"/>
      <c r="EN1933" s="1"/>
      <c r="EO1933" s="1"/>
      <c r="EP1933" s="1"/>
      <c r="EQ1933" s="1"/>
      <c r="ER1933" s="1"/>
      <c r="ES1933" s="1"/>
      <c r="ET1933" s="1"/>
      <c r="EU1933" s="1"/>
      <c r="EV1933" s="1"/>
      <c r="EW1933" s="1"/>
      <c r="EX1933" s="1"/>
      <c r="EY1933" s="1"/>
      <c r="EZ1933" s="1"/>
      <c r="FA1933" s="1"/>
    </row>
    <row r="1934" spans="1:157" s="21" customFormat="1" x14ac:dyDescent="0.2">
      <c r="A1934" s="184" t="s">
        <v>1843</v>
      </c>
      <c r="B1934" s="185" t="s">
        <v>1035</v>
      </c>
      <c r="C1934" s="186">
        <v>69490.039999999994</v>
      </c>
      <c r="D1934" s="1"/>
      <c r="E1934" s="1"/>
      <c r="F1934" s="1"/>
      <c r="G1934" s="1"/>
      <c r="H1934" s="1"/>
      <c r="I1934" s="1"/>
      <c r="J1934" s="1"/>
      <c r="K1934" s="1"/>
      <c r="L1934" s="1"/>
      <c r="M1934" s="1"/>
      <c r="N1934" s="1"/>
      <c r="O1934" s="1"/>
      <c r="P1934" s="1"/>
      <c r="Q1934" s="1"/>
      <c r="R1934" s="1"/>
      <c r="S1934" s="1"/>
      <c r="T1934" s="1"/>
      <c r="U1934" s="1"/>
      <c r="V1934" s="1"/>
      <c r="W1934" s="1"/>
      <c r="X1934" s="1"/>
      <c r="Y1934" s="1"/>
      <c r="Z1934" s="1"/>
      <c r="AA1934" s="1"/>
      <c r="AB1934" s="1"/>
      <c r="AC1934" s="1"/>
      <c r="AD1934" s="1"/>
      <c r="AE1934" s="1"/>
      <c r="AF1934" s="1"/>
      <c r="AG1934" s="1"/>
      <c r="AH1934" s="1"/>
      <c r="AI1934" s="1"/>
      <c r="AJ1934" s="1"/>
      <c r="AK1934" s="1"/>
      <c r="AL1934" s="1"/>
      <c r="AM1934" s="1"/>
      <c r="AN1934" s="1"/>
      <c r="AO1934" s="1"/>
      <c r="AP1934" s="1"/>
      <c r="AQ1934" s="1"/>
      <c r="AR1934" s="1"/>
      <c r="AS1934" s="1"/>
      <c r="AT1934" s="1"/>
      <c r="AU1934" s="1"/>
      <c r="AV1934" s="1"/>
      <c r="AW1934" s="1"/>
      <c r="AX1934" s="1"/>
      <c r="AY1934" s="1"/>
      <c r="AZ1934" s="1"/>
      <c r="BA1934" s="1"/>
      <c r="BB1934" s="1"/>
      <c r="BC1934" s="1"/>
      <c r="BD1934" s="1"/>
      <c r="BE1934" s="1"/>
      <c r="BF1934" s="1"/>
      <c r="BG1934" s="1"/>
      <c r="BH1934" s="1"/>
      <c r="BI1934" s="1"/>
      <c r="BJ1934" s="1"/>
      <c r="BK1934" s="1"/>
      <c r="BL1934" s="1"/>
      <c r="BM1934" s="1"/>
      <c r="BN1934" s="1"/>
      <c r="BO1934" s="1"/>
      <c r="BP1934" s="1"/>
      <c r="BQ1934" s="1"/>
      <c r="BR1934" s="1"/>
      <c r="BS1934" s="1"/>
      <c r="BT1934" s="1"/>
      <c r="BU1934" s="1"/>
      <c r="BV1934" s="1"/>
      <c r="BW1934" s="1"/>
      <c r="BX1934" s="1"/>
      <c r="BY1934" s="1"/>
      <c r="BZ1934" s="1"/>
      <c r="CA1934" s="1"/>
      <c r="CB1934" s="1"/>
      <c r="CC1934" s="1"/>
      <c r="CD1934" s="1"/>
      <c r="CE1934" s="1"/>
      <c r="CF1934" s="1"/>
      <c r="CG1934" s="1"/>
      <c r="CH1934" s="1"/>
      <c r="CI1934" s="1"/>
      <c r="CJ1934" s="1"/>
      <c r="CK1934" s="1"/>
      <c r="CL1934" s="1"/>
      <c r="CM1934" s="1"/>
      <c r="CN1934" s="1"/>
      <c r="CO1934" s="1"/>
      <c r="CP1934" s="1"/>
      <c r="CQ1934" s="1"/>
      <c r="CR1934" s="1"/>
      <c r="CS1934" s="1"/>
      <c r="CT1934" s="1"/>
      <c r="CU1934" s="1"/>
      <c r="CV1934" s="1"/>
      <c r="CW1934" s="1"/>
      <c r="CX1934" s="1"/>
      <c r="CY1934" s="1"/>
      <c r="CZ1934" s="1"/>
      <c r="DA1934" s="1"/>
      <c r="DB1934" s="1"/>
      <c r="DC1934" s="1"/>
      <c r="DD1934" s="1"/>
      <c r="DE1934" s="1"/>
      <c r="DF1934" s="1"/>
      <c r="DG1934" s="1"/>
      <c r="DH1934" s="1"/>
      <c r="DI1934" s="1"/>
      <c r="DJ1934" s="1"/>
      <c r="DK1934" s="1"/>
      <c r="DL1934" s="1"/>
      <c r="DM1934" s="1"/>
      <c r="DN1934" s="1"/>
      <c r="DO1934" s="1"/>
      <c r="DP1934" s="1"/>
      <c r="DQ1934" s="1"/>
      <c r="DR1934" s="1"/>
      <c r="DS1934" s="1"/>
      <c r="DT1934" s="1"/>
      <c r="DU1934" s="1"/>
      <c r="DV1934" s="1"/>
      <c r="DW1934" s="1"/>
      <c r="DX1934" s="1"/>
      <c r="DY1934" s="1"/>
      <c r="DZ1934" s="1"/>
      <c r="EA1934" s="1"/>
      <c r="EB1934" s="1"/>
      <c r="EC1934" s="1"/>
      <c r="ED1934" s="1"/>
      <c r="EE1934" s="1"/>
      <c r="EF1934" s="1"/>
      <c r="EG1934" s="1"/>
      <c r="EH1934" s="1"/>
      <c r="EI1934" s="1"/>
      <c r="EJ1934" s="1"/>
      <c r="EK1934" s="1"/>
      <c r="EL1934" s="1"/>
      <c r="EM1934" s="1"/>
      <c r="EN1934" s="1"/>
      <c r="EO1934" s="1"/>
      <c r="EP1934" s="1"/>
      <c r="EQ1934" s="1"/>
      <c r="ER1934" s="1"/>
      <c r="ES1934" s="1"/>
      <c r="ET1934" s="1"/>
      <c r="EU1934" s="1"/>
      <c r="EV1934" s="1"/>
      <c r="EW1934" s="1"/>
      <c r="EX1934" s="1"/>
      <c r="EY1934" s="1"/>
      <c r="EZ1934" s="1"/>
      <c r="FA1934" s="1"/>
    </row>
    <row r="1935" spans="1:157" s="21" customFormat="1" x14ac:dyDescent="0.2">
      <c r="A1935" s="184" t="s">
        <v>1843</v>
      </c>
      <c r="B1935" s="185" t="s">
        <v>1035</v>
      </c>
      <c r="C1935" s="186">
        <v>89672.65</v>
      </c>
      <c r="D1935" s="1"/>
      <c r="E1935" s="1"/>
      <c r="F1935" s="1"/>
      <c r="G1935" s="1"/>
      <c r="H1935" s="1"/>
      <c r="I1935" s="1"/>
      <c r="J1935" s="1"/>
      <c r="K1935" s="1"/>
      <c r="L1935" s="1"/>
      <c r="M1935" s="1"/>
      <c r="N1935" s="1"/>
      <c r="O1935" s="1"/>
      <c r="P1935" s="1"/>
      <c r="Q1935" s="1"/>
      <c r="R1935" s="1"/>
      <c r="S1935" s="1"/>
      <c r="T1935" s="1"/>
      <c r="U1935" s="1"/>
      <c r="V1935" s="1"/>
      <c r="W1935" s="1"/>
      <c r="X1935" s="1"/>
      <c r="Y1935" s="1"/>
      <c r="Z1935" s="1"/>
      <c r="AA1935" s="1"/>
      <c r="AB1935" s="1"/>
      <c r="AC1935" s="1"/>
      <c r="AD1935" s="1"/>
      <c r="AE1935" s="1"/>
      <c r="AF1935" s="1"/>
      <c r="AG1935" s="1"/>
      <c r="AH1935" s="1"/>
      <c r="AI1935" s="1"/>
      <c r="AJ1935" s="1"/>
      <c r="AK1935" s="1"/>
      <c r="AL1935" s="1"/>
      <c r="AM1935" s="1"/>
      <c r="AN1935" s="1"/>
      <c r="AO1935" s="1"/>
      <c r="AP1935" s="1"/>
      <c r="AQ1935" s="1"/>
      <c r="AR1935" s="1"/>
      <c r="AS1935" s="1"/>
      <c r="AT1935" s="1"/>
      <c r="AU1935" s="1"/>
      <c r="AV1935" s="1"/>
      <c r="AW1935" s="1"/>
      <c r="AX1935" s="1"/>
      <c r="AY1935" s="1"/>
      <c r="AZ1935" s="1"/>
      <c r="BA1935" s="1"/>
      <c r="BB1935" s="1"/>
      <c r="BC1935" s="1"/>
      <c r="BD1935" s="1"/>
      <c r="BE1935" s="1"/>
      <c r="BF1935" s="1"/>
      <c r="BG1935" s="1"/>
      <c r="BH1935" s="1"/>
      <c r="BI1935" s="1"/>
      <c r="BJ1935" s="1"/>
      <c r="BK1935" s="1"/>
      <c r="BL1935" s="1"/>
      <c r="BM1935" s="1"/>
      <c r="BN1935" s="1"/>
      <c r="BO1935" s="1"/>
      <c r="BP1935" s="1"/>
      <c r="BQ1935" s="1"/>
      <c r="BR1935" s="1"/>
      <c r="BS1935" s="1"/>
      <c r="BT1935" s="1"/>
      <c r="BU1935" s="1"/>
      <c r="BV1935" s="1"/>
      <c r="BW1935" s="1"/>
      <c r="BX1935" s="1"/>
      <c r="BY1935" s="1"/>
      <c r="BZ1935" s="1"/>
      <c r="CA1935" s="1"/>
      <c r="CB1935" s="1"/>
      <c r="CC1935" s="1"/>
      <c r="CD1935" s="1"/>
      <c r="CE1935" s="1"/>
      <c r="CF1935" s="1"/>
      <c r="CG1935" s="1"/>
      <c r="CH1935" s="1"/>
      <c r="CI1935" s="1"/>
      <c r="CJ1935" s="1"/>
      <c r="CK1935" s="1"/>
      <c r="CL1935" s="1"/>
      <c r="CM1935" s="1"/>
      <c r="CN1935" s="1"/>
      <c r="CO1935" s="1"/>
      <c r="CP1935" s="1"/>
      <c r="CQ1935" s="1"/>
      <c r="CR1935" s="1"/>
      <c r="CS1935" s="1"/>
      <c r="CT1935" s="1"/>
      <c r="CU1935" s="1"/>
      <c r="CV1935" s="1"/>
      <c r="CW1935" s="1"/>
      <c r="CX1935" s="1"/>
      <c r="CY1935" s="1"/>
      <c r="CZ1935" s="1"/>
      <c r="DA1935" s="1"/>
      <c r="DB1935" s="1"/>
      <c r="DC1935" s="1"/>
      <c r="DD1935" s="1"/>
      <c r="DE1935" s="1"/>
      <c r="DF1935" s="1"/>
      <c r="DG1935" s="1"/>
      <c r="DH1935" s="1"/>
      <c r="DI1935" s="1"/>
      <c r="DJ1935" s="1"/>
      <c r="DK1935" s="1"/>
      <c r="DL1935" s="1"/>
      <c r="DM1935" s="1"/>
      <c r="DN1935" s="1"/>
      <c r="DO1935" s="1"/>
      <c r="DP1935" s="1"/>
      <c r="DQ1935" s="1"/>
      <c r="DR1935" s="1"/>
      <c r="DS1935" s="1"/>
      <c r="DT1935" s="1"/>
      <c r="DU1935" s="1"/>
      <c r="DV1935" s="1"/>
      <c r="DW1935" s="1"/>
      <c r="DX1935" s="1"/>
      <c r="DY1935" s="1"/>
      <c r="DZ1935" s="1"/>
      <c r="EA1935" s="1"/>
      <c r="EB1935" s="1"/>
      <c r="EC1935" s="1"/>
      <c r="ED1935" s="1"/>
      <c r="EE1935" s="1"/>
      <c r="EF1935" s="1"/>
      <c r="EG1935" s="1"/>
      <c r="EH1935" s="1"/>
      <c r="EI1935" s="1"/>
      <c r="EJ1935" s="1"/>
      <c r="EK1935" s="1"/>
      <c r="EL1935" s="1"/>
      <c r="EM1935" s="1"/>
      <c r="EN1935" s="1"/>
      <c r="EO1935" s="1"/>
      <c r="EP1935" s="1"/>
      <c r="EQ1935" s="1"/>
      <c r="ER1935" s="1"/>
      <c r="ES1935" s="1"/>
      <c r="ET1935" s="1"/>
      <c r="EU1935" s="1"/>
      <c r="EV1935" s="1"/>
      <c r="EW1935" s="1"/>
      <c r="EX1935" s="1"/>
      <c r="EY1935" s="1"/>
      <c r="EZ1935" s="1"/>
      <c r="FA1935" s="1"/>
    </row>
    <row r="1936" spans="1:157" s="21" customFormat="1" x14ac:dyDescent="0.2">
      <c r="A1936" s="184" t="s">
        <v>1843</v>
      </c>
      <c r="B1936" s="185" t="s">
        <v>1035</v>
      </c>
      <c r="C1936" s="186">
        <v>36524.28</v>
      </c>
      <c r="D1936" s="1"/>
      <c r="E1936" s="1"/>
      <c r="F1936" s="1"/>
      <c r="G1936" s="1"/>
      <c r="H1936" s="1"/>
      <c r="I1936" s="1"/>
      <c r="J1936" s="1"/>
      <c r="K1936" s="1"/>
      <c r="L1936" s="1"/>
      <c r="M1936" s="1"/>
      <c r="N1936" s="1"/>
      <c r="O1936" s="1"/>
      <c r="P1936" s="1"/>
      <c r="Q1936" s="1"/>
      <c r="R1936" s="1"/>
      <c r="S1936" s="1"/>
      <c r="T1936" s="1"/>
      <c r="U1936" s="1"/>
      <c r="V1936" s="1"/>
      <c r="W1936" s="1"/>
      <c r="X1936" s="1"/>
      <c r="Y1936" s="1"/>
      <c r="Z1936" s="1"/>
      <c r="AA1936" s="1"/>
      <c r="AB1936" s="1"/>
      <c r="AC1936" s="1"/>
      <c r="AD1936" s="1"/>
      <c r="AE1936" s="1"/>
      <c r="AF1936" s="1"/>
      <c r="AG1936" s="1"/>
      <c r="AH1936" s="1"/>
      <c r="AI1936" s="1"/>
      <c r="AJ1936" s="1"/>
      <c r="AK1936" s="1"/>
      <c r="AL1936" s="1"/>
      <c r="AM1936" s="1"/>
      <c r="AN1936" s="1"/>
      <c r="AO1936" s="1"/>
      <c r="AP1936" s="1"/>
      <c r="AQ1936" s="1"/>
      <c r="AR1936" s="1"/>
      <c r="AS1936" s="1"/>
      <c r="AT1936" s="1"/>
      <c r="AU1936" s="1"/>
      <c r="AV1936" s="1"/>
      <c r="AW1936" s="1"/>
      <c r="AX1936" s="1"/>
      <c r="AY1936" s="1"/>
      <c r="AZ1936" s="1"/>
      <c r="BA1936" s="1"/>
      <c r="BB1936" s="1"/>
      <c r="BC1936" s="1"/>
      <c r="BD1936" s="1"/>
      <c r="BE1936" s="1"/>
      <c r="BF1936" s="1"/>
      <c r="BG1936" s="1"/>
      <c r="BH1936" s="1"/>
      <c r="BI1936" s="1"/>
      <c r="BJ1936" s="1"/>
      <c r="BK1936" s="1"/>
      <c r="BL1936" s="1"/>
      <c r="BM1936" s="1"/>
      <c r="BN1936" s="1"/>
      <c r="BO1936" s="1"/>
      <c r="BP1936" s="1"/>
      <c r="BQ1936" s="1"/>
      <c r="BR1936" s="1"/>
      <c r="BS1936" s="1"/>
      <c r="BT1936" s="1"/>
      <c r="BU1936" s="1"/>
      <c r="BV1936" s="1"/>
      <c r="BW1936" s="1"/>
      <c r="BX1936" s="1"/>
      <c r="BY1936" s="1"/>
      <c r="BZ1936" s="1"/>
      <c r="CA1936" s="1"/>
      <c r="CB1936" s="1"/>
      <c r="CC1936" s="1"/>
      <c r="CD1936" s="1"/>
      <c r="CE1936" s="1"/>
      <c r="CF1936" s="1"/>
      <c r="CG1936" s="1"/>
      <c r="CH1936" s="1"/>
      <c r="CI1936" s="1"/>
      <c r="CJ1936" s="1"/>
      <c r="CK1936" s="1"/>
      <c r="CL1936" s="1"/>
      <c r="CM1936" s="1"/>
      <c r="CN1936" s="1"/>
      <c r="CO1936" s="1"/>
      <c r="CP1936" s="1"/>
      <c r="CQ1936" s="1"/>
      <c r="CR1936" s="1"/>
      <c r="CS1936" s="1"/>
      <c r="CT1936" s="1"/>
      <c r="CU1936" s="1"/>
      <c r="CV1936" s="1"/>
      <c r="CW1936" s="1"/>
      <c r="CX1936" s="1"/>
      <c r="CY1936" s="1"/>
      <c r="CZ1936" s="1"/>
      <c r="DA1936" s="1"/>
      <c r="DB1936" s="1"/>
      <c r="DC1936" s="1"/>
      <c r="DD1936" s="1"/>
      <c r="DE1936" s="1"/>
      <c r="DF1936" s="1"/>
      <c r="DG1936" s="1"/>
      <c r="DH1936" s="1"/>
      <c r="DI1936" s="1"/>
      <c r="DJ1936" s="1"/>
      <c r="DK1936" s="1"/>
      <c r="DL1936" s="1"/>
      <c r="DM1936" s="1"/>
      <c r="DN1936" s="1"/>
      <c r="DO1936" s="1"/>
      <c r="DP1936" s="1"/>
      <c r="DQ1936" s="1"/>
      <c r="DR1936" s="1"/>
      <c r="DS1936" s="1"/>
      <c r="DT1936" s="1"/>
      <c r="DU1936" s="1"/>
      <c r="DV1936" s="1"/>
      <c r="DW1936" s="1"/>
      <c r="DX1936" s="1"/>
      <c r="DY1936" s="1"/>
      <c r="DZ1936" s="1"/>
      <c r="EA1936" s="1"/>
      <c r="EB1936" s="1"/>
      <c r="EC1936" s="1"/>
      <c r="ED1936" s="1"/>
      <c r="EE1936" s="1"/>
      <c r="EF1936" s="1"/>
      <c r="EG1936" s="1"/>
      <c r="EH1936" s="1"/>
      <c r="EI1936" s="1"/>
      <c r="EJ1936" s="1"/>
      <c r="EK1936" s="1"/>
      <c r="EL1936" s="1"/>
      <c r="EM1936" s="1"/>
      <c r="EN1936" s="1"/>
      <c r="EO1936" s="1"/>
      <c r="EP1936" s="1"/>
      <c r="EQ1936" s="1"/>
      <c r="ER1936" s="1"/>
      <c r="ES1936" s="1"/>
      <c r="ET1936" s="1"/>
      <c r="EU1936" s="1"/>
      <c r="EV1936" s="1"/>
      <c r="EW1936" s="1"/>
      <c r="EX1936" s="1"/>
      <c r="EY1936" s="1"/>
      <c r="EZ1936" s="1"/>
      <c r="FA1936" s="1"/>
    </row>
    <row r="1937" spans="1:157" s="21" customFormat="1" x14ac:dyDescent="0.2">
      <c r="A1937" s="184" t="s">
        <v>1843</v>
      </c>
      <c r="B1937" s="185" t="s">
        <v>1035</v>
      </c>
      <c r="C1937" s="186">
        <v>85515.42</v>
      </c>
      <c r="D1937" s="1"/>
      <c r="E1937" s="1"/>
      <c r="F1937" s="1"/>
      <c r="G1937" s="1"/>
      <c r="H1937" s="1"/>
      <c r="I1937" s="1"/>
      <c r="J1937" s="1"/>
      <c r="K1937" s="1"/>
      <c r="L1937" s="1"/>
      <c r="M1937" s="1"/>
      <c r="N1937" s="1"/>
      <c r="O1937" s="1"/>
      <c r="P1937" s="1"/>
      <c r="Q1937" s="1"/>
      <c r="R1937" s="1"/>
      <c r="S1937" s="1"/>
      <c r="T1937" s="1"/>
      <c r="U1937" s="1"/>
      <c r="V1937" s="1"/>
      <c r="W1937" s="1"/>
      <c r="X1937" s="1"/>
      <c r="Y1937" s="1"/>
      <c r="Z1937" s="1"/>
      <c r="AA1937" s="1"/>
      <c r="AB1937" s="1"/>
      <c r="AC1937" s="1"/>
      <c r="AD1937" s="1"/>
      <c r="AE1937" s="1"/>
      <c r="AF1937" s="1"/>
      <c r="AG1937" s="1"/>
      <c r="AH1937" s="1"/>
      <c r="AI1937" s="1"/>
      <c r="AJ1937" s="1"/>
      <c r="AK1937" s="1"/>
      <c r="AL1937" s="1"/>
      <c r="AM1937" s="1"/>
      <c r="AN1937" s="1"/>
      <c r="AO1937" s="1"/>
      <c r="AP1937" s="1"/>
      <c r="AQ1937" s="1"/>
      <c r="AR1937" s="1"/>
      <c r="AS1937" s="1"/>
      <c r="AT1937" s="1"/>
      <c r="AU1937" s="1"/>
      <c r="AV1937" s="1"/>
      <c r="AW1937" s="1"/>
      <c r="AX1937" s="1"/>
      <c r="AY1937" s="1"/>
      <c r="AZ1937" s="1"/>
      <c r="BA1937" s="1"/>
      <c r="BB1937" s="1"/>
      <c r="BC1937" s="1"/>
      <c r="BD1937" s="1"/>
      <c r="BE1937" s="1"/>
      <c r="BF1937" s="1"/>
      <c r="BG1937" s="1"/>
      <c r="BH1937" s="1"/>
      <c r="BI1937" s="1"/>
      <c r="BJ1937" s="1"/>
      <c r="BK1937" s="1"/>
      <c r="BL1937" s="1"/>
      <c r="BM1937" s="1"/>
      <c r="BN1937" s="1"/>
      <c r="BO1937" s="1"/>
      <c r="BP1937" s="1"/>
      <c r="BQ1937" s="1"/>
      <c r="BR1937" s="1"/>
      <c r="BS1937" s="1"/>
      <c r="BT1937" s="1"/>
      <c r="BU1937" s="1"/>
      <c r="BV1937" s="1"/>
      <c r="BW1937" s="1"/>
      <c r="BX1937" s="1"/>
      <c r="BY1937" s="1"/>
      <c r="BZ1937" s="1"/>
      <c r="CA1937" s="1"/>
      <c r="CB1937" s="1"/>
      <c r="CC1937" s="1"/>
      <c r="CD1937" s="1"/>
      <c r="CE1937" s="1"/>
      <c r="CF1937" s="1"/>
      <c r="CG1937" s="1"/>
      <c r="CH1937" s="1"/>
      <c r="CI1937" s="1"/>
      <c r="CJ1937" s="1"/>
      <c r="CK1937" s="1"/>
      <c r="CL1937" s="1"/>
      <c r="CM1937" s="1"/>
      <c r="CN1937" s="1"/>
      <c r="CO1937" s="1"/>
      <c r="CP1937" s="1"/>
      <c r="CQ1937" s="1"/>
      <c r="CR1937" s="1"/>
      <c r="CS1937" s="1"/>
      <c r="CT1937" s="1"/>
      <c r="CU1937" s="1"/>
      <c r="CV1937" s="1"/>
      <c r="CW1937" s="1"/>
      <c r="CX1937" s="1"/>
      <c r="CY1937" s="1"/>
      <c r="CZ1937" s="1"/>
      <c r="DA1937" s="1"/>
      <c r="DB1937" s="1"/>
      <c r="DC1937" s="1"/>
      <c r="DD1937" s="1"/>
      <c r="DE1937" s="1"/>
      <c r="DF1937" s="1"/>
      <c r="DG1937" s="1"/>
      <c r="DH1937" s="1"/>
      <c r="DI1937" s="1"/>
      <c r="DJ1937" s="1"/>
      <c r="DK1937" s="1"/>
      <c r="DL1937" s="1"/>
      <c r="DM1937" s="1"/>
      <c r="DN1937" s="1"/>
      <c r="DO1937" s="1"/>
      <c r="DP1937" s="1"/>
      <c r="DQ1937" s="1"/>
      <c r="DR1937" s="1"/>
      <c r="DS1937" s="1"/>
      <c r="DT1937" s="1"/>
      <c r="DU1937" s="1"/>
      <c r="DV1937" s="1"/>
      <c r="DW1937" s="1"/>
      <c r="DX1937" s="1"/>
      <c r="DY1937" s="1"/>
      <c r="DZ1937" s="1"/>
      <c r="EA1937" s="1"/>
      <c r="EB1937" s="1"/>
      <c r="EC1937" s="1"/>
      <c r="ED1937" s="1"/>
      <c r="EE1937" s="1"/>
      <c r="EF1937" s="1"/>
      <c r="EG1937" s="1"/>
      <c r="EH1937" s="1"/>
      <c r="EI1937" s="1"/>
      <c r="EJ1937" s="1"/>
      <c r="EK1937" s="1"/>
      <c r="EL1937" s="1"/>
      <c r="EM1937" s="1"/>
      <c r="EN1937" s="1"/>
      <c r="EO1937" s="1"/>
      <c r="EP1937" s="1"/>
      <c r="EQ1937" s="1"/>
      <c r="ER1937" s="1"/>
      <c r="ES1937" s="1"/>
      <c r="ET1937" s="1"/>
      <c r="EU1937" s="1"/>
      <c r="EV1937" s="1"/>
      <c r="EW1937" s="1"/>
      <c r="EX1937" s="1"/>
      <c r="EY1937" s="1"/>
      <c r="EZ1937" s="1"/>
      <c r="FA1937" s="1"/>
    </row>
    <row r="1938" spans="1:157" s="21" customFormat="1" x14ac:dyDescent="0.2">
      <c r="A1938" s="184" t="s">
        <v>1843</v>
      </c>
      <c r="B1938" s="185" t="s">
        <v>1035</v>
      </c>
      <c r="C1938" s="186">
        <v>21274.62</v>
      </c>
      <c r="D1938" s="1"/>
      <c r="E1938" s="1"/>
      <c r="F1938" s="1"/>
      <c r="G1938" s="1"/>
      <c r="H1938" s="1"/>
      <c r="I1938" s="1"/>
      <c r="J1938" s="1"/>
      <c r="K1938" s="1"/>
      <c r="L1938" s="1"/>
      <c r="M1938" s="1"/>
      <c r="N1938" s="1"/>
      <c r="O1938" s="1"/>
      <c r="P1938" s="1"/>
      <c r="Q1938" s="1"/>
      <c r="R1938" s="1"/>
      <c r="S1938" s="1"/>
      <c r="T1938" s="1"/>
      <c r="U1938" s="1"/>
      <c r="V1938" s="1"/>
      <c r="W1938" s="1"/>
      <c r="X1938" s="1"/>
      <c r="Y1938" s="1"/>
      <c r="Z1938" s="1"/>
      <c r="AA1938" s="1"/>
      <c r="AB1938" s="1"/>
      <c r="AC1938" s="1"/>
      <c r="AD1938" s="1"/>
      <c r="AE1938" s="1"/>
      <c r="AF1938" s="1"/>
      <c r="AG1938" s="1"/>
      <c r="AH1938" s="1"/>
      <c r="AI1938" s="1"/>
      <c r="AJ1938" s="1"/>
      <c r="AK1938" s="1"/>
      <c r="AL1938" s="1"/>
      <c r="AM1938" s="1"/>
      <c r="AN1938" s="1"/>
      <c r="AO1938" s="1"/>
      <c r="AP1938" s="1"/>
      <c r="AQ1938" s="1"/>
      <c r="AR1938" s="1"/>
      <c r="AS1938" s="1"/>
      <c r="AT1938" s="1"/>
      <c r="AU1938" s="1"/>
      <c r="AV1938" s="1"/>
      <c r="AW1938" s="1"/>
      <c r="AX1938" s="1"/>
      <c r="AY1938" s="1"/>
      <c r="AZ1938" s="1"/>
      <c r="BA1938" s="1"/>
      <c r="BB1938" s="1"/>
      <c r="BC1938" s="1"/>
      <c r="BD1938" s="1"/>
      <c r="BE1938" s="1"/>
      <c r="BF1938" s="1"/>
      <c r="BG1938" s="1"/>
      <c r="BH1938" s="1"/>
      <c r="BI1938" s="1"/>
      <c r="BJ1938" s="1"/>
      <c r="BK1938" s="1"/>
      <c r="BL1938" s="1"/>
      <c r="BM1938" s="1"/>
      <c r="BN1938" s="1"/>
      <c r="BO1938" s="1"/>
      <c r="BP1938" s="1"/>
      <c r="BQ1938" s="1"/>
      <c r="BR1938" s="1"/>
      <c r="BS1938" s="1"/>
      <c r="BT1938" s="1"/>
      <c r="BU1938" s="1"/>
      <c r="BV1938" s="1"/>
      <c r="BW1938" s="1"/>
      <c r="BX1938" s="1"/>
      <c r="BY1938" s="1"/>
      <c r="BZ1938" s="1"/>
      <c r="CA1938" s="1"/>
      <c r="CB1938" s="1"/>
      <c r="CC1938" s="1"/>
      <c r="CD1938" s="1"/>
      <c r="CE1938" s="1"/>
      <c r="CF1938" s="1"/>
      <c r="CG1938" s="1"/>
      <c r="CH1938" s="1"/>
      <c r="CI1938" s="1"/>
      <c r="CJ1938" s="1"/>
      <c r="CK1938" s="1"/>
      <c r="CL1938" s="1"/>
      <c r="CM1938" s="1"/>
      <c r="CN1938" s="1"/>
      <c r="CO1938" s="1"/>
      <c r="CP1938" s="1"/>
      <c r="CQ1938" s="1"/>
      <c r="CR1938" s="1"/>
      <c r="CS1938" s="1"/>
      <c r="CT1938" s="1"/>
      <c r="CU1938" s="1"/>
      <c r="CV1938" s="1"/>
      <c r="CW1938" s="1"/>
      <c r="CX1938" s="1"/>
      <c r="CY1938" s="1"/>
      <c r="CZ1938" s="1"/>
      <c r="DA1938" s="1"/>
      <c r="DB1938" s="1"/>
      <c r="DC1938" s="1"/>
      <c r="DD1938" s="1"/>
      <c r="DE1938" s="1"/>
      <c r="DF1938" s="1"/>
      <c r="DG1938" s="1"/>
      <c r="DH1938" s="1"/>
      <c r="DI1938" s="1"/>
      <c r="DJ1938" s="1"/>
      <c r="DK1938" s="1"/>
      <c r="DL1938" s="1"/>
      <c r="DM1938" s="1"/>
      <c r="DN1938" s="1"/>
      <c r="DO1938" s="1"/>
      <c r="DP1938" s="1"/>
      <c r="DQ1938" s="1"/>
      <c r="DR1938" s="1"/>
      <c r="DS1938" s="1"/>
      <c r="DT1938" s="1"/>
      <c r="DU1938" s="1"/>
      <c r="DV1938" s="1"/>
      <c r="DW1938" s="1"/>
      <c r="DX1938" s="1"/>
      <c r="DY1938" s="1"/>
      <c r="DZ1938" s="1"/>
      <c r="EA1938" s="1"/>
      <c r="EB1938" s="1"/>
      <c r="EC1938" s="1"/>
      <c r="ED1938" s="1"/>
      <c r="EE1938" s="1"/>
      <c r="EF1938" s="1"/>
      <c r="EG1938" s="1"/>
      <c r="EH1938" s="1"/>
      <c r="EI1938" s="1"/>
      <c r="EJ1938" s="1"/>
      <c r="EK1938" s="1"/>
      <c r="EL1938" s="1"/>
      <c r="EM1938" s="1"/>
      <c r="EN1938" s="1"/>
      <c r="EO1938" s="1"/>
      <c r="EP1938" s="1"/>
      <c r="EQ1938" s="1"/>
      <c r="ER1938" s="1"/>
      <c r="ES1938" s="1"/>
      <c r="ET1938" s="1"/>
      <c r="EU1938" s="1"/>
      <c r="EV1938" s="1"/>
      <c r="EW1938" s="1"/>
      <c r="EX1938" s="1"/>
      <c r="EY1938" s="1"/>
      <c r="EZ1938" s="1"/>
      <c r="FA1938" s="1"/>
    </row>
    <row r="1939" spans="1:157" s="21" customFormat="1" x14ac:dyDescent="0.2">
      <c r="A1939" s="184" t="s">
        <v>1843</v>
      </c>
      <c r="B1939" s="185" t="s">
        <v>1035</v>
      </c>
      <c r="C1939" s="186">
        <v>45731.89</v>
      </c>
      <c r="D1939" s="1"/>
      <c r="E1939" s="1"/>
      <c r="F1939" s="1"/>
      <c r="G1939" s="1"/>
      <c r="H1939" s="1"/>
      <c r="I1939" s="1"/>
      <c r="J1939" s="1"/>
      <c r="K1939" s="1"/>
      <c r="L1939" s="1"/>
      <c r="M1939" s="1"/>
      <c r="N1939" s="1"/>
      <c r="O1939" s="1"/>
      <c r="P1939" s="1"/>
      <c r="Q1939" s="1"/>
      <c r="R1939" s="1"/>
      <c r="S1939" s="1"/>
      <c r="T1939" s="1"/>
      <c r="U1939" s="1"/>
      <c r="V1939" s="1"/>
      <c r="W1939" s="1"/>
      <c r="X1939" s="1"/>
      <c r="Y1939" s="1"/>
      <c r="Z1939" s="1"/>
      <c r="AA1939" s="1"/>
      <c r="AB1939" s="1"/>
      <c r="AC1939" s="1"/>
      <c r="AD1939" s="1"/>
      <c r="AE1939" s="1"/>
      <c r="AF1939" s="1"/>
      <c r="AG1939" s="1"/>
      <c r="AH1939" s="1"/>
      <c r="AI1939" s="1"/>
      <c r="AJ1939" s="1"/>
      <c r="AK1939" s="1"/>
      <c r="AL1939" s="1"/>
      <c r="AM1939" s="1"/>
      <c r="AN1939" s="1"/>
      <c r="AO1939" s="1"/>
      <c r="AP1939" s="1"/>
      <c r="AQ1939" s="1"/>
      <c r="AR1939" s="1"/>
      <c r="AS1939" s="1"/>
      <c r="AT1939" s="1"/>
      <c r="AU1939" s="1"/>
      <c r="AV1939" s="1"/>
      <c r="AW1939" s="1"/>
      <c r="AX1939" s="1"/>
      <c r="AY1939" s="1"/>
      <c r="AZ1939" s="1"/>
      <c r="BA1939" s="1"/>
      <c r="BB1939" s="1"/>
      <c r="BC1939" s="1"/>
      <c r="BD1939" s="1"/>
      <c r="BE1939" s="1"/>
      <c r="BF1939" s="1"/>
      <c r="BG1939" s="1"/>
      <c r="BH1939" s="1"/>
      <c r="BI1939" s="1"/>
      <c r="BJ1939" s="1"/>
      <c r="BK1939" s="1"/>
      <c r="BL1939" s="1"/>
      <c r="BM1939" s="1"/>
      <c r="BN1939" s="1"/>
      <c r="BO1939" s="1"/>
      <c r="BP1939" s="1"/>
      <c r="BQ1939" s="1"/>
      <c r="BR1939" s="1"/>
      <c r="BS1939" s="1"/>
      <c r="BT1939" s="1"/>
      <c r="BU1939" s="1"/>
      <c r="BV1939" s="1"/>
      <c r="BW1939" s="1"/>
      <c r="BX1939" s="1"/>
      <c r="BY1939" s="1"/>
      <c r="BZ1939" s="1"/>
      <c r="CA1939" s="1"/>
      <c r="CB1939" s="1"/>
      <c r="CC1939" s="1"/>
      <c r="CD1939" s="1"/>
      <c r="CE1939" s="1"/>
      <c r="CF1939" s="1"/>
      <c r="CG1939" s="1"/>
      <c r="CH1939" s="1"/>
      <c r="CI1939" s="1"/>
      <c r="CJ1939" s="1"/>
      <c r="CK1939" s="1"/>
      <c r="CL1939" s="1"/>
      <c r="CM1939" s="1"/>
      <c r="CN1939" s="1"/>
      <c r="CO1939" s="1"/>
      <c r="CP1939" s="1"/>
      <c r="CQ1939" s="1"/>
      <c r="CR1939" s="1"/>
      <c r="CS1939" s="1"/>
      <c r="CT1939" s="1"/>
      <c r="CU1939" s="1"/>
      <c r="CV1939" s="1"/>
      <c r="CW1939" s="1"/>
      <c r="CX1939" s="1"/>
      <c r="CY1939" s="1"/>
      <c r="CZ1939" s="1"/>
      <c r="DA1939" s="1"/>
      <c r="DB1939" s="1"/>
      <c r="DC1939" s="1"/>
      <c r="DD1939" s="1"/>
      <c r="DE1939" s="1"/>
      <c r="DF1939" s="1"/>
      <c r="DG1939" s="1"/>
      <c r="DH1939" s="1"/>
      <c r="DI1939" s="1"/>
      <c r="DJ1939" s="1"/>
      <c r="DK1939" s="1"/>
      <c r="DL1939" s="1"/>
      <c r="DM1939" s="1"/>
      <c r="DN1939" s="1"/>
      <c r="DO1939" s="1"/>
      <c r="DP1939" s="1"/>
      <c r="DQ1939" s="1"/>
      <c r="DR1939" s="1"/>
      <c r="DS1939" s="1"/>
      <c r="DT1939" s="1"/>
      <c r="DU1939" s="1"/>
      <c r="DV1939" s="1"/>
      <c r="DW1939" s="1"/>
      <c r="DX1939" s="1"/>
      <c r="DY1939" s="1"/>
      <c r="DZ1939" s="1"/>
      <c r="EA1939" s="1"/>
      <c r="EB1939" s="1"/>
      <c r="EC1939" s="1"/>
      <c r="ED1939" s="1"/>
      <c r="EE1939" s="1"/>
      <c r="EF1939" s="1"/>
      <c r="EG1939" s="1"/>
      <c r="EH1939" s="1"/>
      <c r="EI1939" s="1"/>
      <c r="EJ1939" s="1"/>
      <c r="EK1939" s="1"/>
      <c r="EL1939" s="1"/>
      <c r="EM1939" s="1"/>
      <c r="EN1939" s="1"/>
      <c r="EO1939" s="1"/>
      <c r="EP1939" s="1"/>
      <c r="EQ1939" s="1"/>
      <c r="ER1939" s="1"/>
      <c r="ES1939" s="1"/>
      <c r="ET1939" s="1"/>
      <c r="EU1939" s="1"/>
      <c r="EV1939" s="1"/>
      <c r="EW1939" s="1"/>
      <c r="EX1939" s="1"/>
      <c r="EY1939" s="1"/>
      <c r="EZ1939" s="1"/>
      <c r="FA1939" s="1"/>
    </row>
    <row r="1940" spans="1:157" s="21" customFormat="1" x14ac:dyDescent="0.2">
      <c r="A1940" s="184" t="s">
        <v>1843</v>
      </c>
      <c r="B1940" s="185" t="s">
        <v>1035</v>
      </c>
      <c r="C1940" s="186">
        <v>45393.39</v>
      </c>
      <c r="D1940" s="1"/>
      <c r="E1940" s="1"/>
      <c r="F1940" s="1"/>
      <c r="G1940" s="1"/>
      <c r="H1940" s="1"/>
      <c r="I1940" s="1"/>
      <c r="J1940" s="1"/>
      <c r="K1940" s="1"/>
      <c r="L1940" s="1"/>
      <c r="M1940" s="1"/>
      <c r="N1940" s="1"/>
      <c r="O1940" s="1"/>
      <c r="P1940" s="1"/>
      <c r="Q1940" s="1"/>
      <c r="R1940" s="1"/>
      <c r="S1940" s="1"/>
      <c r="T1940" s="1"/>
      <c r="U1940" s="1"/>
      <c r="V1940" s="1"/>
      <c r="W1940" s="1"/>
      <c r="X1940" s="1"/>
      <c r="Y1940" s="1"/>
      <c r="Z1940" s="1"/>
      <c r="AA1940" s="1"/>
      <c r="AB1940" s="1"/>
      <c r="AC1940" s="1"/>
      <c r="AD1940" s="1"/>
      <c r="AE1940" s="1"/>
      <c r="AF1940" s="1"/>
      <c r="AG1940" s="1"/>
      <c r="AH1940" s="1"/>
      <c r="AI1940" s="1"/>
      <c r="AJ1940" s="1"/>
      <c r="AK1940" s="1"/>
      <c r="AL1940" s="1"/>
      <c r="AM1940" s="1"/>
      <c r="AN1940" s="1"/>
      <c r="AO1940" s="1"/>
      <c r="AP1940" s="1"/>
      <c r="AQ1940" s="1"/>
      <c r="AR1940" s="1"/>
      <c r="AS1940" s="1"/>
      <c r="AT1940" s="1"/>
      <c r="AU1940" s="1"/>
      <c r="AV1940" s="1"/>
      <c r="AW1940" s="1"/>
      <c r="AX1940" s="1"/>
      <c r="AY1940" s="1"/>
      <c r="AZ1940" s="1"/>
      <c r="BA1940" s="1"/>
      <c r="BB1940" s="1"/>
      <c r="BC1940" s="1"/>
      <c r="BD1940" s="1"/>
      <c r="BE1940" s="1"/>
      <c r="BF1940" s="1"/>
      <c r="BG1940" s="1"/>
      <c r="BH1940" s="1"/>
      <c r="BI1940" s="1"/>
      <c r="BJ1940" s="1"/>
      <c r="BK1940" s="1"/>
      <c r="BL1940" s="1"/>
      <c r="BM1940" s="1"/>
      <c r="BN1940" s="1"/>
      <c r="BO1940" s="1"/>
      <c r="BP1940" s="1"/>
      <c r="BQ1940" s="1"/>
      <c r="BR1940" s="1"/>
      <c r="BS1940" s="1"/>
      <c r="BT1940" s="1"/>
      <c r="BU1940" s="1"/>
      <c r="BV1940" s="1"/>
      <c r="BW1940" s="1"/>
      <c r="BX1940" s="1"/>
      <c r="BY1940" s="1"/>
      <c r="BZ1940" s="1"/>
      <c r="CA1940" s="1"/>
      <c r="CB1940" s="1"/>
      <c r="CC1940" s="1"/>
      <c r="CD1940" s="1"/>
      <c r="CE1940" s="1"/>
      <c r="CF1940" s="1"/>
      <c r="CG1940" s="1"/>
      <c r="CH1940" s="1"/>
      <c r="CI1940" s="1"/>
      <c r="CJ1940" s="1"/>
      <c r="CK1940" s="1"/>
      <c r="CL1940" s="1"/>
      <c r="CM1940" s="1"/>
      <c r="CN1940" s="1"/>
      <c r="CO1940" s="1"/>
      <c r="CP1940" s="1"/>
      <c r="CQ1940" s="1"/>
      <c r="CR1940" s="1"/>
      <c r="CS1940" s="1"/>
      <c r="CT1940" s="1"/>
      <c r="CU1940" s="1"/>
      <c r="CV1940" s="1"/>
      <c r="CW1940" s="1"/>
      <c r="CX1940" s="1"/>
      <c r="CY1940" s="1"/>
      <c r="CZ1940" s="1"/>
      <c r="DA1940" s="1"/>
      <c r="DB1940" s="1"/>
      <c r="DC1940" s="1"/>
      <c r="DD1940" s="1"/>
      <c r="DE1940" s="1"/>
      <c r="DF1940" s="1"/>
      <c r="DG1940" s="1"/>
      <c r="DH1940" s="1"/>
      <c r="DI1940" s="1"/>
      <c r="DJ1940" s="1"/>
      <c r="DK1940" s="1"/>
      <c r="DL1940" s="1"/>
      <c r="DM1940" s="1"/>
      <c r="DN1940" s="1"/>
      <c r="DO1940" s="1"/>
      <c r="DP1940" s="1"/>
      <c r="DQ1940" s="1"/>
      <c r="DR1940" s="1"/>
      <c r="DS1940" s="1"/>
      <c r="DT1940" s="1"/>
      <c r="DU1940" s="1"/>
      <c r="DV1940" s="1"/>
      <c r="DW1940" s="1"/>
      <c r="DX1940" s="1"/>
      <c r="DY1940" s="1"/>
      <c r="DZ1940" s="1"/>
      <c r="EA1940" s="1"/>
      <c r="EB1940" s="1"/>
      <c r="EC1940" s="1"/>
      <c r="ED1940" s="1"/>
      <c r="EE1940" s="1"/>
      <c r="EF1940" s="1"/>
      <c r="EG1940" s="1"/>
      <c r="EH1940" s="1"/>
      <c r="EI1940" s="1"/>
      <c r="EJ1940" s="1"/>
      <c r="EK1940" s="1"/>
      <c r="EL1940" s="1"/>
      <c r="EM1940" s="1"/>
      <c r="EN1940" s="1"/>
      <c r="EO1940" s="1"/>
      <c r="EP1940" s="1"/>
      <c r="EQ1940" s="1"/>
      <c r="ER1940" s="1"/>
      <c r="ES1940" s="1"/>
      <c r="ET1940" s="1"/>
      <c r="EU1940" s="1"/>
      <c r="EV1940" s="1"/>
      <c r="EW1940" s="1"/>
      <c r="EX1940" s="1"/>
      <c r="EY1940" s="1"/>
      <c r="EZ1940" s="1"/>
      <c r="FA1940" s="1"/>
    </row>
    <row r="1941" spans="1:157" s="21" customFormat="1" x14ac:dyDescent="0.2">
      <c r="A1941" s="184" t="s">
        <v>1843</v>
      </c>
      <c r="B1941" s="185" t="s">
        <v>1035</v>
      </c>
      <c r="C1941" s="186">
        <v>44055</v>
      </c>
      <c r="D1941" s="1"/>
      <c r="E1941" s="1"/>
      <c r="F1941" s="1"/>
      <c r="G1941" s="1"/>
      <c r="H1941" s="1"/>
      <c r="I1941" s="1"/>
      <c r="J1941" s="1"/>
      <c r="K1941" s="1"/>
      <c r="L1941" s="1"/>
      <c r="M1941" s="1"/>
      <c r="N1941" s="1"/>
      <c r="O1941" s="1"/>
      <c r="P1941" s="1"/>
      <c r="Q1941" s="1"/>
      <c r="R1941" s="1"/>
      <c r="S1941" s="1"/>
      <c r="T1941" s="1"/>
      <c r="U1941" s="1"/>
      <c r="V1941" s="1"/>
      <c r="W1941" s="1"/>
      <c r="X1941" s="1"/>
      <c r="Y1941" s="1"/>
      <c r="Z1941" s="1"/>
      <c r="AA1941" s="1"/>
      <c r="AB1941" s="1"/>
      <c r="AC1941" s="1"/>
      <c r="AD1941" s="1"/>
      <c r="AE1941" s="1"/>
      <c r="AF1941" s="1"/>
      <c r="AG1941" s="1"/>
      <c r="AH1941" s="1"/>
      <c r="AI1941" s="1"/>
      <c r="AJ1941" s="1"/>
      <c r="AK1941" s="1"/>
      <c r="AL1941" s="1"/>
      <c r="AM1941" s="1"/>
      <c r="AN1941" s="1"/>
      <c r="AO1941" s="1"/>
      <c r="AP1941" s="1"/>
      <c r="AQ1941" s="1"/>
      <c r="AR1941" s="1"/>
      <c r="AS1941" s="1"/>
      <c r="AT1941" s="1"/>
      <c r="AU1941" s="1"/>
      <c r="AV1941" s="1"/>
      <c r="AW1941" s="1"/>
      <c r="AX1941" s="1"/>
      <c r="AY1941" s="1"/>
      <c r="AZ1941" s="1"/>
      <c r="BA1941" s="1"/>
      <c r="BB1941" s="1"/>
      <c r="BC1941" s="1"/>
      <c r="BD1941" s="1"/>
      <c r="BE1941" s="1"/>
      <c r="BF1941" s="1"/>
      <c r="BG1941" s="1"/>
      <c r="BH1941" s="1"/>
      <c r="BI1941" s="1"/>
      <c r="BJ1941" s="1"/>
      <c r="BK1941" s="1"/>
      <c r="BL1941" s="1"/>
      <c r="BM1941" s="1"/>
      <c r="BN1941" s="1"/>
      <c r="BO1941" s="1"/>
      <c r="BP1941" s="1"/>
      <c r="BQ1941" s="1"/>
      <c r="BR1941" s="1"/>
      <c r="BS1941" s="1"/>
      <c r="BT1941" s="1"/>
      <c r="BU1941" s="1"/>
      <c r="BV1941" s="1"/>
      <c r="BW1941" s="1"/>
      <c r="BX1941" s="1"/>
      <c r="BY1941" s="1"/>
      <c r="BZ1941" s="1"/>
      <c r="CA1941" s="1"/>
      <c r="CB1941" s="1"/>
      <c r="CC1941" s="1"/>
      <c r="CD1941" s="1"/>
      <c r="CE1941" s="1"/>
      <c r="CF1941" s="1"/>
      <c r="CG1941" s="1"/>
      <c r="CH1941" s="1"/>
      <c r="CI1941" s="1"/>
      <c r="CJ1941" s="1"/>
      <c r="CK1941" s="1"/>
      <c r="CL1941" s="1"/>
      <c r="CM1941" s="1"/>
      <c r="CN1941" s="1"/>
      <c r="CO1941" s="1"/>
      <c r="CP1941" s="1"/>
      <c r="CQ1941" s="1"/>
      <c r="CR1941" s="1"/>
      <c r="CS1941" s="1"/>
      <c r="CT1941" s="1"/>
      <c r="CU1941" s="1"/>
      <c r="CV1941" s="1"/>
      <c r="CW1941" s="1"/>
      <c r="CX1941" s="1"/>
      <c r="CY1941" s="1"/>
      <c r="CZ1941" s="1"/>
      <c r="DA1941" s="1"/>
      <c r="DB1941" s="1"/>
      <c r="DC1941" s="1"/>
      <c r="DD1941" s="1"/>
      <c r="DE1941" s="1"/>
      <c r="DF1941" s="1"/>
      <c r="DG1941" s="1"/>
      <c r="DH1941" s="1"/>
      <c r="DI1941" s="1"/>
      <c r="DJ1941" s="1"/>
      <c r="DK1941" s="1"/>
      <c r="DL1941" s="1"/>
      <c r="DM1941" s="1"/>
      <c r="DN1941" s="1"/>
      <c r="DO1941" s="1"/>
      <c r="DP1941" s="1"/>
      <c r="DQ1941" s="1"/>
      <c r="DR1941" s="1"/>
      <c r="DS1941" s="1"/>
      <c r="DT1941" s="1"/>
      <c r="DU1941" s="1"/>
      <c r="DV1941" s="1"/>
      <c r="DW1941" s="1"/>
      <c r="DX1941" s="1"/>
      <c r="DY1941" s="1"/>
      <c r="DZ1941" s="1"/>
      <c r="EA1941" s="1"/>
      <c r="EB1941" s="1"/>
      <c r="EC1941" s="1"/>
      <c r="ED1941" s="1"/>
      <c r="EE1941" s="1"/>
      <c r="EF1941" s="1"/>
      <c r="EG1941" s="1"/>
      <c r="EH1941" s="1"/>
      <c r="EI1941" s="1"/>
      <c r="EJ1941" s="1"/>
      <c r="EK1941" s="1"/>
      <c r="EL1941" s="1"/>
      <c r="EM1941" s="1"/>
      <c r="EN1941" s="1"/>
      <c r="EO1941" s="1"/>
      <c r="EP1941" s="1"/>
      <c r="EQ1941" s="1"/>
      <c r="ER1941" s="1"/>
      <c r="ES1941" s="1"/>
      <c r="ET1941" s="1"/>
      <c r="EU1941" s="1"/>
      <c r="EV1941" s="1"/>
      <c r="EW1941" s="1"/>
      <c r="EX1941" s="1"/>
      <c r="EY1941" s="1"/>
      <c r="EZ1941" s="1"/>
      <c r="FA1941" s="1"/>
    </row>
    <row r="1942" spans="1:157" s="21" customFormat="1" x14ac:dyDescent="0.2">
      <c r="A1942" s="184" t="s">
        <v>1843</v>
      </c>
      <c r="B1942" s="185" t="s">
        <v>1035</v>
      </c>
      <c r="C1942" s="186">
        <v>25980.77</v>
      </c>
      <c r="D1942" s="1"/>
      <c r="E1942" s="1"/>
      <c r="F1942" s="1"/>
      <c r="G1942" s="1"/>
      <c r="H1942" s="1"/>
      <c r="I1942" s="1"/>
      <c r="J1942" s="1"/>
      <c r="K1942" s="1"/>
      <c r="L1942" s="1"/>
      <c r="M1942" s="1"/>
      <c r="N1942" s="1"/>
      <c r="O1942" s="1"/>
      <c r="P1942" s="1"/>
      <c r="Q1942" s="1"/>
      <c r="R1942" s="1"/>
      <c r="S1942" s="1"/>
      <c r="T1942" s="1"/>
      <c r="U1942" s="1"/>
      <c r="V1942" s="1"/>
      <c r="W1942" s="1"/>
      <c r="X1942" s="1"/>
      <c r="Y1942" s="1"/>
      <c r="Z1942" s="1"/>
      <c r="AA1942" s="1"/>
      <c r="AB1942" s="1"/>
      <c r="AC1942" s="1"/>
      <c r="AD1942" s="1"/>
      <c r="AE1942" s="1"/>
      <c r="AF1942" s="1"/>
      <c r="AG1942" s="1"/>
      <c r="AH1942" s="1"/>
      <c r="AI1942" s="1"/>
      <c r="AJ1942" s="1"/>
      <c r="AK1942" s="1"/>
      <c r="AL1942" s="1"/>
      <c r="AM1942" s="1"/>
      <c r="AN1942" s="1"/>
      <c r="AO1942" s="1"/>
      <c r="AP1942" s="1"/>
      <c r="AQ1942" s="1"/>
      <c r="AR1942" s="1"/>
      <c r="AS1942" s="1"/>
      <c r="AT1942" s="1"/>
      <c r="AU1942" s="1"/>
      <c r="AV1942" s="1"/>
      <c r="AW1942" s="1"/>
      <c r="AX1942" s="1"/>
      <c r="AY1942" s="1"/>
      <c r="AZ1942" s="1"/>
      <c r="BA1942" s="1"/>
      <c r="BB1942" s="1"/>
      <c r="BC1942" s="1"/>
      <c r="BD1942" s="1"/>
      <c r="BE1942" s="1"/>
      <c r="BF1942" s="1"/>
      <c r="BG1942" s="1"/>
      <c r="BH1942" s="1"/>
      <c r="BI1942" s="1"/>
      <c r="BJ1942" s="1"/>
      <c r="BK1942" s="1"/>
      <c r="BL1942" s="1"/>
      <c r="BM1942" s="1"/>
      <c r="BN1942" s="1"/>
      <c r="BO1942" s="1"/>
      <c r="BP1942" s="1"/>
      <c r="BQ1942" s="1"/>
      <c r="BR1942" s="1"/>
      <c r="BS1942" s="1"/>
      <c r="BT1942" s="1"/>
      <c r="BU1942" s="1"/>
      <c r="BV1942" s="1"/>
      <c r="BW1942" s="1"/>
      <c r="BX1942" s="1"/>
      <c r="BY1942" s="1"/>
      <c r="BZ1942" s="1"/>
      <c r="CA1942" s="1"/>
      <c r="CB1942" s="1"/>
      <c r="CC1942" s="1"/>
      <c r="CD1942" s="1"/>
      <c r="CE1942" s="1"/>
      <c r="CF1942" s="1"/>
      <c r="CG1942" s="1"/>
      <c r="CH1942" s="1"/>
      <c r="CI1942" s="1"/>
      <c r="CJ1942" s="1"/>
      <c r="CK1942" s="1"/>
      <c r="CL1942" s="1"/>
      <c r="CM1942" s="1"/>
      <c r="CN1942" s="1"/>
      <c r="CO1942" s="1"/>
      <c r="CP1942" s="1"/>
      <c r="CQ1942" s="1"/>
      <c r="CR1942" s="1"/>
      <c r="CS1942" s="1"/>
      <c r="CT1942" s="1"/>
      <c r="CU1942" s="1"/>
      <c r="CV1942" s="1"/>
      <c r="CW1942" s="1"/>
      <c r="CX1942" s="1"/>
      <c r="CY1942" s="1"/>
      <c r="CZ1942" s="1"/>
      <c r="DA1942" s="1"/>
      <c r="DB1942" s="1"/>
      <c r="DC1942" s="1"/>
      <c r="DD1942" s="1"/>
      <c r="DE1942" s="1"/>
      <c r="DF1942" s="1"/>
      <c r="DG1942" s="1"/>
      <c r="DH1942" s="1"/>
      <c r="DI1942" s="1"/>
      <c r="DJ1942" s="1"/>
      <c r="DK1942" s="1"/>
      <c r="DL1942" s="1"/>
      <c r="DM1942" s="1"/>
      <c r="DN1942" s="1"/>
      <c r="DO1942" s="1"/>
      <c r="DP1942" s="1"/>
      <c r="DQ1942" s="1"/>
      <c r="DR1942" s="1"/>
      <c r="DS1942" s="1"/>
      <c r="DT1942" s="1"/>
      <c r="DU1942" s="1"/>
      <c r="DV1942" s="1"/>
      <c r="DW1942" s="1"/>
      <c r="DX1942" s="1"/>
      <c r="DY1942" s="1"/>
      <c r="DZ1942" s="1"/>
      <c r="EA1942" s="1"/>
      <c r="EB1942" s="1"/>
      <c r="EC1942" s="1"/>
      <c r="ED1942" s="1"/>
      <c r="EE1942" s="1"/>
      <c r="EF1942" s="1"/>
      <c r="EG1942" s="1"/>
      <c r="EH1942" s="1"/>
      <c r="EI1942" s="1"/>
      <c r="EJ1942" s="1"/>
      <c r="EK1942" s="1"/>
      <c r="EL1942" s="1"/>
      <c r="EM1942" s="1"/>
      <c r="EN1942" s="1"/>
      <c r="EO1942" s="1"/>
      <c r="EP1942" s="1"/>
      <c r="EQ1942" s="1"/>
      <c r="ER1942" s="1"/>
      <c r="ES1942" s="1"/>
      <c r="ET1942" s="1"/>
      <c r="EU1942" s="1"/>
      <c r="EV1942" s="1"/>
      <c r="EW1942" s="1"/>
      <c r="EX1942" s="1"/>
      <c r="EY1942" s="1"/>
      <c r="EZ1942" s="1"/>
      <c r="FA1942" s="1"/>
    </row>
    <row r="1943" spans="1:157" s="21" customFormat="1" x14ac:dyDescent="0.2">
      <c r="A1943" s="184" t="s">
        <v>1843</v>
      </c>
      <c r="B1943" s="185" t="s">
        <v>1035</v>
      </c>
      <c r="C1943" s="186">
        <v>12123.78</v>
      </c>
      <c r="D1943" s="1"/>
      <c r="E1943" s="1"/>
      <c r="F1943" s="1"/>
      <c r="G1943" s="1"/>
      <c r="H1943" s="1"/>
      <c r="I1943" s="1"/>
      <c r="J1943" s="1"/>
      <c r="K1943" s="1"/>
      <c r="L1943" s="1"/>
      <c r="M1943" s="1"/>
      <c r="N1943" s="1"/>
      <c r="O1943" s="1"/>
      <c r="P1943" s="1"/>
      <c r="Q1943" s="1"/>
      <c r="R1943" s="1"/>
      <c r="S1943" s="1"/>
      <c r="T1943" s="1"/>
      <c r="U1943" s="1"/>
      <c r="V1943" s="1"/>
      <c r="W1943" s="1"/>
      <c r="X1943" s="1"/>
      <c r="Y1943" s="1"/>
      <c r="Z1943" s="1"/>
      <c r="AA1943" s="1"/>
      <c r="AB1943" s="1"/>
      <c r="AC1943" s="1"/>
      <c r="AD1943" s="1"/>
      <c r="AE1943" s="1"/>
      <c r="AF1943" s="1"/>
      <c r="AG1943" s="1"/>
      <c r="AH1943" s="1"/>
      <c r="AI1943" s="1"/>
      <c r="AJ1943" s="1"/>
      <c r="AK1943" s="1"/>
      <c r="AL1943" s="1"/>
      <c r="AM1943" s="1"/>
      <c r="AN1943" s="1"/>
      <c r="AO1943" s="1"/>
      <c r="AP1943" s="1"/>
      <c r="AQ1943" s="1"/>
      <c r="AR1943" s="1"/>
      <c r="AS1943" s="1"/>
      <c r="AT1943" s="1"/>
      <c r="AU1943" s="1"/>
      <c r="AV1943" s="1"/>
      <c r="AW1943" s="1"/>
      <c r="AX1943" s="1"/>
      <c r="AY1943" s="1"/>
      <c r="AZ1943" s="1"/>
      <c r="BA1943" s="1"/>
      <c r="BB1943" s="1"/>
      <c r="BC1943" s="1"/>
      <c r="BD1943" s="1"/>
      <c r="BE1943" s="1"/>
      <c r="BF1943" s="1"/>
      <c r="BG1943" s="1"/>
      <c r="BH1943" s="1"/>
      <c r="BI1943" s="1"/>
      <c r="BJ1943" s="1"/>
      <c r="BK1943" s="1"/>
      <c r="BL1943" s="1"/>
      <c r="BM1943" s="1"/>
      <c r="BN1943" s="1"/>
      <c r="BO1943" s="1"/>
      <c r="BP1943" s="1"/>
      <c r="BQ1943" s="1"/>
      <c r="BR1943" s="1"/>
      <c r="BS1943" s="1"/>
      <c r="BT1943" s="1"/>
      <c r="BU1943" s="1"/>
      <c r="BV1943" s="1"/>
      <c r="BW1943" s="1"/>
      <c r="BX1943" s="1"/>
      <c r="BY1943" s="1"/>
      <c r="BZ1943" s="1"/>
      <c r="CA1943" s="1"/>
      <c r="CB1943" s="1"/>
      <c r="CC1943" s="1"/>
      <c r="CD1943" s="1"/>
      <c r="CE1943" s="1"/>
      <c r="CF1943" s="1"/>
      <c r="CG1943" s="1"/>
      <c r="CH1943" s="1"/>
      <c r="CI1943" s="1"/>
      <c r="CJ1943" s="1"/>
      <c r="CK1943" s="1"/>
      <c r="CL1943" s="1"/>
      <c r="CM1943" s="1"/>
      <c r="CN1943" s="1"/>
      <c r="CO1943" s="1"/>
      <c r="CP1943" s="1"/>
      <c r="CQ1943" s="1"/>
      <c r="CR1943" s="1"/>
      <c r="CS1943" s="1"/>
      <c r="CT1943" s="1"/>
      <c r="CU1943" s="1"/>
      <c r="CV1943" s="1"/>
      <c r="CW1943" s="1"/>
      <c r="CX1943" s="1"/>
      <c r="CY1943" s="1"/>
      <c r="CZ1943" s="1"/>
      <c r="DA1943" s="1"/>
      <c r="DB1943" s="1"/>
      <c r="DC1943" s="1"/>
      <c r="DD1943" s="1"/>
      <c r="DE1943" s="1"/>
      <c r="DF1943" s="1"/>
      <c r="DG1943" s="1"/>
      <c r="DH1943" s="1"/>
      <c r="DI1943" s="1"/>
      <c r="DJ1943" s="1"/>
      <c r="DK1943" s="1"/>
      <c r="DL1943" s="1"/>
      <c r="DM1943" s="1"/>
      <c r="DN1943" s="1"/>
      <c r="DO1943" s="1"/>
      <c r="DP1943" s="1"/>
      <c r="DQ1943" s="1"/>
      <c r="DR1943" s="1"/>
      <c r="DS1943" s="1"/>
      <c r="DT1943" s="1"/>
      <c r="DU1943" s="1"/>
      <c r="DV1943" s="1"/>
      <c r="DW1943" s="1"/>
      <c r="DX1943" s="1"/>
      <c r="DY1943" s="1"/>
      <c r="DZ1943" s="1"/>
      <c r="EA1943" s="1"/>
      <c r="EB1943" s="1"/>
      <c r="EC1943" s="1"/>
      <c r="ED1943" s="1"/>
      <c r="EE1943" s="1"/>
      <c r="EF1943" s="1"/>
      <c r="EG1943" s="1"/>
      <c r="EH1943" s="1"/>
      <c r="EI1943" s="1"/>
      <c r="EJ1943" s="1"/>
      <c r="EK1943" s="1"/>
      <c r="EL1943" s="1"/>
      <c r="EM1943" s="1"/>
      <c r="EN1943" s="1"/>
      <c r="EO1943" s="1"/>
      <c r="EP1943" s="1"/>
      <c r="EQ1943" s="1"/>
      <c r="ER1943" s="1"/>
      <c r="ES1943" s="1"/>
      <c r="ET1943" s="1"/>
      <c r="EU1943" s="1"/>
      <c r="EV1943" s="1"/>
      <c r="EW1943" s="1"/>
      <c r="EX1943" s="1"/>
      <c r="EY1943" s="1"/>
      <c r="EZ1943" s="1"/>
      <c r="FA1943" s="1"/>
    </row>
    <row r="1944" spans="1:157" s="21" customFormat="1" x14ac:dyDescent="0.2">
      <c r="A1944" s="184" t="s">
        <v>1843</v>
      </c>
      <c r="B1944" s="185" t="s">
        <v>1035</v>
      </c>
      <c r="C1944" s="186">
        <v>25807.759999999998</v>
      </c>
      <c r="D1944" s="1"/>
      <c r="E1944" s="1"/>
      <c r="F1944" s="1"/>
      <c r="G1944" s="1"/>
      <c r="H1944" s="1"/>
      <c r="I1944" s="1"/>
      <c r="J1944" s="1"/>
      <c r="K1944" s="1"/>
      <c r="L1944" s="1"/>
      <c r="M1944" s="1"/>
      <c r="N1944" s="1"/>
      <c r="O1944" s="1"/>
      <c r="P1944" s="1"/>
      <c r="Q1944" s="1"/>
      <c r="R1944" s="1"/>
      <c r="S1944" s="1"/>
      <c r="T1944" s="1"/>
      <c r="U1944" s="1"/>
      <c r="V1944" s="1"/>
      <c r="W1944" s="1"/>
      <c r="X1944" s="1"/>
      <c r="Y1944" s="1"/>
      <c r="Z1944" s="1"/>
      <c r="AA1944" s="1"/>
      <c r="AB1944" s="1"/>
      <c r="AC1944" s="1"/>
      <c r="AD1944" s="1"/>
      <c r="AE1944" s="1"/>
      <c r="AF1944" s="1"/>
      <c r="AG1944" s="1"/>
      <c r="AH1944" s="1"/>
      <c r="AI1944" s="1"/>
      <c r="AJ1944" s="1"/>
      <c r="AK1944" s="1"/>
      <c r="AL1944" s="1"/>
      <c r="AM1944" s="1"/>
      <c r="AN1944" s="1"/>
      <c r="AO1944" s="1"/>
      <c r="AP1944" s="1"/>
      <c r="AQ1944" s="1"/>
      <c r="AR1944" s="1"/>
      <c r="AS1944" s="1"/>
      <c r="AT1944" s="1"/>
      <c r="AU1944" s="1"/>
      <c r="AV1944" s="1"/>
      <c r="AW1944" s="1"/>
      <c r="AX1944" s="1"/>
      <c r="AY1944" s="1"/>
      <c r="AZ1944" s="1"/>
      <c r="BA1944" s="1"/>
      <c r="BB1944" s="1"/>
      <c r="BC1944" s="1"/>
      <c r="BD1944" s="1"/>
      <c r="BE1944" s="1"/>
      <c r="BF1944" s="1"/>
      <c r="BG1944" s="1"/>
      <c r="BH1944" s="1"/>
      <c r="BI1944" s="1"/>
      <c r="BJ1944" s="1"/>
      <c r="BK1944" s="1"/>
      <c r="BL1944" s="1"/>
      <c r="BM1944" s="1"/>
      <c r="BN1944" s="1"/>
      <c r="BO1944" s="1"/>
      <c r="BP1944" s="1"/>
      <c r="BQ1944" s="1"/>
      <c r="BR1944" s="1"/>
      <c r="BS1944" s="1"/>
      <c r="BT1944" s="1"/>
      <c r="BU1944" s="1"/>
      <c r="BV1944" s="1"/>
      <c r="BW1944" s="1"/>
      <c r="BX1944" s="1"/>
      <c r="BY1944" s="1"/>
      <c r="BZ1944" s="1"/>
      <c r="CA1944" s="1"/>
      <c r="CB1944" s="1"/>
      <c r="CC1944" s="1"/>
      <c r="CD1944" s="1"/>
      <c r="CE1944" s="1"/>
      <c r="CF1944" s="1"/>
      <c r="CG1944" s="1"/>
      <c r="CH1944" s="1"/>
      <c r="CI1944" s="1"/>
      <c r="CJ1944" s="1"/>
      <c r="CK1944" s="1"/>
      <c r="CL1944" s="1"/>
      <c r="CM1944" s="1"/>
      <c r="CN1944" s="1"/>
      <c r="CO1944" s="1"/>
      <c r="CP1944" s="1"/>
      <c r="CQ1944" s="1"/>
      <c r="CR1944" s="1"/>
      <c r="CS1944" s="1"/>
      <c r="CT1944" s="1"/>
      <c r="CU1944" s="1"/>
      <c r="CV1944" s="1"/>
      <c r="CW1944" s="1"/>
      <c r="CX1944" s="1"/>
      <c r="CY1944" s="1"/>
      <c r="CZ1944" s="1"/>
      <c r="DA1944" s="1"/>
      <c r="DB1944" s="1"/>
      <c r="DC1944" s="1"/>
      <c r="DD1944" s="1"/>
      <c r="DE1944" s="1"/>
      <c r="DF1944" s="1"/>
      <c r="DG1944" s="1"/>
      <c r="DH1944" s="1"/>
      <c r="DI1944" s="1"/>
      <c r="DJ1944" s="1"/>
      <c r="DK1944" s="1"/>
      <c r="DL1944" s="1"/>
      <c r="DM1944" s="1"/>
      <c r="DN1944" s="1"/>
      <c r="DO1944" s="1"/>
      <c r="DP1944" s="1"/>
      <c r="DQ1944" s="1"/>
      <c r="DR1944" s="1"/>
      <c r="DS1944" s="1"/>
      <c r="DT1944" s="1"/>
      <c r="DU1944" s="1"/>
      <c r="DV1944" s="1"/>
      <c r="DW1944" s="1"/>
      <c r="DX1944" s="1"/>
      <c r="DY1944" s="1"/>
      <c r="DZ1944" s="1"/>
      <c r="EA1944" s="1"/>
      <c r="EB1944" s="1"/>
      <c r="EC1944" s="1"/>
      <c r="ED1944" s="1"/>
      <c r="EE1944" s="1"/>
      <c r="EF1944" s="1"/>
      <c r="EG1944" s="1"/>
      <c r="EH1944" s="1"/>
      <c r="EI1944" s="1"/>
      <c r="EJ1944" s="1"/>
      <c r="EK1944" s="1"/>
      <c r="EL1944" s="1"/>
      <c r="EM1944" s="1"/>
      <c r="EN1944" s="1"/>
      <c r="EO1944" s="1"/>
      <c r="EP1944" s="1"/>
      <c r="EQ1944" s="1"/>
      <c r="ER1944" s="1"/>
      <c r="ES1944" s="1"/>
      <c r="ET1944" s="1"/>
      <c r="EU1944" s="1"/>
      <c r="EV1944" s="1"/>
      <c r="EW1944" s="1"/>
      <c r="EX1944" s="1"/>
      <c r="EY1944" s="1"/>
      <c r="EZ1944" s="1"/>
      <c r="FA1944" s="1"/>
    </row>
    <row r="1945" spans="1:157" s="21" customFormat="1" x14ac:dyDescent="0.2">
      <c r="A1945" s="184" t="s">
        <v>1843</v>
      </c>
      <c r="B1945" s="185" t="s">
        <v>1035</v>
      </c>
      <c r="C1945" s="186">
        <v>29550.35</v>
      </c>
      <c r="D1945" s="1"/>
      <c r="E1945" s="1"/>
      <c r="F1945" s="1"/>
      <c r="G1945" s="1"/>
      <c r="H1945" s="1"/>
      <c r="I1945" s="1"/>
      <c r="J1945" s="1"/>
      <c r="K1945" s="1"/>
      <c r="L1945" s="1"/>
      <c r="M1945" s="1"/>
      <c r="N1945" s="1"/>
      <c r="O1945" s="1"/>
      <c r="P1945" s="1"/>
      <c r="Q1945" s="1"/>
      <c r="R1945" s="1"/>
      <c r="S1945" s="1"/>
      <c r="T1945" s="1"/>
      <c r="U1945" s="1"/>
      <c r="V1945" s="1"/>
      <c r="W1945" s="1"/>
      <c r="X1945" s="1"/>
      <c r="Y1945" s="1"/>
      <c r="Z1945" s="1"/>
      <c r="AA1945" s="1"/>
      <c r="AB1945" s="1"/>
      <c r="AC1945" s="1"/>
      <c r="AD1945" s="1"/>
      <c r="AE1945" s="1"/>
      <c r="AF1945" s="1"/>
      <c r="AG1945" s="1"/>
      <c r="AH1945" s="1"/>
      <c r="AI1945" s="1"/>
      <c r="AJ1945" s="1"/>
      <c r="AK1945" s="1"/>
      <c r="AL1945" s="1"/>
      <c r="AM1945" s="1"/>
      <c r="AN1945" s="1"/>
      <c r="AO1945" s="1"/>
      <c r="AP1945" s="1"/>
      <c r="AQ1945" s="1"/>
      <c r="AR1945" s="1"/>
      <c r="AS1945" s="1"/>
      <c r="AT1945" s="1"/>
      <c r="AU1945" s="1"/>
      <c r="AV1945" s="1"/>
      <c r="AW1945" s="1"/>
      <c r="AX1945" s="1"/>
      <c r="AY1945" s="1"/>
      <c r="AZ1945" s="1"/>
      <c r="BA1945" s="1"/>
      <c r="BB1945" s="1"/>
      <c r="BC1945" s="1"/>
      <c r="BD1945" s="1"/>
      <c r="BE1945" s="1"/>
      <c r="BF1945" s="1"/>
      <c r="BG1945" s="1"/>
      <c r="BH1945" s="1"/>
      <c r="BI1945" s="1"/>
      <c r="BJ1945" s="1"/>
      <c r="BK1945" s="1"/>
      <c r="BL1945" s="1"/>
      <c r="BM1945" s="1"/>
      <c r="BN1945" s="1"/>
      <c r="BO1945" s="1"/>
      <c r="BP1945" s="1"/>
      <c r="BQ1945" s="1"/>
      <c r="BR1945" s="1"/>
      <c r="BS1945" s="1"/>
      <c r="BT1945" s="1"/>
      <c r="BU1945" s="1"/>
      <c r="BV1945" s="1"/>
      <c r="BW1945" s="1"/>
      <c r="BX1945" s="1"/>
      <c r="BY1945" s="1"/>
      <c r="BZ1945" s="1"/>
      <c r="CA1945" s="1"/>
      <c r="CB1945" s="1"/>
      <c r="CC1945" s="1"/>
      <c r="CD1945" s="1"/>
      <c r="CE1945" s="1"/>
      <c r="CF1945" s="1"/>
      <c r="CG1945" s="1"/>
      <c r="CH1945" s="1"/>
      <c r="CI1945" s="1"/>
      <c r="CJ1945" s="1"/>
      <c r="CK1945" s="1"/>
      <c r="CL1945" s="1"/>
      <c r="CM1945" s="1"/>
      <c r="CN1945" s="1"/>
      <c r="CO1945" s="1"/>
      <c r="CP1945" s="1"/>
      <c r="CQ1945" s="1"/>
      <c r="CR1945" s="1"/>
      <c r="CS1945" s="1"/>
      <c r="CT1945" s="1"/>
      <c r="CU1945" s="1"/>
      <c r="CV1945" s="1"/>
      <c r="CW1945" s="1"/>
      <c r="CX1945" s="1"/>
      <c r="CY1945" s="1"/>
      <c r="CZ1945" s="1"/>
      <c r="DA1945" s="1"/>
      <c r="DB1945" s="1"/>
      <c r="DC1945" s="1"/>
      <c r="DD1945" s="1"/>
      <c r="DE1945" s="1"/>
      <c r="DF1945" s="1"/>
      <c r="DG1945" s="1"/>
      <c r="DH1945" s="1"/>
      <c r="DI1945" s="1"/>
      <c r="DJ1945" s="1"/>
      <c r="DK1945" s="1"/>
      <c r="DL1945" s="1"/>
      <c r="DM1945" s="1"/>
      <c r="DN1945" s="1"/>
      <c r="DO1945" s="1"/>
      <c r="DP1945" s="1"/>
      <c r="DQ1945" s="1"/>
      <c r="DR1945" s="1"/>
      <c r="DS1945" s="1"/>
      <c r="DT1945" s="1"/>
      <c r="DU1945" s="1"/>
      <c r="DV1945" s="1"/>
      <c r="DW1945" s="1"/>
      <c r="DX1945" s="1"/>
      <c r="DY1945" s="1"/>
      <c r="DZ1945" s="1"/>
      <c r="EA1945" s="1"/>
      <c r="EB1945" s="1"/>
      <c r="EC1945" s="1"/>
      <c r="ED1945" s="1"/>
      <c r="EE1945" s="1"/>
      <c r="EF1945" s="1"/>
      <c r="EG1945" s="1"/>
      <c r="EH1945" s="1"/>
      <c r="EI1945" s="1"/>
      <c r="EJ1945" s="1"/>
      <c r="EK1945" s="1"/>
      <c r="EL1945" s="1"/>
      <c r="EM1945" s="1"/>
      <c r="EN1945" s="1"/>
      <c r="EO1945" s="1"/>
      <c r="EP1945" s="1"/>
      <c r="EQ1945" s="1"/>
      <c r="ER1945" s="1"/>
      <c r="ES1945" s="1"/>
      <c r="ET1945" s="1"/>
      <c r="EU1945" s="1"/>
      <c r="EV1945" s="1"/>
      <c r="EW1945" s="1"/>
      <c r="EX1945" s="1"/>
      <c r="EY1945" s="1"/>
      <c r="EZ1945" s="1"/>
      <c r="FA1945" s="1"/>
    </row>
    <row r="1946" spans="1:157" s="21" customFormat="1" x14ac:dyDescent="0.2">
      <c r="A1946" s="184" t="s">
        <v>1843</v>
      </c>
      <c r="B1946" s="185" t="s">
        <v>1035</v>
      </c>
      <c r="C1946" s="186">
        <v>99936.87</v>
      </c>
      <c r="D1946" s="1"/>
      <c r="E1946" s="1"/>
      <c r="F1946" s="1"/>
      <c r="G1946" s="1"/>
      <c r="H1946" s="1"/>
      <c r="I1946" s="1"/>
      <c r="J1946" s="1"/>
      <c r="K1946" s="1"/>
      <c r="L1946" s="1"/>
      <c r="M1946" s="1"/>
      <c r="N1946" s="1"/>
      <c r="O1946" s="1"/>
      <c r="P1946" s="1"/>
      <c r="Q1946" s="1"/>
      <c r="R1946" s="1"/>
      <c r="S1946" s="1"/>
      <c r="T1946" s="1"/>
      <c r="U1946" s="1"/>
      <c r="V1946" s="1"/>
      <c r="W1946" s="1"/>
      <c r="X1946" s="1"/>
      <c r="Y1946" s="1"/>
      <c r="Z1946" s="1"/>
      <c r="AA1946" s="1"/>
      <c r="AB1946" s="1"/>
      <c r="AC1946" s="1"/>
      <c r="AD1946" s="1"/>
      <c r="AE1946" s="1"/>
      <c r="AF1946" s="1"/>
      <c r="AG1946" s="1"/>
      <c r="AH1946" s="1"/>
      <c r="AI1946" s="1"/>
      <c r="AJ1946" s="1"/>
      <c r="AK1946" s="1"/>
      <c r="AL1946" s="1"/>
      <c r="AM1946" s="1"/>
      <c r="AN1946" s="1"/>
      <c r="AO1946" s="1"/>
      <c r="AP1946" s="1"/>
      <c r="AQ1946" s="1"/>
      <c r="AR1946" s="1"/>
      <c r="AS1946" s="1"/>
      <c r="AT1946" s="1"/>
      <c r="AU1946" s="1"/>
      <c r="AV1946" s="1"/>
      <c r="AW1946" s="1"/>
      <c r="AX1946" s="1"/>
      <c r="AY1946" s="1"/>
      <c r="AZ1946" s="1"/>
      <c r="BA1946" s="1"/>
      <c r="BB1946" s="1"/>
      <c r="BC1946" s="1"/>
      <c r="BD1946" s="1"/>
      <c r="BE1946" s="1"/>
      <c r="BF1946" s="1"/>
      <c r="BG1946" s="1"/>
      <c r="BH1946" s="1"/>
      <c r="BI1946" s="1"/>
      <c r="BJ1946" s="1"/>
      <c r="BK1946" s="1"/>
      <c r="BL1946" s="1"/>
      <c r="BM1946" s="1"/>
      <c r="BN1946" s="1"/>
      <c r="BO1946" s="1"/>
      <c r="BP1946" s="1"/>
      <c r="BQ1946" s="1"/>
      <c r="BR1946" s="1"/>
      <c r="BS1946" s="1"/>
      <c r="BT1946" s="1"/>
      <c r="BU1946" s="1"/>
      <c r="BV1946" s="1"/>
      <c r="BW1946" s="1"/>
      <c r="BX1946" s="1"/>
      <c r="BY1946" s="1"/>
      <c r="BZ1946" s="1"/>
      <c r="CA1946" s="1"/>
      <c r="CB1946" s="1"/>
      <c r="CC1946" s="1"/>
      <c r="CD1946" s="1"/>
      <c r="CE1946" s="1"/>
      <c r="CF1946" s="1"/>
      <c r="CG1946" s="1"/>
      <c r="CH1946" s="1"/>
      <c r="CI1946" s="1"/>
      <c r="CJ1946" s="1"/>
      <c r="CK1946" s="1"/>
      <c r="CL1946" s="1"/>
      <c r="CM1946" s="1"/>
      <c r="CN1946" s="1"/>
      <c r="CO1946" s="1"/>
      <c r="CP1946" s="1"/>
      <c r="CQ1946" s="1"/>
      <c r="CR1946" s="1"/>
      <c r="CS1946" s="1"/>
      <c r="CT1946" s="1"/>
      <c r="CU1946" s="1"/>
      <c r="CV1946" s="1"/>
      <c r="CW1946" s="1"/>
      <c r="CX1946" s="1"/>
      <c r="CY1946" s="1"/>
      <c r="CZ1946" s="1"/>
      <c r="DA1946" s="1"/>
      <c r="DB1946" s="1"/>
      <c r="DC1946" s="1"/>
      <c r="DD1946" s="1"/>
      <c r="DE1946" s="1"/>
      <c r="DF1946" s="1"/>
      <c r="DG1946" s="1"/>
      <c r="DH1946" s="1"/>
      <c r="DI1946" s="1"/>
      <c r="DJ1946" s="1"/>
      <c r="DK1946" s="1"/>
      <c r="DL1946" s="1"/>
      <c r="DM1946" s="1"/>
      <c r="DN1946" s="1"/>
      <c r="DO1946" s="1"/>
      <c r="DP1946" s="1"/>
      <c r="DQ1946" s="1"/>
      <c r="DR1946" s="1"/>
      <c r="DS1946" s="1"/>
      <c r="DT1946" s="1"/>
      <c r="DU1946" s="1"/>
      <c r="DV1946" s="1"/>
      <c r="DW1946" s="1"/>
      <c r="DX1946" s="1"/>
      <c r="DY1946" s="1"/>
      <c r="DZ1946" s="1"/>
      <c r="EA1946" s="1"/>
      <c r="EB1946" s="1"/>
      <c r="EC1946" s="1"/>
      <c r="ED1946" s="1"/>
      <c r="EE1946" s="1"/>
      <c r="EF1946" s="1"/>
      <c r="EG1946" s="1"/>
      <c r="EH1946" s="1"/>
      <c r="EI1946" s="1"/>
      <c r="EJ1946" s="1"/>
      <c r="EK1946" s="1"/>
      <c r="EL1946" s="1"/>
      <c r="EM1946" s="1"/>
      <c r="EN1946" s="1"/>
      <c r="EO1946" s="1"/>
      <c r="EP1946" s="1"/>
      <c r="EQ1946" s="1"/>
      <c r="ER1946" s="1"/>
      <c r="ES1946" s="1"/>
      <c r="ET1946" s="1"/>
      <c r="EU1946" s="1"/>
      <c r="EV1946" s="1"/>
      <c r="EW1946" s="1"/>
      <c r="EX1946" s="1"/>
      <c r="EY1946" s="1"/>
      <c r="EZ1946" s="1"/>
      <c r="FA1946" s="1"/>
    </row>
    <row r="1947" spans="1:157" s="21" customFormat="1" x14ac:dyDescent="0.2">
      <c r="A1947" s="184" t="s">
        <v>1844</v>
      </c>
      <c r="B1947" s="185" t="s">
        <v>1035</v>
      </c>
      <c r="C1947" s="186">
        <v>5409.88</v>
      </c>
      <c r="D1947" s="1"/>
      <c r="E1947" s="1"/>
      <c r="F1947" s="1"/>
      <c r="G1947" s="1"/>
      <c r="H1947" s="1"/>
      <c r="I1947" s="1"/>
      <c r="J1947" s="1"/>
      <c r="K1947" s="1"/>
      <c r="L1947" s="1"/>
      <c r="M1947" s="1"/>
      <c r="N1947" s="1"/>
      <c r="O1947" s="1"/>
      <c r="P1947" s="1"/>
      <c r="Q1947" s="1"/>
      <c r="R1947" s="1"/>
      <c r="S1947" s="1"/>
      <c r="T1947" s="1"/>
      <c r="U1947" s="1"/>
      <c r="V1947" s="1"/>
      <c r="W1947" s="1"/>
      <c r="X1947" s="1"/>
      <c r="Y1947" s="1"/>
      <c r="Z1947" s="1"/>
      <c r="AA1947" s="1"/>
      <c r="AB1947" s="1"/>
      <c r="AC1947" s="1"/>
      <c r="AD1947" s="1"/>
      <c r="AE1947" s="1"/>
      <c r="AF1947" s="1"/>
      <c r="AG1947" s="1"/>
      <c r="AH1947" s="1"/>
      <c r="AI1947" s="1"/>
      <c r="AJ1947" s="1"/>
      <c r="AK1947" s="1"/>
      <c r="AL1947" s="1"/>
      <c r="AM1947" s="1"/>
      <c r="AN1947" s="1"/>
      <c r="AO1947" s="1"/>
      <c r="AP1947" s="1"/>
      <c r="AQ1947" s="1"/>
      <c r="AR1947" s="1"/>
      <c r="AS1947" s="1"/>
      <c r="AT1947" s="1"/>
      <c r="AU1947" s="1"/>
      <c r="AV1947" s="1"/>
      <c r="AW1947" s="1"/>
      <c r="AX1947" s="1"/>
      <c r="AY1947" s="1"/>
      <c r="AZ1947" s="1"/>
      <c r="BA1947" s="1"/>
      <c r="BB1947" s="1"/>
      <c r="BC1947" s="1"/>
      <c r="BD1947" s="1"/>
      <c r="BE1947" s="1"/>
      <c r="BF1947" s="1"/>
      <c r="BG1947" s="1"/>
      <c r="BH1947" s="1"/>
      <c r="BI1947" s="1"/>
      <c r="BJ1947" s="1"/>
      <c r="BK1947" s="1"/>
      <c r="BL1947" s="1"/>
      <c r="BM1947" s="1"/>
      <c r="BN1947" s="1"/>
      <c r="BO1947" s="1"/>
      <c r="BP1947" s="1"/>
      <c r="BQ1947" s="1"/>
      <c r="BR1947" s="1"/>
      <c r="BS1947" s="1"/>
      <c r="BT1947" s="1"/>
      <c r="BU1947" s="1"/>
      <c r="BV1947" s="1"/>
      <c r="BW1947" s="1"/>
      <c r="BX1947" s="1"/>
      <c r="BY1947" s="1"/>
      <c r="BZ1947" s="1"/>
      <c r="CA1947" s="1"/>
      <c r="CB1947" s="1"/>
      <c r="CC1947" s="1"/>
      <c r="CD1947" s="1"/>
      <c r="CE1947" s="1"/>
      <c r="CF1947" s="1"/>
      <c r="CG1947" s="1"/>
      <c r="CH1947" s="1"/>
      <c r="CI1947" s="1"/>
      <c r="CJ1947" s="1"/>
      <c r="CK1947" s="1"/>
      <c r="CL1947" s="1"/>
      <c r="CM1947" s="1"/>
      <c r="CN1947" s="1"/>
      <c r="CO1947" s="1"/>
      <c r="CP1947" s="1"/>
      <c r="CQ1947" s="1"/>
      <c r="CR1947" s="1"/>
      <c r="CS1947" s="1"/>
      <c r="CT1947" s="1"/>
      <c r="CU1947" s="1"/>
      <c r="CV1947" s="1"/>
      <c r="CW1947" s="1"/>
      <c r="CX1947" s="1"/>
      <c r="CY1947" s="1"/>
      <c r="CZ1947" s="1"/>
      <c r="DA1947" s="1"/>
      <c r="DB1947" s="1"/>
      <c r="DC1947" s="1"/>
      <c r="DD1947" s="1"/>
      <c r="DE1947" s="1"/>
      <c r="DF1947" s="1"/>
      <c r="DG1947" s="1"/>
      <c r="DH1947" s="1"/>
      <c r="DI1947" s="1"/>
      <c r="DJ1947" s="1"/>
      <c r="DK1947" s="1"/>
      <c r="DL1947" s="1"/>
      <c r="DM1947" s="1"/>
      <c r="DN1947" s="1"/>
      <c r="DO1947" s="1"/>
      <c r="DP1947" s="1"/>
      <c r="DQ1947" s="1"/>
      <c r="DR1947" s="1"/>
      <c r="DS1947" s="1"/>
      <c r="DT1947" s="1"/>
      <c r="DU1947" s="1"/>
      <c r="DV1947" s="1"/>
      <c r="DW1947" s="1"/>
      <c r="DX1947" s="1"/>
      <c r="DY1947" s="1"/>
      <c r="DZ1947" s="1"/>
      <c r="EA1947" s="1"/>
      <c r="EB1947" s="1"/>
      <c r="EC1947" s="1"/>
      <c r="ED1947" s="1"/>
      <c r="EE1947" s="1"/>
      <c r="EF1947" s="1"/>
      <c r="EG1947" s="1"/>
      <c r="EH1947" s="1"/>
      <c r="EI1947" s="1"/>
      <c r="EJ1947" s="1"/>
      <c r="EK1947" s="1"/>
      <c r="EL1947" s="1"/>
      <c r="EM1947" s="1"/>
      <c r="EN1947" s="1"/>
      <c r="EO1947" s="1"/>
      <c r="EP1947" s="1"/>
      <c r="EQ1947" s="1"/>
      <c r="ER1947" s="1"/>
      <c r="ES1947" s="1"/>
      <c r="ET1947" s="1"/>
      <c r="EU1947" s="1"/>
      <c r="EV1947" s="1"/>
      <c r="EW1947" s="1"/>
      <c r="EX1947" s="1"/>
      <c r="EY1947" s="1"/>
      <c r="EZ1947" s="1"/>
      <c r="FA1947" s="1"/>
    </row>
    <row r="1948" spans="1:157" s="21" customFormat="1" x14ac:dyDescent="0.2">
      <c r="A1948" s="184" t="s">
        <v>1844</v>
      </c>
      <c r="B1948" s="185" t="s">
        <v>1035</v>
      </c>
      <c r="C1948" s="186">
        <v>9005.59</v>
      </c>
      <c r="D1948" s="1"/>
      <c r="E1948" s="1"/>
      <c r="F1948" s="1"/>
      <c r="G1948" s="1"/>
      <c r="H1948" s="1"/>
      <c r="I1948" s="1"/>
      <c r="J1948" s="1"/>
      <c r="K1948" s="1"/>
      <c r="L1948" s="1"/>
      <c r="M1948" s="1"/>
      <c r="N1948" s="1"/>
      <c r="O1948" s="1"/>
      <c r="P1948" s="1"/>
      <c r="Q1948" s="1"/>
      <c r="R1948" s="1"/>
      <c r="S1948" s="1"/>
      <c r="T1948" s="1"/>
      <c r="U1948" s="1"/>
      <c r="V1948" s="1"/>
      <c r="W1948" s="1"/>
      <c r="X1948" s="1"/>
      <c r="Y1948" s="1"/>
      <c r="Z1948" s="1"/>
      <c r="AA1948" s="1"/>
      <c r="AB1948" s="1"/>
      <c r="AC1948" s="1"/>
      <c r="AD1948" s="1"/>
      <c r="AE1948" s="1"/>
      <c r="AF1948" s="1"/>
      <c r="AG1948" s="1"/>
      <c r="AH1948" s="1"/>
      <c r="AI1948" s="1"/>
      <c r="AJ1948" s="1"/>
      <c r="AK1948" s="1"/>
      <c r="AL1948" s="1"/>
      <c r="AM1948" s="1"/>
      <c r="AN1948" s="1"/>
      <c r="AO1948" s="1"/>
      <c r="AP1948" s="1"/>
      <c r="AQ1948" s="1"/>
      <c r="AR1948" s="1"/>
      <c r="AS1948" s="1"/>
      <c r="AT1948" s="1"/>
      <c r="AU1948" s="1"/>
      <c r="AV1948" s="1"/>
      <c r="AW1948" s="1"/>
      <c r="AX1948" s="1"/>
      <c r="AY1948" s="1"/>
      <c r="AZ1948" s="1"/>
      <c r="BA1948" s="1"/>
      <c r="BB1948" s="1"/>
      <c r="BC1948" s="1"/>
      <c r="BD1948" s="1"/>
      <c r="BE1948" s="1"/>
      <c r="BF1948" s="1"/>
      <c r="BG1948" s="1"/>
      <c r="BH1948" s="1"/>
      <c r="BI1948" s="1"/>
      <c r="BJ1948" s="1"/>
      <c r="BK1948" s="1"/>
      <c r="BL1948" s="1"/>
      <c r="BM1948" s="1"/>
      <c r="BN1948" s="1"/>
      <c r="BO1948" s="1"/>
      <c r="BP1948" s="1"/>
      <c r="BQ1948" s="1"/>
      <c r="BR1948" s="1"/>
      <c r="BS1948" s="1"/>
      <c r="BT1948" s="1"/>
      <c r="BU1948" s="1"/>
      <c r="BV1948" s="1"/>
      <c r="BW1948" s="1"/>
      <c r="BX1948" s="1"/>
      <c r="BY1948" s="1"/>
      <c r="BZ1948" s="1"/>
      <c r="CA1948" s="1"/>
      <c r="CB1948" s="1"/>
      <c r="CC1948" s="1"/>
      <c r="CD1948" s="1"/>
      <c r="CE1948" s="1"/>
      <c r="CF1948" s="1"/>
      <c r="CG1948" s="1"/>
      <c r="CH1948" s="1"/>
      <c r="CI1948" s="1"/>
      <c r="CJ1948" s="1"/>
      <c r="CK1948" s="1"/>
      <c r="CL1948" s="1"/>
      <c r="CM1948" s="1"/>
      <c r="CN1948" s="1"/>
      <c r="CO1948" s="1"/>
      <c r="CP1948" s="1"/>
      <c r="CQ1948" s="1"/>
      <c r="CR1948" s="1"/>
      <c r="CS1948" s="1"/>
      <c r="CT1948" s="1"/>
      <c r="CU1948" s="1"/>
      <c r="CV1948" s="1"/>
      <c r="CW1948" s="1"/>
      <c r="CX1948" s="1"/>
      <c r="CY1948" s="1"/>
      <c r="CZ1948" s="1"/>
      <c r="DA1948" s="1"/>
      <c r="DB1948" s="1"/>
      <c r="DC1948" s="1"/>
      <c r="DD1948" s="1"/>
      <c r="DE1948" s="1"/>
      <c r="DF1948" s="1"/>
      <c r="DG1948" s="1"/>
      <c r="DH1948" s="1"/>
      <c r="DI1948" s="1"/>
      <c r="DJ1948" s="1"/>
      <c r="DK1948" s="1"/>
      <c r="DL1948" s="1"/>
      <c r="DM1948" s="1"/>
      <c r="DN1948" s="1"/>
      <c r="DO1948" s="1"/>
      <c r="DP1948" s="1"/>
      <c r="DQ1948" s="1"/>
      <c r="DR1948" s="1"/>
      <c r="DS1948" s="1"/>
      <c r="DT1948" s="1"/>
      <c r="DU1948" s="1"/>
      <c r="DV1948" s="1"/>
      <c r="DW1948" s="1"/>
      <c r="DX1948" s="1"/>
      <c r="DY1948" s="1"/>
      <c r="DZ1948" s="1"/>
      <c r="EA1948" s="1"/>
      <c r="EB1948" s="1"/>
      <c r="EC1948" s="1"/>
      <c r="ED1948" s="1"/>
      <c r="EE1948" s="1"/>
      <c r="EF1948" s="1"/>
      <c r="EG1948" s="1"/>
      <c r="EH1948" s="1"/>
      <c r="EI1948" s="1"/>
      <c r="EJ1948" s="1"/>
      <c r="EK1948" s="1"/>
      <c r="EL1948" s="1"/>
      <c r="EM1948" s="1"/>
      <c r="EN1948" s="1"/>
      <c r="EO1948" s="1"/>
      <c r="EP1948" s="1"/>
      <c r="EQ1948" s="1"/>
      <c r="ER1948" s="1"/>
      <c r="ES1948" s="1"/>
      <c r="ET1948" s="1"/>
      <c r="EU1948" s="1"/>
      <c r="EV1948" s="1"/>
      <c r="EW1948" s="1"/>
      <c r="EX1948" s="1"/>
      <c r="EY1948" s="1"/>
      <c r="EZ1948" s="1"/>
      <c r="FA1948" s="1"/>
    </row>
    <row r="1949" spans="1:157" s="21" customFormat="1" x14ac:dyDescent="0.2">
      <c r="A1949" s="184" t="s">
        <v>1844</v>
      </c>
      <c r="B1949" s="185" t="s">
        <v>1035</v>
      </c>
      <c r="C1949" s="186">
        <v>243535.25</v>
      </c>
      <c r="D1949" s="1"/>
      <c r="E1949" s="1"/>
      <c r="F1949" s="1"/>
      <c r="G1949" s="1"/>
      <c r="H1949" s="1"/>
      <c r="I1949" s="1"/>
      <c r="J1949" s="1"/>
      <c r="K1949" s="1"/>
      <c r="L1949" s="1"/>
      <c r="M1949" s="1"/>
      <c r="N1949" s="1"/>
      <c r="O1949" s="1"/>
      <c r="P1949" s="1"/>
      <c r="Q1949" s="1"/>
      <c r="R1949" s="1"/>
      <c r="S1949" s="1"/>
      <c r="T1949" s="1"/>
      <c r="U1949" s="1"/>
      <c r="V1949" s="1"/>
      <c r="W1949" s="1"/>
      <c r="X1949" s="1"/>
      <c r="Y1949" s="1"/>
      <c r="Z1949" s="1"/>
      <c r="AA1949" s="1"/>
      <c r="AB1949" s="1"/>
      <c r="AC1949" s="1"/>
      <c r="AD1949" s="1"/>
      <c r="AE1949" s="1"/>
      <c r="AF1949" s="1"/>
      <c r="AG1949" s="1"/>
      <c r="AH1949" s="1"/>
      <c r="AI1949" s="1"/>
      <c r="AJ1949" s="1"/>
      <c r="AK1949" s="1"/>
      <c r="AL1949" s="1"/>
      <c r="AM1949" s="1"/>
      <c r="AN1949" s="1"/>
      <c r="AO1949" s="1"/>
      <c r="AP1949" s="1"/>
      <c r="AQ1949" s="1"/>
      <c r="AR1949" s="1"/>
      <c r="AS1949" s="1"/>
      <c r="AT1949" s="1"/>
      <c r="AU1949" s="1"/>
      <c r="AV1949" s="1"/>
      <c r="AW1949" s="1"/>
      <c r="AX1949" s="1"/>
      <c r="AY1949" s="1"/>
      <c r="AZ1949" s="1"/>
      <c r="BA1949" s="1"/>
      <c r="BB1949" s="1"/>
      <c r="BC1949" s="1"/>
      <c r="BD1949" s="1"/>
      <c r="BE1949" s="1"/>
      <c r="BF1949" s="1"/>
      <c r="BG1949" s="1"/>
      <c r="BH1949" s="1"/>
      <c r="BI1949" s="1"/>
      <c r="BJ1949" s="1"/>
      <c r="BK1949" s="1"/>
      <c r="BL1949" s="1"/>
      <c r="BM1949" s="1"/>
      <c r="BN1949" s="1"/>
      <c r="BO1949" s="1"/>
      <c r="BP1949" s="1"/>
      <c r="BQ1949" s="1"/>
      <c r="BR1949" s="1"/>
      <c r="BS1949" s="1"/>
      <c r="BT1949" s="1"/>
      <c r="BU1949" s="1"/>
      <c r="BV1949" s="1"/>
      <c r="BW1949" s="1"/>
      <c r="BX1949" s="1"/>
      <c r="BY1949" s="1"/>
      <c r="BZ1949" s="1"/>
      <c r="CA1949" s="1"/>
      <c r="CB1949" s="1"/>
      <c r="CC1949" s="1"/>
      <c r="CD1949" s="1"/>
      <c r="CE1949" s="1"/>
      <c r="CF1949" s="1"/>
      <c r="CG1949" s="1"/>
      <c r="CH1949" s="1"/>
      <c r="CI1949" s="1"/>
      <c r="CJ1949" s="1"/>
      <c r="CK1949" s="1"/>
      <c r="CL1949" s="1"/>
      <c r="CM1949" s="1"/>
      <c r="CN1949" s="1"/>
      <c r="CO1949" s="1"/>
      <c r="CP1949" s="1"/>
      <c r="CQ1949" s="1"/>
      <c r="CR1949" s="1"/>
      <c r="CS1949" s="1"/>
      <c r="CT1949" s="1"/>
      <c r="CU1949" s="1"/>
      <c r="CV1949" s="1"/>
      <c r="CW1949" s="1"/>
      <c r="CX1949" s="1"/>
      <c r="CY1949" s="1"/>
      <c r="CZ1949" s="1"/>
      <c r="DA1949" s="1"/>
      <c r="DB1949" s="1"/>
      <c r="DC1949" s="1"/>
      <c r="DD1949" s="1"/>
      <c r="DE1949" s="1"/>
      <c r="DF1949" s="1"/>
      <c r="DG1949" s="1"/>
      <c r="DH1949" s="1"/>
      <c r="DI1949" s="1"/>
      <c r="DJ1949" s="1"/>
      <c r="DK1949" s="1"/>
      <c r="DL1949" s="1"/>
      <c r="DM1949" s="1"/>
      <c r="DN1949" s="1"/>
      <c r="DO1949" s="1"/>
      <c r="DP1949" s="1"/>
      <c r="DQ1949" s="1"/>
      <c r="DR1949" s="1"/>
      <c r="DS1949" s="1"/>
      <c r="DT1949" s="1"/>
      <c r="DU1949" s="1"/>
      <c r="DV1949" s="1"/>
      <c r="DW1949" s="1"/>
      <c r="DX1949" s="1"/>
      <c r="DY1949" s="1"/>
      <c r="DZ1949" s="1"/>
      <c r="EA1949" s="1"/>
      <c r="EB1949" s="1"/>
      <c r="EC1949" s="1"/>
      <c r="ED1949" s="1"/>
      <c r="EE1949" s="1"/>
      <c r="EF1949" s="1"/>
      <c r="EG1949" s="1"/>
      <c r="EH1949" s="1"/>
      <c r="EI1949" s="1"/>
      <c r="EJ1949" s="1"/>
      <c r="EK1949" s="1"/>
      <c r="EL1949" s="1"/>
      <c r="EM1949" s="1"/>
      <c r="EN1949" s="1"/>
      <c r="EO1949" s="1"/>
      <c r="EP1949" s="1"/>
      <c r="EQ1949" s="1"/>
      <c r="ER1949" s="1"/>
      <c r="ES1949" s="1"/>
      <c r="ET1949" s="1"/>
      <c r="EU1949" s="1"/>
      <c r="EV1949" s="1"/>
      <c r="EW1949" s="1"/>
      <c r="EX1949" s="1"/>
      <c r="EY1949" s="1"/>
      <c r="EZ1949" s="1"/>
      <c r="FA1949" s="1"/>
    </row>
    <row r="1950" spans="1:157" s="21" customFormat="1" x14ac:dyDescent="0.2">
      <c r="A1950" s="184" t="s">
        <v>1844</v>
      </c>
      <c r="B1950" s="185" t="s">
        <v>1035</v>
      </c>
      <c r="C1950" s="186">
        <v>8956.7099999999991</v>
      </c>
      <c r="D1950" s="1"/>
      <c r="E1950" s="1"/>
      <c r="F1950" s="1"/>
      <c r="G1950" s="1"/>
      <c r="H1950" s="1"/>
      <c r="I1950" s="1"/>
      <c r="J1950" s="1"/>
      <c r="K1950" s="1"/>
      <c r="L1950" s="1"/>
      <c r="M1950" s="1"/>
      <c r="N1950" s="1"/>
      <c r="O1950" s="1"/>
      <c r="P1950" s="1"/>
      <c r="Q1950" s="1"/>
      <c r="R1950" s="1"/>
      <c r="S1950" s="1"/>
      <c r="T1950" s="1"/>
      <c r="U1950" s="1"/>
      <c r="V1950" s="1"/>
      <c r="W1950" s="1"/>
      <c r="X1950" s="1"/>
      <c r="Y1950" s="1"/>
      <c r="Z1950" s="1"/>
      <c r="AA1950" s="1"/>
      <c r="AB1950" s="1"/>
      <c r="AC1950" s="1"/>
      <c r="AD1950" s="1"/>
      <c r="AE1950" s="1"/>
      <c r="AF1950" s="1"/>
      <c r="AG1950" s="1"/>
      <c r="AH1950" s="1"/>
      <c r="AI1950" s="1"/>
      <c r="AJ1950" s="1"/>
      <c r="AK1950" s="1"/>
      <c r="AL1950" s="1"/>
      <c r="AM1950" s="1"/>
      <c r="AN1950" s="1"/>
      <c r="AO1950" s="1"/>
      <c r="AP1950" s="1"/>
      <c r="AQ1950" s="1"/>
      <c r="AR1950" s="1"/>
      <c r="AS1950" s="1"/>
      <c r="AT1950" s="1"/>
      <c r="AU1950" s="1"/>
      <c r="AV1950" s="1"/>
      <c r="AW1950" s="1"/>
      <c r="AX1950" s="1"/>
      <c r="AY1950" s="1"/>
      <c r="AZ1950" s="1"/>
      <c r="BA1950" s="1"/>
      <c r="BB1950" s="1"/>
      <c r="BC1950" s="1"/>
      <c r="BD1950" s="1"/>
      <c r="BE1950" s="1"/>
      <c r="BF1950" s="1"/>
      <c r="BG1950" s="1"/>
      <c r="BH1950" s="1"/>
      <c r="BI1950" s="1"/>
      <c r="BJ1950" s="1"/>
      <c r="BK1950" s="1"/>
      <c r="BL1950" s="1"/>
      <c r="BM1950" s="1"/>
      <c r="BN1950" s="1"/>
      <c r="BO1950" s="1"/>
      <c r="BP1950" s="1"/>
      <c r="BQ1950" s="1"/>
      <c r="BR1950" s="1"/>
      <c r="BS1950" s="1"/>
      <c r="BT1950" s="1"/>
      <c r="BU1950" s="1"/>
      <c r="BV1950" s="1"/>
      <c r="BW1950" s="1"/>
      <c r="BX1950" s="1"/>
      <c r="BY1950" s="1"/>
      <c r="BZ1950" s="1"/>
      <c r="CA1950" s="1"/>
      <c r="CB1950" s="1"/>
      <c r="CC1950" s="1"/>
      <c r="CD1950" s="1"/>
      <c r="CE1950" s="1"/>
      <c r="CF1950" s="1"/>
      <c r="CG1950" s="1"/>
      <c r="CH1950" s="1"/>
      <c r="CI1950" s="1"/>
      <c r="CJ1950" s="1"/>
      <c r="CK1950" s="1"/>
      <c r="CL1950" s="1"/>
      <c r="CM1950" s="1"/>
      <c r="CN1950" s="1"/>
      <c r="CO1950" s="1"/>
      <c r="CP1950" s="1"/>
      <c r="CQ1950" s="1"/>
      <c r="CR1950" s="1"/>
      <c r="CS1950" s="1"/>
      <c r="CT1950" s="1"/>
      <c r="CU1950" s="1"/>
      <c r="CV1950" s="1"/>
      <c r="CW1950" s="1"/>
      <c r="CX1950" s="1"/>
      <c r="CY1950" s="1"/>
      <c r="CZ1950" s="1"/>
      <c r="DA1950" s="1"/>
      <c r="DB1950" s="1"/>
      <c r="DC1950" s="1"/>
      <c r="DD1950" s="1"/>
      <c r="DE1950" s="1"/>
      <c r="DF1950" s="1"/>
      <c r="DG1950" s="1"/>
      <c r="DH1950" s="1"/>
      <c r="DI1950" s="1"/>
      <c r="DJ1950" s="1"/>
      <c r="DK1950" s="1"/>
      <c r="DL1950" s="1"/>
      <c r="DM1950" s="1"/>
      <c r="DN1950" s="1"/>
      <c r="DO1950" s="1"/>
      <c r="DP1950" s="1"/>
      <c r="DQ1950" s="1"/>
      <c r="DR1950" s="1"/>
      <c r="DS1950" s="1"/>
      <c r="DT1950" s="1"/>
      <c r="DU1950" s="1"/>
      <c r="DV1950" s="1"/>
      <c r="DW1950" s="1"/>
      <c r="DX1950" s="1"/>
      <c r="DY1950" s="1"/>
      <c r="DZ1950" s="1"/>
      <c r="EA1950" s="1"/>
      <c r="EB1950" s="1"/>
      <c r="EC1950" s="1"/>
      <c r="ED1950" s="1"/>
      <c r="EE1950" s="1"/>
      <c r="EF1950" s="1"/>
      <c r="EG1950" s="1"/>
      <c r="EH1950" s="1"/>
      <c r="EI1950" s="1"/>
      <c r="EJ1950" s="1"/>
      <c r="EK1950" s="1"/>
      <c r="EL1950" s="1"/>
      <c r="EM1950" s="1"/>
      <c r="EN1950" s="1"/>
      <c r="EO1950" s="1"/>
      <c r="EP1950" s="1"/>
      <c r="EQ1950" s="1"/>
      <c r="ER1950" s="1"/>
      <c r="ES1950" s="1"/>
      <c r="ET1950" s="1"/>
      <c r="EU1950" s="1"/>
      <c r="EV1950" s="1"/>
      <c r="EW1950" s="1"/>
      <c r="EX1950" s="1"/>
      <c r="EY1950" s="1"/>
      <c r="EZ1950" s="1"/>
      <c r="FA1950" s="1"/>
    </row>
    <row r="1951" spans="1:157" s="21" customFormat="1" x14ac:dyDescent="0.2">
      <c r="A1951" s="184" t="s">
        <v>1844</v>
      </c>
      <c r="B1951" s="185" t="s">
        <v>1035</v>
      </c>
      <c r="C1951" s="186">
        <v>4727.66</v>
      </c>
      <c r="D1951" s="1"/>
      <c r="E1951" s="1"/>
      <c r="F1951" s="1"/>
      <c r="G1951" s="1"/>
      <c r="H1951" s="1"/>
      <c r="I1951" s="1"/>
      <c r="J1951" s="1"/>
      <c r="K1951" s="1"/>
      <c r="L1951" s="1"/>
      <c r="M1951" s="1"/>
      <c r="N1951" s="1"/>
      <c r="O1951" s="1"/>
      <c r="P1951" s="1"/>
      <c r="Q1951" s="1"/>
      <c r="R1951" s="1"/>
      <c r="S1951" s="1"/>
      <c r="T1951" s="1"/>
      <c r="U1951" s="1"/>
      <c r="V1951" s="1"/>
      <c r="W1951" s="1"/>
      <c r="X1951" s="1"/>
      <c r="Y1951" s="1"/>
      <c r="Z1951" s="1"/>
      <c r="AA1951" s="1"/>
      <c r="AB1951" s="1"/>
      <c r="AC1951" s="1"/>
      <c r="AD1951" s="1"/>
      <c r="AE1951" s="1"/>
      <c r="AF1951" s="1"/>
      <c r="AG1951" s="1"/>
      <c r="AH1951" s="1"/>
      <c r="AI1951" s="1"/>
      <c r="AJ1951" s="1"/>
      <c r="AK1951" s="1"/>
      <c r="AL1951" s="1"/>
      <c r="AM1951" s="1"/>
      <c r="AN1951" s="1"/>
      <c r="AO1951" s="1"/>
      <c r="AP1951" s="1"/>
      <c r="AQ1951" s="1"/>
      <c r="AR1951" s="1"/>
      <c r="AS1951" s="1"/>
      <c r="AT1951" s="1"/>
      <c r="AU1951" s="1"/>
      <c r="AV1951" s="1"/>
      <c r="AW1951" s="1"/>
      <c r="AX1951" s="1"/>
      <c r="AY1951" s="1"/>
      <c r="AZ1951" s="1"/>
      <c r="BA1951" s="1"/>
      <c r="BB1951" s="1"/>
      <c r="BC1951" s="1"/>
      <c r="BD1951" s="1"/>
      <c r="BE1951" s="1"/>
      <c r="BF1951" s="1"/>
      <c r="BG1951" s="1"/>
      <c r="BH1951" s="1"/>
      <c r="BI1951" s="1"/>
      <c r="BJ1951" s="1"/>
      <c r="BK1951" s="1"/>
      <c r="BL1951" s="1"/>
      <c r="BM1951" s="1"/>
      <c r="BN1951" s="1"/>
      <c r="BO1951" s="1"/>
      <c r="BP1951" s="1"/>
      <c r="BQ1951" s="1"/>
      <c r="BR1951" s="1"/>
      <c r="BS1951" s="1"/>
      <c r="BT1951" s="1"/>
      <c r="BU1951" s="1"/>
      <c r="BV1951" s="1"/>
      <c r="BW1951" s="1"/>
      <c r="BX1951" s="1"/>
      <c r="BY1951" s="1"/>
      <c r="BZ1951" s="1"/>
      <c r="CA1951" s="1"/>
      <c r="CB1951" s="1"/>
      <c r="CC1951" s="1"/>
      <c r="CD1951" s="1"/>
      <c r="CE1951" s="1"/>
      <c r="CF1951" s="1"/>
      <c r="CG1951" s="1"/>
      <c r="CH1951" s="1"/>
      <c r="CI1951" s="1"/>
      <c r="CJ1951" s="1"/>
      <c r="CK1951" s="1"/>
      <c r="CL1951" s="1"/>
      <c r="CM1951" s="1"/>
      <c r="CN1951" s="1"/>
      <c r="CO1951" s="1"/>
      <c r="CP1951" s="1"/>
      <c r="CQ1951" s="1"/>
      <c r="CR1951" s="1"/>
      <c r="CS1951" s="1"/>
      <c r="CT1951" s="1"/>
      <c r="CU1951" s="1"/>
      <c r="CV1951" s="1"/>
      <c r="CW1951" s="1"/>
      <c r="CX1951" s="1"/>
      <c r="CY1951" s="1"/>
      <c r="CZ1951" s="1"/>
      <c r="DA1951" s="1"/>
      <c r="DB1951" s="1"/>
      <c r="DC1951" s="1"/>
      <c r="DD1951" s="1"/>
      <c r="DE1951" s="1"/>
      <c r="DF1951" s="1"/>
      <c r="DG1951" s="1"/>
      <c r="DH1951" s="1"/>
      <c r="DI1951" s="1"/>
      <c r="DJ1951" s="1"/>
      <c r="DK1951" s="1"/>
      <c r="DL1951" s="1"/>
      <c r="DM1951" s="1"/>
      <c r="DN1951" s="1"/>
      <c r="DO1951" s="1"/>
      <c r="DP1951" s="1"/>
      <c r="DQ1951" s="1"/>
      <c r="DR1951" s="1"/>
      <c r="DS1951" s="1"/>
      <c r="DT1951" s="1"/>
      <c r="DU1951" s="1"/>
      <c r="DV1951" s="1"/>
      <c r="DW1951" s="1"/>
      <c r="DX1951" s="1"/>
      <c r="DY1951" s="1"/>
      <c r="DZ1951" s="1"/>
      <c r="EA1951" s="1"/>
      <c r="EB1951" s="1"/>
      <c r="EC1951" s="1"/>
      <c r="ED1951" s="1"/>
      <c r="EE1951" s="1"/>
      <c r="EF1951" s="1"/>
      <c r="EG1951" s="1"/>
      <c r="EH1951" s="1"/>
      <c r="EI1951" s="1"/>
      <c r="EJ1951" s="1"/>
      <c r="EK1951" s="1"/>
      <c r="EL1951" s="1"/>
      <c r="EM1951" s="1"/>
      <c r="EN1951" s="1"/>
      <c r="EO1951" s="1"/>
      <c r="EP1951" s="1"/>
      <c r="EQ1951" s="1"/>
      <c r="ER1951" s="1"/>
      <c r="ES1951" s="1"/>
      <c r="ET1951" s="1"/>
      <c r="EU1951" s="1"/>
      <c r="EV1951" s="1"/>
      <c r="EW1951" s="1"/>
      <c r="EX1951" s="1"/>
      <c r="EY1951" s="1"/>
      <c r="EZ1951" s="1"/>
      <c r="FA1951" s="1"/>
    </row>
    <row r="1952" spans="1:157" s="21" customFormat="1" x14ac:dyDescent="0.2">
      <c r="A1952" s="184" t="s">
        <v>1844</v>
      </c>
      <c r="B1952" s="185" t="s">
        <v>1035</v>
      </c>
      <c r="C1952" s="186">
        <v>40234.410000000003</v>
      </c>
      <c r="D1952" s="1"/>
      <c r="E1952" s="1"/>
      <c r="F1952" s="1"/>
      <c r="G1952" s="1"/>
      <c r="H1952" s="1"/>
      <c r="I1952" s="1"/>
      <c r="J1952" s="1"/>
      <c r="K1952" s="1"/>
      <c r="L1952" s="1"/>
      <c r="M1952" s="1"/>
      <c r="N1952" s="1"/>
      <c r="O1952" s="1"/>
      <c r="P1952" s="1"/>
      <c r="Q1952" s="1"/>
      <c r="R1952" s="1"/>
      <c r="S1952" s="1"/>
      <c r="T1952" s="1"/>
      <c r="U1952" s="1"/>
      <c r="V1952" s="1"/>
      <c r="W1952" s="1"/>
      <c r="X1952" s="1"/>
      <c r="Y1952" s="1"/>
      <c r="Z1952" s="1"/>
      <c r="AA1952" s="1"/>
      <c r="AB1952" s="1"/>
      <c r="AC1952" s="1"/>
      <c r="AD1952" s="1"/>
      <c r="AE1952" s="1"/>
      <c r="AF1952" s="1"/>
      <c r="AG1952" s="1"/>
      <c r="AH1952" s="1"/>
      <c r="AI1952" s="1"/>
      <c r="AJ1952" s="1"/>
      <c r="AK1952" s="1"/>
      <c r="AL1952" s="1"/>
      <c r="AM1952" s="1"/>
      <c r="AN1952" s="1"/>
      <c r="AO1952" s="1"/>
      <c r="AP1952" s="1"/>
      <c r="AQ1952" s="1"/>
      <c r="AR1952" s="1"/>
      <c r="AS1952" s="1"/>
      <c r="AT1952" s="1"/>
      <c r="AU1952" s="1"/>
      <c r="AV1952" s="1"/>
      <c r="AW1952" s="1"/>
      <c r="AX1952" s="1"/>
      <c r="AY1952" s="1"/>
      <c r="AZ1952" s="1"/>
      <c r="BA1952" s="1"/>
      <c r="BB1952" s="1"/>
      <c r="BC1952" s="1"/>
      <c r="BD1952" s="1"/>
      <c r="BE1952" s="1"/>
      <c r="BF1952" s="1"/>
      <c r="BG1952" s="1"/>
      <c r="BH1952" s="1"/>
      <c r="BI1952" s="1"/>
      <c r="BJ1952" s="1"/>
      <c r="BK1952" s="1"/>
      <c r="BL1952" s="1"/>
      <c r="BM1952" s="1"/>
      <c r="BN1952" s="1"/>
      <c r="BO1952" s="1"/>
      <c r="BP1952" s="1"/>
      <c r="BQ1952" s="1"/>
      <c r="BR1952" s="1"/>
      <c r="BS1952" s="1"/>
      <c r="BT1952" s="1"/>
      <c r="BU1952" s="1"/>
      <c r="BV1952" s="1"/>
      <c r="BW1952" s="1"/>
      <c r="BX1952" s="1"/>
      <c r="BY1952" s="1"/>
      <c r="BZ1952" s="1"/>
      <c r="CA1952" s="1"/>
      <c r="CB1952" s="1"/>
      <c r="CC1952" s="1"/>
      <c r="CD1952" s="1"/>
      <c r="CE1952" s="1"/>
      <c r="CF1952" s="1"/>
      <c r="CG1952" s="1"/>
      <c r="CH1952" s="1"/>
      <c r="CI1952" s="1"/>
      <c r="CJ1952" s="1"/>
      <c r="CK1952" s="1"/>
      <c r="CL1952" s="1"/>
      <c r="CM1952" s="1"/>
      <c r="CN1952" s="1"/>
      <c r="CO1952" s="1"/>
      <c r="CP1952" s="1"/>
      <c r="CQ1952" s="1"/>
      <c r="CR1952" s="1"/>
      <c r="CS1952" s="1"/>
      <c r="CT1952" s="1"/>
      <c r="CU1952" s="1"/>
      <c r="CV1952" s="1"/>
      <c r="CW1952" s="1"/>
      <c r="CX1952" s="1"/>
      <c r="CY1952" s="1"/>
      <c r="CZ1952" s="1"/>
      <c r="DA1952" s="1"/>
      <c r="DB1952" s="1"/>
      <c r="DC1952" s="1"/>
      <c r="DD1952" s="1"/>
      <c r="DE1952" s="1"/>
      <c r="DF1952" s="1"/>
      <c r="DG1952" s="1"/>
      <c r="DH1952" s="1"/>
      <c r="DI1952" s="1"/>
      <c r="DJ1952" s="1"/>
      <c r="DK1952" s="1"/>
      <c r="DL1952" s="1"/>
      <c r="DM1952" s="1"/>
      <c r="DN1952" s="1"/>
      <c r="DO1952" s="1"/>
      <c r="DP1952" s="1"/>
      <c r="DQ1952" s="1"/>
      <c r="DR1952" s="1"/>
      <c r="DS1952" s="1"/>
      <c r="DT1952" s="1"/>
      <c r="DU1952" s="1"/>
      <c r="DV1952" s="1"/>
      <c r="DW1952" s="1"/>
      <c r="DX1952" s="1"/>
      <c r="DY1952" s="1"/>
      <c r="DZ1952" s="1"/>
      <c r="EA1952" s="1"/>
      <c r="EB1952" s="1"/>
      <c r="EC1952" s="1"/>
      <c r="ED1952" s="1"/>
      <c r="EE1952" s="1"/>
      <c r="EF1952" s="1"/>
      <c r="EG1952" s="1"/>
      <c r="EH1952" s="1"/>
      <c r="EI1952" s="1"/>
      <c r="EJ1952" s="1"/>
      <c r="EK1952" s="1"/>
      <c r="EL1952" s="1"/>
      <c r="EM1952" s="1"/>
      <c r="EN1952" s="1"/>
      <c r="EO1952" s="1"/>
      <c r="EP1952" s="1"/>
      <c r="EQ1952" s="1"/>
      <c r="ER1952" s="1"/>
      <c r="ES1952" s="1"/>
      <c r="ET1952" s="1"/>
      <c r="EU1952" s="1"/>
      <c r="EV1952" s="1"/>
      <c r="EW1952" s="1"/>
      <c r="EX1952" s="1"/>
      <c r="EY1952" s="1"/>
      <c r="EZ1952" s="1"/>
      <c r="FA1952" s="1"/>
    </row>
    <row r="1953" spans="1:157" s="21" customFormat="1" x14ac:dyDescent="0.2">
      <c r="A1953" s="184" t="s">
        <v>1844</v>
      </c>
      <c r="B1953" s="185" t="s">
        <v>1035</v>
      </c>
      <c r="C1953" s="186">
        <v>23495.29</v>
      </c>
      <c r="D1953" s="1"/>
      <c r="E1953" s="1"/>
      <c r="F1953" s="1"/>
      <c r="G1953" s="1"/>
      <c r="H1953" s="1"/>
      <c r="I1953" s="1"/>
      <c r="J1953" s="1"/>
      <c r="K1953" s="1"/>
      <c r="L1953" s="1"/>
      <c r="M1953" s="1"/>
      <c r="N1953" s="1"/>
      <c r="O1953" s="1"/>
      <c r="P1953" s="1"/>
      <c r="Q1953" s="1"/>
      <c r="R1953" s="1"/>
      <c r="S1953" s="1"/>
      <c r="T1953" s="1"/>
      <c r="U1953" s="1"/>
      <c r="V1953" s="1"/>
      <c r="W1953" s="1"/>
      <c r="X1953" s="1"/>
      <c r="Y1953" s="1"/>
      <c r="Z1953" s="1"/>
      <c r="AA1953" s="1"/>
      <c r="AB1953" s="1"/>
      <c r="AC1953" s="1"/>
      <c r="AD1953" s="1"/>
      <c r="AE1953" s="1"/>
      <c r="AF1953" s="1"/>
      <c r="AG1953" s="1"/>
      <c r="AH1953" s="1"/>
      <c r="AI1953" s="1"/>
      <c r="AJ1953" s="1"/>
      <c r="AK1953" s="1"/>
      <c r="AL1953" s="1"/>
      <c r="AM1953" s="1"/>
      <c r="AN1953" s="1"/>
      <c r="AO1953" s="1"/>
      <c r="AP1953" s="1"/>
      <c r="AQ1953" s="1"/>
      <c r="AR1953" s="1"/>
      <c r="AS1953" s="1"/>
      <c r="AT1953" s="1"/>
      <c r="AU1953" s="1"/>
      <c r="AV1953" s="1"/>
      <c r="AW1953" s="1"/>
      <c r="AX1953" s="1"/>
      <c r="AY1953" s="1"/>
      <c r="AZ1953" s="1"/>
      <c r="BA1953" s="1"/>
      <c r="BB1953" s="1"/>
      <c r="BC1953" s="1"/>
      <c r="BD1953" s="1"/>
      <c r="BE1953" s="1"/>
      <c r="BF1953" s="1"/>
      <c r="BG1953" s="1"/>
      <c r="BH1953" s="1"/>
      <c r="BI1953" s="1"/>
      <c r="BJ1953" s="1"/>
      <c r="BK1953" s="1"/>
      <c r="BL1953" s="1"/>
      <c r="BM1953" s="1"/>
      <c r="BN1953" s="1"/>
      <c r="BO1953" s="1"/>
      <c r="BP1953" s="1"/>
      <c r="BQ1953" s="1"/>
      <c r="BR1953" s="1"/>
      <c r="BS1953" s="1"/>
      <c r="BT1953" s="1"/>
      <c r="BU1953" s="1"/>
      <c r="BV1953" s="1"/>
      <c r="BW1953" s="1"/>
      <c r="BX1953" s="1"/>
      <c r="BY1953" s="1"/>
      <c r="BZ1953" s="1"/>
      <c r="CA1953" s="1"/>
      <c r="CB1953" s="1"/>
      <c r="CC1953" s="1"/>
      <c r="CD1953" s="1"/>
      <c r="CE1953" s="1"/>
      <c r="CF1953" s="1"/>
      <c r="CG1953" s="1"/>
      <c r="CH1953" s="1"/>
      <c r="CI1953" s="1"/>
      <c r="CJ1953" s="1"/>
      <c r="CK1953" s="1"/>
      <c r="CL1953" s="1"/>
      <c r="CM1953" s="1"/>
      <c r="CN1953" s="1"/>
      <c r="CO1953" s="1"/>
      <c r="CP1953" s="1"/>
      <c r="CQ1953" s="1"/>
      <c r="CR1953" s="1"/>
      <c r="CS1953" s="1"/>
      <c r="CT1953" s="1"/>
      <c r="CU1953" s="1"/>
      <c r="CV1953" s="1"/>
      <c r="CW1953" s="1"/>
      <c r="CX1953" s="1"/>
      <c r="CY1953" s="1"/>
      <c r="CZ1953" s="1"/>
      <c r="DA1953" s="1"/>
      <c r="DB1953" s="1"/>
      <c r="DC1953" s="1"/>
      <c r="DD1953" s="1"/>
      <c r="DE1953" s="1"/>
      <c r="DF1953" s="1"/>
      <c r="DG1953" s="1"/>
      <c r="DH1953" s="1"/>
      <c r="DI1953" s="1"/>
      <c r="DJ1953" s="1"/>
      <c r="DK1953" s="1"/>
      <c r="DL1953" s="1"/>
      <c r="DM1953" s="1"/>
      <c r="DN1953" s="1"/>
      <c r="DO1953" s="1"/>
      <c r="DP1953" s="1"/>
      <c r="DQ1953" s="1"/>
      <c r="DR1953" s="1"/>
      <c r="DS1953" s="1"/>
      <c r="DT1953" s="1"/>
      <c r="DU1953" s="1"/>
      <c r="DV1953" s="1"/>
      <c r="DW1953" s="1"/>
      <c r="DX1953" s="1"/>
      <c r="DY1953" s="1"/>
      <c r="DZ1953" s="1"/>
      <c r="EA1953" s="1"/>
      <c r="EB1953" s="1"/>
      <c r="EC1953" s="1"/>
      <c r="ED1953" s="1"/>
      <c r="EE1953" s="1"/>
      <c r="EF1953" s="1"/>
      <c r="EG1953" s="1"/>
      <c r="EH1953" s="1"/>
      <c r="EI1953" s="1"/>
      <c r="EJ1953" s="1"/>
      <c r="EK1953" s="1"/>
      <c r="EL1953" s="1"/>
      <c r="EM1953" s="1"/>
      <c r="EN1953" s="1"/>
      <c r="EO1953" s="1"/>
      <c r="EP1953" s="1"/>
      <c r="EQ1953" s="1"/>
      <c r="ER1953" s="1"/>
      <c r="ES1953" s="1"/>
      <c r="ET1953" s="1"/>
      <c r="EU1953" s="1"/>
      <c r="EV1953" s="1"/>
      <c r="EW1953" s="1"/>
      <c r="EX1953" s="1"/>
      <c r="EY1953" s="1"/>
      <c r="EZ1953" s="1"/>
      <c r="FA1953" s="1"/>
    </row>
    <row r="1954" spans="1:157" s="21" customFormat="1" x14ac:dyDescent="0.2">
      <c r="A1954" s="184" t="s">
        <v>1844</v>
      </c>
      <c r="B1954" s="185" t="s">
        <v>1035</v>
      </c>
      <c r="C1954" s="186">
        <v>5086.29</v>
      </c>
      <c r="D1954" s="1"/>
      <c r="E1954" s="1"/>
      <c r="F1954" s="1"/>
      <c r="G1954" s="1"/>
      <c r="H1954" s="1"/>
      <c r="I1954" s="1"/>
      <c r="J1954" s="1"/>
      <c r="K1954" s="1"/>
      <c r="L1954" s="1"/>
      <c r="M1954" s="1"/>
      <c r="N1954" s="1"/>
      <c r="O1954" s="1"/>
      <c r="P1954" s="1"/>
      <c r="Q1954" s="1"/>
      <c r="R1954" s="1"/>
      <c r="S1954" s="1"/>
      <c r="T1954" s="1"/>
      <c r="U1954" s="1"/>
      <c r="V1954" s="1"/>
      <c r="W1954" s="1"/>
      <c r="X1954" s="1"/>
      <c r="Y1954" s="1"/>
      <c r="Z1954" s="1"/>
      <c r="AA1954" s="1"/>
      <c r="AB1954" s="1"/>
      <c r="AC1954" s="1"/>
      <c r="AD1954" s="1"/>
      <c r="AE1954" s="1"/>
      <c r="AF1954" s="1"/>
      <c r="AG1954" s="1"/>
      <c r="AH1954" s="1"/>
      <c r="AI1954" s="1"/>
      <c r="AJ1954" s="1"/>
      <c r="AK1954" s="1"/>
      <c r="AL1954" s="1"/>
      <c r="AM1954" s="1"/>
      <c r="AN1954" s="1"/>
      <c r="AO1954" s="1"/>
      <c r="AP1954" s="1"/>
      <c r="AQ1954" s="1"/>
      <c r="AR1954" s="1"/>
      <c r="AS1954" s="1"/>
      <c r="AT1954" s="1"/>
      <c r="AU1954" s="1"/>
      <c r="AV1954" s="1"/>
      <c r="AW1954" s="1"/>
      <c r="AX1954" s="1"/>
      <c r="AY1954" s="1"/>
      <c r="AZ1954" s="1"/>
      <c r="BA1954" s="1"/>
      <c r="BB1954" s="1"/>
      <c r="BC1954" s="1"/>
      <c r="BD1954" s="1"/>
      <c r="BE1954" s="1"/>
      <c r="BF1954" s="1"/>
      <c r="BG1954" s="1"/>
      <c r="BH1954" s="1"/>
      <c r="BI1954" s="1"/>
      <c r="BJ1954" s="1"/>
      <c r="BK1954" s="1"/>
      <c r="BL1954" s="1"/>
      <c r="BM1954" s="1"/>
      <c r="BN1954" s="1"/>
      <c r="BO1954" s="1"/>
      <c r="BP1954" s="1"/>
      <c r="BQ1954" s="1"/>
      <c r="BR1954" s="1"/>
      <c r="BS1954" s="1"/>
      <c r="BT1954" s="1"/>
      <c r="BU1954" s="1"/>
      <c r="BV1954" s="1"/>
      <c r="BW1954" s="1"/>
      <c r="BX1954" s="1"/>
      <c r="BY1954" s="1"/>
      <c r="BZ1954" s="1"/>
      <c r="CA1954" s="1"/>
      <c r="CB1954" s="1"/>
      <c r="CC1954" s="1"/>
      <c r="CD1954" s="1"/>
      <c r="CE1954" s="1"/>
      <c r="CF1954" s="1"/>
      <c r="CG1954" s="1"/>
      <c r="CH1954" s="1"/>
      <c r="CI1954" s="1"/>
      <c r="CJ1954" s="1"/>
      <c r="CK1954" s="1"/>
      <c r="CL1954" s="1"/>
      <c r="CM1954" s="1"/>
      <c r="CN1954" s="1"/>
      <c r="CO1954" s="1"/>
      <c r="CP1954" s="1"/>
      <c r="CQ1954" s="1"/>
      <c r="CR1954" s="1"/>
      <c r="CS1954" s="1"/>
      <c r="CT1954" s="1"/>
      <c r="CU1954" s="1"/>
      <c r="CV1954" s="1"/>
      <c r="CW1954" s="1"/>
      <c r="CX1954" s="1"/>
      <c r="CY1954" s="1"/>
      <c r="CZ1954" s="1"/>
      <c r="DA1954" s="1"/>
      <c r="DB1954" s="1"/>
      <c r="DC1954" s="1"/>
      <c r="DD1954" s="1"/>
      <c r="DE1954" s="1"/>
      <c r="DF1954" s="1"/>
      <c r="DG1954" s="1"/>
      <c r="DH1954" s="1"/>
      <c r="DI1954" s="1"/>
      <c r="DJ1954" s="1"/>
      <c r="DK1954" s="1"/>
      <c r="DL1954" s="1"/>
      <c r="DM1954" s="1"/>
      <c r="DN1954" s="1"/>
      <c r="DO1954" s="1"/>
      <c r="DP1954" s="1"/>
      <c r="DQ1954" s="1"/>
      <c r="DR1954" s="1"/>
      <c r="DS1954" s="1"/>
      <c r="DT1954" s="1"/>
      <c r="DU1954" s="1"/>
      <c r="DV1954" s="1"/>
      <c r="DW1954" s="1"/>
      <c r="DX1954" s="1"/>
      <c r="DY1954" s="1"/>
      <c r="DZ1954" s="1"/>
      <c r="EA1954" s="1"/>
      <c r="EB1954" s="1"/>
      <c r="EC1954" s="1"/>
      <c r="ED1954" s="1"/>
      <c r="EE1954" s="1"/>
      <c r="EF1954" s="1"/>
      <c r="EG1954" s="1"/>
      <c r="EH1954" s="1"/>
      <c r="EI1954" s="1"/>
      <c r="EJ1954" s="1"/>
      <c r="EK1954" s="1"/>
      <c r="EL1954" s="1"/>
      <c r="EM1954" s="1"/>
      <c r="EN1954" s="1"/>
      <c r="EO1954" s="1"/>
      <c r="EP1954" s="1"/>
      <c r="EQ1954" s="1"/>
      <c r="ER1954" s="1"/>
      <c r="ES1954" s="1"/>
      <c r="ET1954" s="1"/>
      <c r="EU1954" s="1"/>
      <c r="EV1954" s="1"/>
      <c r="EW1954" s="1"/>
      <c r="EX1954" s="1"/>
      <c r="EY1954" s="1"/>
      <c r="EZ1954" s="1"/>
      <c r="FA1954" s="1"/>
    </row>
    <row r="1955" spans="1:157" s="21" customFormat="1" x14ac:dyDescent="0.2">
      <c r="A1955" s="184" t="s">
        <v>1844</v>
      </c>
      <c r="B1955" s="185" t="s">
        <v>1035</v>
      </c>
      <c r="C1955" s="186">
        <v>6750.27</v>
      </c>
      <c r="D1955" s="1"/>
      <c r="E1955" s="1"/>
      <c r="F1955" s="1"/>
      <c r="G1955" s="1"/>
      <c r="H1955" s="1"/>
      <c r="I1955" s="1"/>
      <c r="J1955" s="1"/>
      <c r="K1955" s="1"/>
      <c r="L1955" s="1"/>
      <c r="M1955" s="1"/>
      <c r="N1955" s="1"/>
      <c r="O1955" s="1"/>
      <c r="P1955" s="1"/>
      <c r="Q1955" s="1"/>
      <c r="R1955" s="1"/>
      <c r="S1955" s="1"/>
      <c r="T1955" s="1"/>
      <c r="U1955" s="1"/>
      <c r="V1955" s="1"/>
      <c r="W1955" s="1"/>
      <c r="X1955" s="1"/>
      <c r="Y1955" s="1"/>
      <c r="Z1955" s="1"/>
      <c r="AA1955" s="1"/>
      <c r="AB1955" s="1"/>
      <c r="AC1955" s="1"/>
      <c r="AD1955" s="1"/>
      <c r="AE1955" s="1"/>
      <c r="AF1955" s="1"/>
      <c r="AG1955" s="1"/>
      <c r="AH1955" s="1"/>
      <c r="AI1955" s="1"/>
      <c r="AJ1955" s="1"/>
      <c r="AK1955" s="1"/>
      <c r="AL1955" s="1"/>
      <c r="AM1955" s="1"/>
      <c r="AN1955" s="1"/>
      <c r="AO1955" s="1"/>
      <c r="AP1955" s="1"/>
      <c r="AQ1955" s="1"/>
      <c r="AR1955" s="1"/>
      <c r="AS1955" s="1"/>
      <c r="AT1955" s="1"/>
      <c r="AU1955" s="1"/>
      <c r="AV1955" s="1"/>
      <c r="AW1955" s="1"/>
      <c r="AX1955" s="1"/>
      <c r="AY1955" s="1"/>
      <c r="AZ1955" s="1"/>
      <c r="BA1955" s="1"/>
      <c r="BB1955" s="1"/>
      <c r="BC1955" s="1"/>
      <c r="BD1955" s="1"/>
      <c r="BE1955" s="1"/>
      <c r="BF1955" s="1"/>
      <c r="BG1955" s="1"/>
      <c r="BH1955" s="1"/>
      <c r="BI1955" s="1"/>
      <c r="BJ1955" s="1"/>
      <c r="BK1955" s="1"/>
      <c r="BL1955" s="1"/>
      <c r="BM1955" s="1"/>
      <c r="BN1955" s="1"/>
      <c r="BO1955" s="1"/>
      <c r="BP1955" s="1"/>
      <c r="BQ1955" s="1"/>
      <c r="BR1955" s="1"/>
      <c r="BS1955" s="1"/>
      <c r="BT1955" s="1"/>
      <c r="BU1955" s="1"/>
      <c r="BV1955" s="1"/>
      <c r="BW1955" s="1"/>
      <c r="BX1955" s="1"/>
      <c r="BY1955" s="1"/>
      <c r="BZ1955" s="1"/>
      <c r="CA1955" s="1"/>
      <c r="CB1955" s="1"/>
      <c r="CC1955" s="1"/>
      <c r="CD1955" s="1"/>
      <c r="CE1955" s="1"/>
      <c r="CF1955" s="1"/>
      <c r="CG1955" s="1"/>
      <c r="CH1955" s="1"/>
      <c r="CI1955" s="1"/>
      <c r="CJ1955" s="1"/>
      <c r="CK1955" s="1"/>
      <c r="CL1955" s="1"/>
      <c r="CM1955" s="1"/>
      <c r="CN1955" s="1"/>
      <c r="CO1955" s="1"/>
      <c r="CP1955" s="1"/>
      <c r="CQ1955" s="1"/>
      <c r="CR1955" s="1"/>
      <c r="CS1955" s="1"/>
      <c r="CT1955" s="1"/>
      <c r="CU1955" s="1"/>
      <c r="CV1955" s="1"/>
      <c r="CW1955" s="1"/>
      <c r="CX1955" s="1"/>
      <c r="CY1955" s="1"/>
      <c r="CZ1955" s="1"/>
      <c r="DA1955" s="1"/>
      <c r="DB1955" s="1"/>
      <c r="DC1955" s="1"/>
      <c r="DD1955" s="1"/>
      <c r="DE1955" s="1"/>
      <c r="DF1955" s="1"/>
      <c r="DG1955" s="1"/>
      <c r="DH1955" s="1"/>
      <c r="DI1955" s="1"/>
      <c r="DJ1955" s="1"/>
      <c r="DK1955" s="1"/>
      <c r="DL1955" s="1"/>
      <c r="DM1955" s="1"/>
      <c r="DN1955" s="1"/>
      <c r="DO1955" s="1"/>
      <c r="DP1955" s="1"/>
      <c r="DQ1955" s="1"/>
      <c r="DR1955" s="1"/>
      <c r="DS1955" s="1"/>
      <c r="DT1955" s="1"/>
      <c r="DU1955" s="1"/>
      <c r="DV1955" s="1"/>
      <c r="DW1955" s="1"/>
      <c r="DX1955" s="1"/>
      <c r="DY1955" s="1"/>
      <c r="DZ1955" s="1"/>
      <c r="EA1955" s="1"/>
      <c r="EB1955" s="1"/>
      <c r="EC1955" s="1"/>
      <c r="ED1955" s="1"/>
      <c r="EE1955" s="1"/>
      <c r="EF1955" s="1"/>
      <c r="EG1955" s="1"/>
      <c r="EH1955" s="1"/>
      <c r="EI1955" s="1"/>
      <c r="EJ1955" s="1"/>
      <c r="EK1955" s="1"/>
      <c r="EL1955" s="1"/>
      <c r="EM1955" s="1"/>
      <c r="EN1955" s="1"/>
      <c r="EO1955" s="1"/>
      <c r="EP1955" s="1"/>
      <c r="EQ1955" s="1"/>
      <c r="ER1955" s="1"/>
      <c r="ES1955" s="1"/>
      <c r="ET1955" s="1"/>
      <c r="EU1955" s="1"/>
      <c r="EV1955" s="1"/>
      <c r="EW1955" s="1"/>
      <c r="EX1955" s="1"/>
      <c r="EY1955" s="1"/>
      <c r="EZ1955" s="1"/>
      <c r="FA1955" s="1"/>
    </row>
    <row r="1956" spans="1:157" s="21" customFormat="1" x14ac:dyDescent="0.2">
      <c r="A1956" s="184" t="s">
        <v>1844</v>
      </c>
      <c r="B1956" s="185" t="s">
        <v>1035</v>
      </c>
      <c r="C1956" s="186">
        <v>3859.9</v>
      </c>
      <c r="D1956" s="1"/>
      <c r="E1956" s="1"/>
      <c r="F1956" s="1"/>
      <c r="G1956" s="1"/>
      <c r="H1956" s="1"/>
      <c r="I1956" s="1"/>
      <c r="J1956" s="1"/>
      <c r="K1956" s="1"/>
      <c r="L1956" s="1"/>
      <c r="M1956" s="1"/>
      <c r="N1956" s="1"/>
      <c r="O1956" s="1"/>
      <c r="P1956" s="1"/>
      <c r="Q1956" s="1"/>
      <c r="R1956" s="1"/>
      <c r="S1956" s="1"/>
      <c r="T1956" s="1"/>
      <c r="U1956" s="1"/>
      <c r="V1956" s="1"/>
      <c r="W1956" s="1"/>
      <c r="X1956" s="1"/>
      <c r="Y1956" s="1"/>
      <c r="Z1956" s="1"/>
      <c r="AA1956" s="1"/>
      <c r="AB1956" s="1"/>
      <c r="AC1956" s="1"/>
      <c r="AD1956" s="1"/>
      <c r="AE1956" s="1"/>
      <c r="AF1956" s="1"/>
      <c r="AG1956" s="1"/>
      <c r="AH1956" s="1"/>
      <c r="AI1956" s="1"/>
      <c r="AJ1956" s="1"/>
      <c r="AK1956" s="1"/>
      <c r="AL1956" s="1"/>
      <c r="AM1956" s="1"/>
      <c r="AN1956" s="1"/>
      <c r="AO1956" s="1"/>
      <c r="AP1956" s="1"/>
      <c r="AQ1956" s="1"/>
      <c r="AR1956" s="1"/>
      <c r="AS1956" s="1"/>
      <c r="AT1956" s="1"/>
      <c r="AU1956" s="1"/>
      <c r="AV1956" s="1"/>
      <c r="AW1956" s="1"/>
      <c r="AX1956" s="1"/>
      <c r="AY1956" s="1"/>
      <c r="AZ1956" s="1"/>
      <c r="BA1956" s="1"/>
      <c r="BB1956" s="1"/>
      <c r="BC1956" s="1"/>
      <c r="BD1956" s="1"/>
      <c r="BE1956" s="1"/>
      <c r="BF1956" s="1"/>
      <c r="BG1956" s="1"/>
      <c r="BH1956" s="1"/>
      <c r="BI1956" s="1"/>
      <c r="BJ1956" s="1"/>
      <c r="BK1956" s="1"/>
      <c r="BL1956" s="1"/>
      <c r="BM1956" s="1"/>
      <c r="BN1956" s="1"/>
      <c r="BO1956" s="1"/>
      <c r="BP1956" s="1"/>
      <c r="BQ1956" s="1"/>
      <c r="BR1956" s="1"/>
      <c r="BS1956" s="1"/>
      <c r="BT1956" s="1"/>
      <c r="BU1956" s="1"/>
      <c r="BV1956" s="1"/>
      <c r="BW1956" s="1"/>
      <c r="BX1956" s="1"/>
      <c r="BY1956" s="1"/>
      <c r="BZ1956" s="1"/>
      <c r="CA1956" s="1"/>
      <c r="CB1956" s="1"/>
      <c r="CC1956" s="1"/>
      <c r="CD1956" s="1"/>
      <c r="CE1956" s="1"/>
      <c r="CF1956" s="1"/>
      <c r="CG1956" s="1"/>
      <c r="CH1956" s="1"/>
      <c r="CI1956" s="1"/>
      <c r="CJ1956" s="1"/>
      <c r="CK1956" s="1"/>
      <c r="CL1956" s="1"/>
      <c r="CM1956" s="1"/>
      <c r="CN1956" s="1"/>
      <c r="CO1956" s="1"/>
      <c r="CP1956" s="1"/>
      <c r="CQ1956" s="1"/>
      <c r="CR1956" s="1"/>
      <c r="CS1956" s="1"/>
      <c r="CT1956" s="1"/>
      <c r="CU1956" s="1"/>
      <c r="CV1956" s="1"/>
      <c r="CW1956" s="1"/>
      <c r="CX1956" s="1"/>
      <c r="CY1956" s="1"/>
      <c r="CZ1956" s="1"/>
      <c r="DA1956" s="1"/>
      <c r="DB1956" s="1"/>
      <c r="DC1956" s="1"/>
      <c r="DD1956" s="1"/>
      <c r="DE1956" s="1"/>
      <c r="DF1956" s="1"/>
      <c r="DG1956" s="1"/>
      <c r="DH1956" s="1"/>
      <c r="DI1956" s="1"/>
      <c r="DJ1956" s="1"/>
      <c r="DK1956" s="1"/>
      <c r="DL1956" s="1"/>
      <c r="DM1956" s="1"/>
      <c r="DN1956" s="1"/>
      <c r="DO1956" s="1"/>
      <c r="DP1956" s="1"/>
      <c r="DQ1956" s="1"/>
      <c r="DR1956" s="1"/>
      <c r="DS1956" s="1"/>
      <c r="DT1956" s="1"/>
      <c r="DU1956" s="1"/>
      <c r="DV1956" s="1"/>
      <c r="DW1956" s="1"/>
      <c r="DX1956" s="1"/>
      <c r="DY1956" s="1"/>
      <c r="DZ1956" s="1"/>
      <c r="EA1956" s="1"/>
      <c r="EB1956" s="1"/>
      <c r="EC1956" s="1"/>
      <c r="ED1956" s="1"/>
      <c r="EE1956" s="1"/>
      <c r="EF1956" s="1"/>
      <c r="EG1956" s="1"/>
      <c r="EH1956" s="1"/>
      <c r="EI1956" s="1"/>
      <c r="EJ1956" s="1"/>
      <c r="EK1956" s="1"/>
      <c r="EL1956" s="1"/>
      <c r="EM1956" s="1"/>
      <c r="EN1956" s="1"/>
      <c r="EO1956" s="1"/>
      <c r="EP1956" s="1"/>
      <c r="EQ1956" s="1"/>
      <c r="ER1956" s="1"/>
      <c r="ES1956" s="1"/>
      <c r="ET1956" s="1"/>
      <c r="EU1956" s="1"/>
      <c r="EV1956" s="1"/>
      <c r="EW1956" s="1"/>
      <c r="EX1956" s="1"/>
      <c r="EY1956" s="1"/>
      <c r="EZ1956" s="1"/>
      <c r="FA1956" s="1"/>
    </row>
    <row r="1957" spans="1:157" s="21" customFormat="1" x14ac:dyDescent="0.2">
      <c r="A1957" s="184" t="s">
        <v>1844</v>
      </c>
      <c r="B1957" s="185" t="s">
        <v>1035</v>
      </c>
      <c r="C1957" s="186">
        <v>4671.1000000000004</v>
      </c>
      <c r="D1957" s="1"/>
      <c r="E1957" s="1"/>
      <c r="F1957" s="1"/>
      <c r="G1957" s="1"/>
      <c r="H1957" s="1"/>
      <c r="I1957" s="1"/>
      <c r="J1957" s="1"/>
      <c r="K1957" s="1"/>
      <c r="L1957" s="1"/>
      <c r="M1957" s="1"/>
      <c r="N1957" s="1"/>
      <c r="O1957" s="1"/>
      <c r="P1957" s="1"/>
      <c r="Q1957" s="1"/>
      <c r="R1957" s="1"/>
      <c r="S1957" s="1"/>
      <c r="T1957" s="1"/>
      <c r="U1957" s="1"/>
      <c r="V1957" s="1"/>
      <c r="W1957" s="1"/>
      <c r="X1957" s="1"/>
      <c r="Y1957" s="1"/>
      <c r="Z1957" s="1"/>
      <c r="AA1957" s="1"/>
      <c r="AB1957" s="1"/>
      <c r="AC1957" s="1"/>
      <c r="AD1957" s="1"/>
      <c r="AE1957" s="1"/>
      <c r="AF1957" s="1"/>
      <c r="AG1957" s="1"/>
      <c r="AH1957" s="1"/>
      <c r="AI1957" s="1"/>
      <c r="AJ1957" s="1"/>
      <c r="AK1957" s="1"/>
      <c r="AL1957" s="1"/>
      <c r="AM1957" s="1"/>
      <c r="AN1957" s="1"/>
      <c r="AO1957" s="1"/>
      <c r="AP1957" s="1"/>
      <c r="AQ1957" s="1"/>
      <c r="AR1957" s="1"/>
      <c r="AS1957" s="1"/>
      <c r="AT1957" s="1"/>
      <c r="AU1957" s="1"/>
      <c r="AV1957" s="1"/>
      <c r="AW1957" s="1"/>
      <c r="AX1957" s="1"/>
      <c r="AY1957" s="1"/>
      <c r="AZ1957" s="1"/>
      <c r="BA1957" s="1"/>
      <c r="BB1957" s="1"/>
      <c r="BC1957" s="1"/>
      <c r="BD1957" s="1"/>
      <c r="BE1957" s="1"/>
      <c r="BF1957" s="1"/>
      <c r="BG1957" s="1"/>
      <c r="BH1957" s="1"/>
      <c r="BI1957" s="1"/>
      <c r="BJ1957" s="1"/>
      <c r="BK1957" s="1"/>
      <c r="BL1957" s="1"/>
      <c r="BM1957" s="1"/>
      <c r="BN1957" s="1"/>
      <c r="BO1957" s="1"/>
      <c r="BP1957" s="1"/>
      <c r="BQ1957" s="1"/>
      <c r="BR1957" s="1"/>
      <c r="BS1957" s="1"/>
      <c r="BT1957" s="1"/>
      <c r="BU1957" s="1"/>
      <c r="BV1957" s="1"/>
      <c r="BW1957" s="1"/>
      <c r="BX1957" s="1"/>
      <c r="BY1957" s="1"/>
      <c r="BZ1957" s="1"/>
      <c r="CA1957" s="1"/>
      <c r="CB1957" s="1"/>
      <c r="CC1957" s="1"/>
      <c r="CD1957" s="1"/>
      <c r="CE1957" s="1"/>
      <c r="CF1957" s="1"/>
      <c r="CG1957" s="1"/>
      <c r="CH1957" s="1"/>
      <c r="CI1957" s="1"/>
      <c r="CJ1957" s="1"/>
      <c r="CK1957" s="1"/>
      <c r="CL1957" s="1"/>
      <c r="CM1957" s="1"/>
      <c r="CN1957" s="1"/>
      <c r="CO1957" s="1"/>
      <c r="CP1957" s="1"/>
      <c r="CQ1957" s="1"/>
      <c r="CR1957" s="1"/>
      <c r="CS1957" s="1"/>
      <c r="CT1957" s="1"/>
      <c r="CU1957" s="1"/>
      <c r="CV1957" s="1"/>
      <c r="CW1957" s="1"/>
      <c r="CX1957" s="1"/>
      <c r="CY1957" s="1"/>
      <c r="CZ1957" s="1"/>
      <c r="DA1957" s="1"/>
      <c r="DB1957" s="1"/>
      <c r="DC1957" s="1"/>
      <c r="DD1957" s="1"/>
      <c r="DE1957" s="1"/>
      <c r="DF1957" s="1"/>
      <c r="DG1957" s="1"/>
      <c r="DH1957" s="1"/>
      <c r="DI1957" s="1"/>
      <c r="DJ1957" s="1"/>
      <c r="DK1957" s="1"/>
      <c r="DL1957" s="1"/>
      <c r="DM1957" s="1"/>
      <c r="DN1957" s="1"/>
      <c r="DO1957" s="1"/>
      <c r="DP1957" s="1"/>
      <c r="DQ1957" s="1"/>
      <c r="DR1957" s="1"/>
      <c r="DS1957" s="1"/>
      <c r="DT1957" s="1"/>
      <c r="DU1957" s="1"/>
      <c r="DV1957" s="1"/>
      <c r="DW1957" s="1"/>
      <c r="DX1957" s="1"/>
      <c r="DY1957" s="1"/>
      <c r="DZ1957" s="1"/>
      <c r="EA1957" s="1"/>
      <c r="EB1957" s="1"/>
      <c r="EC1957" s="1"/>
      <c r="ED1957" s="1"/>
      <c r="EE1957" s="1"/>
      <c r="EF1957" s="1"/>
      <c r="EG1957" s="1"/>
      <c r="EH1957" s="1"/>
      <c r="EI1957" s="1"/>
      <c r="EJ1957" s="1"/>
      <c r="EK1957" s="1"/>
      <c r="EL1957" s="1"/>
      <c r="EM1957" s="1"/>
      <c r="EN1957" s="1"/>
      <c r="EO1957" s="1"/>
      <c r="EP1957" s="1"/>
      <c r="EQ1957" s="1"/>
      <c r="ER1957" s="1"/>
      <c r="ES1957" s="1"/>
      <c r="ET1957" s="1"/>
      <c r="EU1957" s="1"/>
      <c r="EV1957" s="1"/>
      <c r="EW1957" s="1"/>
      <c r="EX1957" s="1"/>
      <c r="EY1957" s="1"/>
      <c r="EZ1957" s="1"/>
      <c r="FA1957" s="1"/>
    </row>
    <row r="1958" spans="1:157" s="21" customFormat="1" x14ac:dyDescent="0.2">
      <c r="A1958" s="184" t="s">
        <v>1844</v>
      </c>
      <c r="B1958" s="185" t="s">
        <v>1035</v>
      </c>
      <c r="C1958" s="186">
        <v>12879.74</v>
      </c>
      <c r="D1958" s="1"/>
      <c r="E1958" s="1"/>
      <c r="F1958" s="1"/>
      <c r="G1958" s="1"/>
      <c r="H1958" s="1"/>
      <c r="I1958" s="1"/>
      <c r="J1958" s="1"/>
      <c r="K1958" s="1"/>
      <c r="L1958" s="1"/>
      <c r="M1958" s="1"/>
      <c r="N1958" s="1"/>
      <c r="O1958" s="1"/>
      <c r="P1958" s="1"/>
      <c r="Q1958" s="1"/>
      <c r="R1958" s="1"/>
      <c r="S1958" s="1"/>
      <c r="T1958" s="1"/>
      <c r="U1958" s="1"/>
      <c r="V1958" s="1"/>
      <c r="W1958" s="1"/>
      <c r="X1958" s="1"/>
      <c r="Y1958" s="1"/>
      <c r="Z1958" s="1"/>
      <c r="AA1958" s="1"/>
      <c r="AB1958" s="1"/>
      <c r="AC1958" s="1"/>
      <c r="AD1958" s="1"/>
      <c r="AE1958" s="1"/>
      <c r="AF1958" s="1"/>
      <c r="AG1958" s="1"/>
      <c r="AH1958" s="1"/>
      <c r="AI1958" s="1"/>
      <c r="AJ1958" s="1"/>
      <c r="AK1958" s="1"/>
      <c r="AL1958" s="1"/>
      <c r="AM1958" s="1"/>
      <c r="AN1958" s="1"/>
      <c r="AO1958" s="1"/>
      <c r="AP1958" s="1"/>
      <c r="AQ1958" s="1"/>
      <c r="AR1958" s="1"/>
      <c r="AS1958" s="1"/>
      <c r="AT1958" s="1"/>
      <c r="AU1958" s="1"/>
      <c r="AV1958" s="1"/>
      <c r="AW1958" s="1"/>
      <c r="AX1958" s="1"/>
      <c r="AY1958" s="1"/>
      <c r="AZ1958" s="1"/>
      <c r="BA1958" s="1"/>
      <c r="BB1958" s="1"/>
      <c r="BC1958" s="1"/>
      <c r="BD1958" s="1"/>
      <c r="BE1958" s="1"/>
      <c r="BF1958" s="1"/>
      <c r="BG1958" s="1"/>
      <c r="BH1958" s="1"/>
      <c r="BI1958" s="1"/>
      <c r="BJ1958" s="1"/>
      <c r="BK1958" s="1"/>
      <c r="BL1958" s="1"/>
      <c r="BM1958" s="1"/>
      <c r="BN1958" s="1"/>
      <c r="BO1958" s="1"/>
      <c r="BP1958" s="1"/>
      <c r="BQ1958" s="1"/>
      <c r="BR1958" s="1"/>
      <c r="BS1958" s="1"/>
      <c r="BT1958" s="1"/>
      <c r="BU1958" s="1"/>
      <c r="BV1958" s="1"/>
      <c r="BW1958" s="1"/>
      <c r="BX1958" s="1"/>
      <c r="BY1958" s="1"/>
      <c r="BZ1958" s="1"/>
      <c r="CA1958" s="1"/>
      <c r="CB1958" s="1"/>
      <c r="CC1958" s="1"/>
      <c r="CD1958" s="1"/>
      <c r="CE1958" s="1"/>
      <c r="CF1958" s="1"/>
      <c r="CG1958" s="1"/>
      <c r="CH1958" s="1"/>
      <c r="CI1958" s="1"/>
      <c r="CJ1958" s="1"/>
      <c r="CK1958" s="1"/>
      <c r="CL1958" s="1"/>
      <c r="CM1958" s="1"/>
      <c r="CN1958" s="1"/>
      <c r="CO1958" s="1"/>
      <c r="CP1958" s="1"/>
      <c r="CQ1958" s="1"/>
      <c r="CR1958" s="1"/>
      <c r="CS1958" s="1"/>
      <c r="CT1958" s="1"/>
      <c r="CU1958" s="1"/>
      <c r="CV1958" s="1"/>
      <c r="CW1958" s="1"/>
      <c r="CX1958" s="1"/>
      <c r="CY1958" s="1"/>
      <c r="CZ1958" s="1"/>
      <c r="DA1958" s="1"/>
      <c r="DB1958" s="1"/>
      <c r="DC1958" s="1"/>
      <c r="DD1958" s="1"/>
      <c r="DE1958" s="1"/>
      <c r="DF1958" s="1"/>
      <c r="DG1958" s="1"/>
      <c r="DH1958" s="1"/>
      <c r="DI1958" s="1"/>
      <c r="DJ1958" s="1"/>
      <c r="DK1958" s="1"/>
      <c r="DL1958" s="1"/>
      <c r="DM1958" s="1"/>
      <c r="DN1958" s="1"/>
      <c r="DO1958" s="1"/>
      <c r="DP1958" s="1"/>
      <c r="DQ1958" s="1"/>
      <c r="DR1958" s="1"/>
      <c r="DS1958" s="1"/>
      <c r="DT1958" s="1"/>
      <c r="DU1958" s="1"/>
      <c r="DV1958" s="1"/>
      <c r="DW1958" s="1"/>
      <c r="DX1958" s="1"/>
      <c r="DY1958" s="1"/>
      <c r="DZ1958" s="1"/>
      <c r="EA1958" s="1"/>
      <c r="EB1958" s="1"/>
      <c r="EC1958" s="1"/>
      <c r="ED1958" s="1"/>
      <c r="EE1958" s="1"/>
      <c r="EF1958" s="1"/>
      <c r="EG1958" s="1"/>
      <c r="EH1958" s="1"/>
      <c r="EI1958" s="1"/>
      <c r="EJ1958" s="1"/>
      <c r="EK1958" s="1"/>
      <c r="EL1958" s="1"/>
      <c r="EM1958" s="1"/>
      <c r="EN1958" s="1"/>
      <c r="EO1958" s="1"/>
      <c r="EP1958" s="1"/>
      <c r="EQ1958" s="1"/>
      <c r="ER1958" s="1"/>
      <c r="ES1958" s="1"/>
      <c r="ET1958" s="1"/>
      <c r="EU1958" s="1"/>
      <c r="EV1958" s="1"/>
      <c r="EW1958" s="1"/>
      <c r="EX1958" s="1"/>
      <c r="EY1958" s="1"/>
      <c r="EZ1958" s="1"/>
      <c r="FA1958" s="1"/>
    </row>
    <row r="1959" spans="1:157" s="21" customFormat="1" x14ac:dyDescent="0.2">
      <c r="A1959" s="184" t="s">
        <v>1844</v>
      </c>
      <c r="B1959" s="185" t="s">
        <v>1035</v>
      </c>
      <c r="C1959" s="186">
        <v>12294.43</v>
      </c>
      <c r="D1959" s="1"/>
      <c r="E1959" s="1"/>
      <c r="F1959" s="1"/>
      <c r="G1959" s="1"/>
      <c r="H1959" s="1"/>
      <c r="I1959" s="1"/>
      <c r="J1959" s="1"/>
      <c r="K1959" s="1"/>
      <c r="L1959" s="1"/>
      <c r="M1959" s="1"/>
      <c r="N1959" s="1"/>
      <c r="O1959" s="1"/>
      <c r="P1959" s="1"/>
      <c r="Q1959" s="1"/>
      <c r="R1959" s="1"/>
      <c r="S1959" s="1"/>
      <c r="T1959" s="1"/>
      <c r="U1959" s="1"/>
      <c r="V1959" s="1"/>
      <c r="W1959" s="1"/>
      <c r="X1959" s="1"/>
      <c r="Y1959" s="1"/>
      <c r="Z1959" s="1"/>
      <c r="AA1959" s="1"/>
      <c r="AB1959" s="1"/>
      <c r="AC1959" s="1"/>
      <c r="AD1959" s="1"/>
      <c r="AE1959" s="1"/>
      <c r="AF1959" s="1"/>
      <c r="AG1959" s="1"/>
      <c r="AH1959" s="1"/>
      <c r="AI1959" s="1"/>
      <c r="AJ1959" s="1"/>
      <c r="AK1959" s="1"/>
      <c r="AL1959" s="1"/>
      <c r="AM1959" s="1"/>
      <c r="AN1959" s="1"/>
      <c r="AO1959" s="1"/>
      <c r="AP1959" s="1"/>
      <c r="AQ1959" s="1"/>
      <c r="AR1959" s="1"/>
      <c r="AS1959" s="1"/>
      <c r="AT1959" s="1"/>
      <c r="AU1959" s="1"/>
      <c r="AV1959" s="1"/>
      <c r="AW1959" s="1"/>
      <c r="AX1959" s="1"/>
      <c r="AY1959" s="1"/>
      <c r="AZ1959" s="1"/>
      <c r="BA1959" s="1"/>
      <c r="BB1959" s="1"/>
      <c r="BC1959" s="1"/>
      <c r="BD1959" s="1"/>
      <c r="BE1959" s="1"/>
      <c r="BF1959" s="1"/>
      <c r="BG1959" s="1"/>
      <c r="BH1959" s="1"/>
      <c r="BI1959" s="1"/>
      <c r="BJ1959" s="1"/>
      <c r="BK1959" s="1"/>
      <c r="BL1959" s="1"/>
      <c r="BM1959" s="1"/>
      <c r="BN1959" s="1"/>
      <c r="BO1959" s="1"/>
      <c r="BP1959" s="1"/>
      <c r="BQ1959" s="1"/>
      <c r="BR1959" s="1"/>
      <c r="BS1959" s="1"/>
      <c r="BT1959" s="1"/>
      <c r="BU1959" s="1"/>
      <c r="BV1959" s="1"/>
      <c r="BW1959" s="1"/>
      <c r="BX1959" s="1"/>
      <c r="BY1959" s="1"/>
      <c r="BZ1959" s="1"/>
      <c r="CA1959" s="1"/>
      <c r="CB1959" s="1"/>
      <c r="CC1959" s="1"/>
      <c r="CD1959" s="1"/>
      <c r="CE1959" s="1"/>
      <c r="CF1959" s="1"/>
      <c r="CG1959" s="1"/>
      <c r="CH1959" s="1"/>
      <c r="CI1959" s="1"/>
      <c r="CJ1959" s="1"/>
      <c r="CK1959" s="1"/>
      <c r="CL1959" s="1"/>
      <c r="CM1959" s="1"/>
      <c r="CN1959" s="1"/>
      <c r="CO1959" s="1"/>
      <c r="CP1959" s="1"/>
      <c r="CQ1959" s="1"/>
      <c r="CR1959" s="1"/>
      <c r="CS1959" s="1"/>
      <c r="CT1959" s="1"/>
      <c r="CU1959" s="1"/>
      <c r="CV1959" s="1"/>
      <c r="CW1959" s="1"/>
      <c r="CX1959" s="1"/>
      <c r="CY1959" s="1"/>
      <c r="CZ1959" s="1"/>
      <c r="DA1959" s="1"/>
      <c r="DB1959" s="1"/>
      <c r="DC1959" s="1"/>
      <c r="DD1959" s="1"/>
      <c r="DE1959" s="1"/>
      <c r="DF1959" s="1"/>
      <c r="DG1959" s="1"/>
      <c r="DH1959" s="1"/>
      <c r="DI1959" s="1"/>
      <c r="DJ1959" s="1"/>
      <c r="DK1959" s="1"/>
      <c r="DL1959" s="1"/>
      <c r="DM1959" s="1"/>
      <c r="DN1959" s="1"/>
      <c r="DO1959" s="1"/>
      <c r="DP1959" s="1"/>
      <c r="DQ1959" s="1"/>
      <c r="DR1959" s="1"/>
      <c r="DS1959" s="1"/>
      <c r="DT1959" s="1"/>
      <c r="DU1959" s="1"/>
      <c r="DV1959" s="1"/>
      <c r="DW1959" s="1"/>
      <c r="DX1959" s="1"/>
      <c r="DY1959" s="1"/>
      <c r="DZ1959" s="1"/>
      <c r="EA1959" s="1"/>
      <c r="EB1959" s="1"/>
      <c r="EC1959" s="1"/>
      <c r="ED1959" s="1"/>
      <c r="EE1959" s="1"/>
      <c r="EF1959" s="1"/>
      <c r="EG1959" s="1"/>
      <c r="EH1959" s="1"/>
      <c r="EI1959" s="1"/>
      <c r="EJ1959" s="1"/>
      <c r="EK1959" s="1"/>
      <c r="EL1959" s="1"/>
      <c r="EM1959" s="1"/>
      <c r="EN1959" s="1"/>
      <c r="EO1959" s="1"/>
      <c r="EP1959" s="1"/>
      <c r="EQ1959" s="1"/>
      <c r="ER1959" s="1"/>
      <c r="ES1959" s="1"/>
      <c r="ET1959" s="1"/>
      <c r="EU1959" s="1"/>
      <c r="EV1959" s="1"/>
      <c r="EW1959" s="1"/>
      <c r="EX1959" s="1"/>
      <c r="EY1959" s="1"/>
      <c r="EZ1959" s="1"/>
      <c r="FA1959" s="1"/>
    </row>
    <row r="1960" spans="1:157" s="21" customFormat="1" x14ac:dyDescent="0.2">
      <c r="A1960" s="184" t="s">
        <v>1844</v>
      </c>
      <c r="B1960" s="185" t="s">
        <v>1035</v>
      </c>
      <c r="C1960" s="186">
        <v>6223.56</v>
      </c>
      <c r="D1960" s="1"/>
      <c r="E1960" s="1"/>
      <c r="F1960" s="1"/>
      <c r="G1960" s="1"/>
      <c r="H1960" s="1"/>
      <c r="I1960" s="1"/>
      <c r="J1960" s="1"/>
      <c r="K1960" s="1"/>
      <c r="L1960" s="1"/>
      <c r="M1960" s="1"/>
      <c r="N1960" s="1"/>
      <c r="O1960" s="1"/>
      <c r="P1960" s="1"/>
      <c r="Q1960" s="1"/>
      <c r="R1960" s="1"/>
      <c r="S1960" s="1"/>
      <c r="T1960" s="1"/>
      <c r="U1960" s="1"/>
      <c r="V1960" s="1"/>
      <c r="W1960" s="1"/>
      <c r="X1960" s="1"/>
      <c r="Y1960" s="1"/>
      <c r="Z1960" s="1"/>
      <c r="AA1960" s="1"/>
      <c r="AB1960" s="1"/>
      <c r="AC1960" s="1"/>
      <c r="AD1960" s="1"/>
      <c r="AE1960" s="1"/>
      <c r="AF1960" s="1"/>
      <c r="AG1960" s="1"/>
      <c r="AH1960" s="1"/>
      <c r="AI1960" s="1"/>
      <c r="AJ1960" s="1"/>
      <c r="AK1960" s="1"/>
      <c r="AL1960" s="1"/>
      <c r="AM1960" s="1"/>
      <c r="AN1960" s="1"/>
      <c r="AO1960" s="1"/>
      <c r="AP1960" s="1"/>
      <c r="AQ1960" s="1"/>
      <c r="AR1960" s="1"/>
      <c r="AS1960" s="1"/>
      <c r="AT1960" s="1"/>
      <c r="AU1960" s="1"/>
      <c r="AV1960" s="1"/>
      <c r="AW1960" s="1"/>
      <c r="AX1960" s="1"/>
      <c r="AY1960" s="1"/>
      <c r="AZ1960" s="1"/>
      <c r="BA1960" s="1"/>
      <c r="BB1960" s="1"/>
      <c r="BC1960" s="1"/>
      <c r="BD1960" s="1"/>
      <c r="BE1960" s="1"/>
      <c r="BF1960" s="1"/>
      <c r="BG1960" s="1"/>
      <c r="BH1960" s="1"/>
      <c r="BI1960" s="1"/>
      <c r="BJ1960" s="1"/>
      <c r="BK1960" s="1"/>
      <c r="BL1960" s="1"/>
      <c r="BM1960" s="1"/>
      <c r="BN1960" s="1"/>
      <c r="BO1960" s="1"/>
      <c r="BP1960" s="1"/>
      <c r="BQ1960" s="1"/>
      <c r="BR1960" s="1"/>
      <c r="BS1960" s="1"/>
      <c r="BT1960" s="1"/>
      <c r="BU1960" s="1"/>
      <c r="BV1960" s="1"/>
      <c r="BW1960" s="1"/>
      <c r="BX1960" s="1"/>
      <c r="BY1960" s="1"/>
      <c r="BZ1960" s="1"/>
      <c r="CA1960" s="1"/>
      <c r="CB1960" s="1"/>
      <c r="CC1960" s="1"/>
      <c r="CD1960" s="1"/>
      <c r="CE1960" s="1"/>
      <c r="CF1960" s="1"/>
      <c r="CG1960" s="1"/>
      <c r="CH1960" s="1"/>
      <c r="CI1960" s="1"/>
      <c r="CJ1960" s="1"/>
      <c r="CK1960" s="1"/>
      <c r="CL1960" s="1"/>
      <c r="CM1960" s="1"/>
      <c r="CN1960" s="1"/>
      <c r="CO1960" s="1"/>
      <c r="CP1960" s="1"/>
      <c r="CQ1960" s="1"/>
      <c r="CR1960" s="1"/>
      <c r="CS1960" s="1"/>
      <c r="CT1960" s="1"/>
      <c r="CU1960" s="1"/>
      <c r="CV1960" s="1"/>
      <c r="CW1960" s="1"/>
      <c r="CX1960" s="1"/>
      <c r="CY1960" s="1"/>
      <c r="CZ1960" s="1"/>
      <c r="DA1960" s="1"/>
      <c r="DB1960" s="1"/>
      <c r="DC1960" s="1"/>
      <c r="DD1960" s="1"/>
      <c r="DE1960" s="1"/>
      <c r="DF1960" s="1"/>
      <c r="DG1960" s="1"/>
      <c r="DH1960" s="1"/>
      <c r="DI1960" s="1"/>
      <c r="DJ1960" s="1"/>
      <c r="DK1960" s="1"/>
      <c r="DL1960" s="1"/>
      <c r="DM1960" s="1"/>
      <c r="DN1960" s="1"/>
      <c r="DO1960" s="1"/>
      <c r="DP1960" s="1"/>
      <c r="DQ1960" s="1"/>
      <c r="DR1960" s="1"/>
      <c r="DS1960" s="1"/>
      <c r="DT1960" s="1"/>
      <c r="DU1960" s="1"/>
      <c r="DV1960" s="1"/>
      <c r="DW1960" s="1"/>
      <c r="DX1960" s="1"/>
      <c r="DY1960" s="1"/>
      <c r="DZ1960" s="1"/>
      <c r="EA1960" s="1"/>
      <c r="EB1960" s="1"/>
      <c r="EC1960" s="1"/>
      <c r="ED1960" s="1"/>
      <c r="EE1960" s="1"/>
      <c r="EF1960" s="1"/>
      <c r="EG1960" s="1"/>
      <c r="EH1960" s="1"/>
      <c r="EI1960" s="1"/>
      <c r="EJ1960" s="1"/>
      <c r="EK1960" s="1"/>
      <c r="EL1960" s="1"/>
      <c r="EM1960" s="1"/>
      <c r="EN1960" s="1"/>
      <c r="EO1960" s="1"/>
      <c r="EP1960" s="1"/>
      <c r="EQ1960" s="1"/>
      <c r="ER1960" s="1"/>
      <c r="ES1960" s="1"/>
      <c r="ET1960" s="1"/>
      <c r="EU1960" s="1"/>
      <c r="EV1960" s="1"/>
      <c r="EW1960" s="1"/>
      <c r="EX1960" s="1"/>
      <c r="EY1960" s="1"/>
      <c r="EZ1960" s="1"/>
      <c r="FA1960" s="1"/>
    </row>
    <row r="1961" spans="1:157" s="21" customFormat="1" x14ac:dyDescent="0.2">
      <c r="A1961" s="184" t="s">
        <v>1844</v>
      </c>
      <c r="B1961" s="185" t="s">
        <v>1035</v>
      </c>
      <c r="C1961" s="186">
        <v>6019.5</v>
      </c>
      <c r="D1961" s="1"/>
      <c r="E1961" s="1"/>
      <c r="F1961" s="1"/>
      <c r="G1961" s="1"/>
      <c r="H1961" s="1"/>
      <c r="I1961" s="1"/>
      <c r="J1961" s="1"/>
      <c r="K1961" s="1"/>
      <c r="L1961" s="1"/>
      <c r="M1961" s="1"/>
      <c r="N1961" s="1"/>
      <c r="O1961" s="1"/>
      <c r="P1961" s="1"/>
      <c r="Q1961" s="1"/>
      <c r="R1961" s="1"/>
      <c r="S1961" s="1"/>
      <c r="T1961" s="1"/>
      <c r="U1961" s="1"/>
      <c r="V1961" s="1"/>
      <c r="W1961" s="1"/>
      <c r="X1961" s="1"/>
      <c r="Y1961" s="1"/>
      <c r="Z1961" s="1"/>
      <c r="AA1961" s="1"/>
      <c r="AB1961" s="1"/>
      <c r="AC1961" s="1"/>
      <c r="AD1961" s="1"/>
      <c r="AE1961" s="1"/>
      <c r="AF1961" s="1"/>
      <c r="AG1961" s="1"/>
      <c r="AH1961" s="1"/>
      <c r="AI1961" s="1"/>
      <c r="AJ1961" s="1"/>
      <c r="AK1961" s="1"/>
      <c r="AL1961" s="1"/>
      <c r="AM1961" s="1"/>
      <c r="AN1961" s="1"/>
      <c r="AO1961" s="1"/>
      <c r="AP1961" s="1"/>
      <c r="AQ1961" s="1"/>
      <c r="AR1961" s="1"/>
      <c r="AS1961" s="1"/>
      <c r="AT1961" s="1"/>
      <c r="AU1961" s="1"/>
      <c r="AV1961" s="1"/>
      <c r="AW1961" s="1"/>
      <c r="AX1961" s="1"/>
      <c r="AY1961" s="1"/>
      <c r="AZ1961" s="1"/>
      <c r="BA1961" s="1"/>
      <c r="BB1961" s="1"/>
      <c r="BC1961" s="1"/>
      <c r="BD1961" s="1"/>
      <c r="BE1961" s="1"/>
      <c r="BF1961" s="1"/>
      <c r="BG1961" s="1"/>
      <c r="BH1961" s="1"/>
      <c r="BI1961" s="1"/>
      <c r="BJ1961" s="1"/>
      <c r="BK1961" s="1"/>
      <c r="BL1961" s="1"/>
      <c r="BM1961" s="1"/>
      <c r="BN1961" s="1"/>
      <c r="BO1961" s="1"/>
      <c r="BP1961" s="1"/>
      <c r="BQ1961" s="1"/>
      <c r="BR1961" s="1"/>
      <c r="BS1961" s="1"/>
      <c r="BT1961" s="1"/>
      <c r="BU1961" s="1"/>
      <c r="BV1961" s="1"/>
      <c r="BW1961" s="1"/>
      <c r="BX1961" s="1"/>
      <c r="BY1961" s="1"/>
      <c r="BZ1961" s="1"/>
      <c r="CA1961" s="1"/>
      <c r="CB1961" s="1"/>
      <c r="CC1961" s="1"/>
      <c r="CD1961" s="1"/>
      <c r="CE1961" s="1"/>
      <c r="CF1961" s="1"/>
      <c r="CG1961" s="1"/>
      <c r="CH1961" s="1"/>
      <c r="CI1961" s="1"/>
      <c r="CJ1961" s="1"/>
      <c r="CK1961" s="1"/>
      <c r="CL1961" s="1"/>
      <c r="CM1961" s="1"/>
      <c r="CN1961" s="1"/>
      <c r="CO1961" s="1"/>
      <c r="CP1961" s="1"/>
      <c r="CQ1961" s="1"/>
      <c r="CR1961" s="1"/>
      <c r="CS1961" s="1"/>
      <c r="CT1961" s="1"/>
      <c r="CU1961" s="1"/>
      <c r="CV1961" s="1"/>
      <c r="CW1961" s="1"/>
      <c r="CX1961" s="1"/>
      <c r="CY1961" s="1"/>
      <c r="CZ1961" s="1"/>
      <c r="DA1961" s="1"/>
      <c r="DB1961" s="1"/>
      <c r="DC1961" s="1"/>
      <c r="DD1961" s="1"/>
      <c r="DE1961" s="1"/>
      <c r="DF1961" s="1"/>
      <c r="DG1961" s="1"/>
      <c r="DH1961" s="1"/>
      <c r="DI1961" s="1"/>
      <c r="DJ1961" s="1"/>
      <c r="DK1961" s="1"/>
      <c r="DL1961" s="1"/>
      <c r="DM1961" s="1"/>
      <c r="DN1961" s="1"/>
      <c r="DO1961" s="1"/>
      <c r="DP1961" s="1"/>
      <c r="DQ1961" s="1"/>
      <c r="DR1961" s="1"/>
      <c r="DS1961" s="1"/>
      <c r="DT1961" s="1"/>
      <c r="DU1961" s="1"/>
      <c r="DV1961" s="1"/>
      <c r="DW1961" s="1"/>
      <c r="DX1961" s="1"/>
      <c r="DY1961" s="1"/>
      <c r="DZ1961" s="1"/>
      <c r="EA1961" s="1"/>
      <c r="EB1961" s="1"/>
      <c r="EC1961" s="1"/>
      <c r="ED1961" s="1"/>
      <c r="EE1961" s="1"/>
      <c r="EF1961" s="1"/>
      <c r="EG1961" s="1"/>
      <c r="EH1961" s="1"/>
      <c r="EI1961" s="1"/>
      <c r="EJ1961" s="1"/>
      <c r="EK1961" s="1"/>
      <c r="EL1961" s="1"/>
      <c r="EM1961" s="1"/>
      <c r="EN1961" s="1"/>
      <c r="EO1961" s="1"/>
      <c r="EP1961" s="1"/>
      <c r="EQ1961" s="1"/>
      <c r="ER1961" s="1"/>
      <c r="ES1961" s="1"/>
      <c r="ET1961" s="1"/>
      <c r="EU1961" s="1"/>
      <c r="EV1961" s="1"/>
      <c r="EW1961" s="1"/>
      <c r="EX1961" s="1"/>
      <c r="EY1961" s="1"/>
      <c r="EZ1961" s="1"/>
      <c r="FA1961" s="1"/>
    </row>
    <row r="1962" spans="1:157" s="21" customFormat="1" x14ac:dyDescent="0.2">
      <c r="A1962" s="184" t="s">
        <v>1844</v>
      </c>
      <c r="B1962" s="185" t="s">
        <v>1035</v>
      </c>
      <c r="C1962" s="186">
        <v>9090.66</v>
      </c>
      <c r="D1962" s="1"/>
      <c r="E1962" s="1"/>
      <c r="F1962" s="1"/>
      <c r="G1962" s="1"/>
      <c r="H1962" s="1"/>
      <c r="I1962" s="1"/>
      <c r="J1962" s="1"/>
      <c r="K1962" s="1"/>
      <c r="L1962" s="1"/>
      <c r="M1962" s="1"/>
      <c r="N1962" s="1"/>
      <c r="O1962" s="1"/>
      <c r="P1962" s="1"/>
      <c r="Q1962" s="1"/>
      <c r="R1962" s="1"/>
      <c r="S1962" s="1"/>
      <c r="T1962" s="1"/>
      <c r="U1962" s="1"/>
      <c r="V1962" s="1"/>
      <c r="W1962" s="1"/>
      <c r="X1962" s="1"/>
      <c r="Y1962" s="1"/>
      <c r="Z1962" s="1"/>
      <c r="AA1962" s="1"/>
      <c r="AB1962" s="1"/>
      <c r="AC1962" s="1"/>
      <c r="AD1962" s="1"/>
      <c r="AE1962" s="1"/>
      <c r="AF1962" s="1"/>
      <c r="AG1962" s="1"/>
      <c r="AH1962" s="1"/>
      <c r="AI1962" s="1"/>
      <c r="AJ1962" s="1"/>
      <c r="AK1962" s="1"/>
      <c r="AL1962" s="1"/>
      <c r="AM1962" s="1"/>
      <c r="AN1962" s="1"/>
      <c r="AO1962" s="1"/>
      <c r="AP1962" s="1"/>
      <c r="AQ1962" s="1"/>
      <c r="AR1962" s="1"/>
      <c r="AS1962" s="1"/>
      <c r="AT1962" s="1"/>
      <c r="AU1962" s="1"/>
      <c r="AV1962" s="1"/>
      <c r="AW1962" s="1"/>
      <c r="AX1962" s="1"/>
      <c r="AY1962" s="1"/>
      <c r="AZ1962" s="1"/>
      <c r="BA1962" s="1"/>
      <c r="BB1962" s="1"/>
      <c r="BC1962" s="1"/>
      <c r="BD1962" s="1"/>
      <c r="BE1962" s="1"/>
      <c r="BF1962" s="1"/>
      <c r="BG1962" s="1"/>
      <c r="BH1962" s="1"/>
      <c r="BI1962" s="1"/>
      <c r="BJ1962" s="1"/>
      <c r="BK1962" s="1"/>
      <c r="BL1962" s="1"/>
      <c r="BM1962" s="1"/>
      <c r="BN1962" s="1"/>
      <c r="BO1962" s="1"/>
      <c r="BP1962" s="1"/>
      <c r="BQ1962" s="1"/>
      <c r="BR1962" s="1"/>
      <c r="BS1962" s="1"/>
      <c r="BT1962" s="1"/>
      <c r="BU1962" s="1"/>
      <c r="BV1962" s="1"/>
      <c r="BW1962" s="1"/>
      <c r="BX1962" s="1"/>
      <c r="BY1962" s="1"/>
      <c r="BZ1962" s="1"/>
      <c r="CA1962" s="1"/>
      <c r="CB1962" s="1"/>
      <c r="CC1962" s="1"/>
      <c r="CD1962" s="1"/>
      <c r="CE1962" s="1"/>
      <c r="CF1962" s="1"/>
      <c r="CG1962" s="1"/>
      <c r="CH1962" s="1"/>
      <c r="CI1962" s="1"/>
      <c r="CJ1962" s="1"/>
      <c r="CK1962" s="1"/>
      <c r="CL1962" s="1"/>
      <c r="CM1962" s="1"/>
      <c r="CN1962" s="1"/>
      <c r="CO1962" s="1"/>
      <c r="CP1962" s="1"/>
      <c r="CQ1962" s="1"/>
      <c r="CR1962" s="1"/>
      <c r="CS1962" s="1"/>
      <c r="CT1962" s="1"/>
      <c r="CU1962" s="1"/>
      <c r="CV1962" s="1"/>
      <c r="CW1962" s="1"/>
      <c r="CX1962" s="1"/>
      <c r="CY1962" s="1"/>
      <c r="CZ1962" s="1"/>
      <c r="DA1962" s="1"/>
      <c r="DB1962" s="1"/>
      <c r="DC1962" s="1"/>
      <c r="DD1962" s="1"/>
      <c r="DE1962" s="1"/>
      <c r="DF1962" s="1"/>
      <c r="DG1962" s="1"/>
      <c r="DH1962" s="1"/>
      <c r="DI1962" s="1"/>
      <c r="DJ1962" s="1"/>
      <c r="DK1962" s="1"/>
      <c r="DL1962" s="1"/>
      <c r="DM1962" s="1"/>
      <c r="DN1962" s="1"/>
      <c r="DO1962" s="1"/>
      <c r="DP1962" s="1"/>
      <c r="DQ1962" s="1"/>
      <c r="DR1962" s="1"/>
      <c r="DS1962" s="1"/>
      <c r="DT1962" s="1"/>
      <c r="DU1962" s="1"/>
      <c r="DV1962" s="1"/>
      <c r="DW1962" s="1"/>
      <c r="DX1962" s="1"/>
      <c r="DY1962" s="1"/>
      <c r="DZ1962" s="1"/>
      <c r="EA1962" s="1"/>
      <c r="EB1962" s="1"/>
      <c r="EC1962" s="1"/>
      <c r="ED1962" s="1"/>
      <c r="EE1962" s="1"/>
      <c r="EF1962" s="1"/>
      <c r="EG1962" s="1"/>
      <c r="EH1962" s="1"/>
      <c r="EI1962" s="1"/>
      <c r="EJ1962" s="1"/>
      <c r="EK1962" s="1"/>
      <c r="EL1962" s="1"/>
      <c r="EM1962" s="1"/>
      <c r="EN1962" s="1"/>
      <c r="EO1962" s="1"/>
      <c r="EP1962" s="1"/>
      <c r="EQ1962" s="1"/>
      <c r="ER1962" s="1"/>
      <c r="ES1962" s="1"/>
      <c r="ET1962" s="1"/>
      <c r="EU1962" s="1"/>
      <c r="EV1962" s="1"/>
      <c r="EW1962" s="1"/>
      <c r="EX1962" s="1"/>
      <c r="EY1962" s="1"/>
      <c r="EZ1962" s="1"/>
      <c r="FA1962" s="1"/>
    </row>
    <row r="1963" spans="1:157" s="21" customFormat="1" x14ac:dyDescent="0.2">
      <c r="A1963" s="184" t="s">
        <v>1844</v>
      </c>
      <c r="B1963" s="185" t="s">
        <v>1035</v>
      </c>
      <c r="C1963" s="186">
        <v>9431.4599999999991</v>
      </c>
      <c r="D1963" s="1"/>
      <c r="E1963" s="1"/>
      <c r="F1963" s="1"/>
      <c r="G1963" s="1"/>
      <c r="H1963" s="1"/>
      <c r="I1963" s="1"/>
      <c r="J1963" s="1"/>
      <c r="K1963" s="1"/>
      <c r="L1963" s="1"/>
      <c r="M1963" s="1"/>
      <c r="N1963" s="1"/>
      <c r="O1963" s="1"/>
      <c r="P1963" s="1"/>
      <c r="Q1963" s="1"/>
      <c r="R1963" s="1"/>
      <c r="S1963" s="1"/>
      <c r="T1963" s="1"/>
      <c r="U1963" s="1"/>
      <c r="V1963" s="1"/>
      <c r="W1963" s="1"/>
      <c r="X1963" s="1"/>
      <c r="Y1963" s="1"/>
      <c r="Z1963" s="1"/>
      <c r="AA1963" s="1"/>
      <c r="AB1963" s="1"/>
      <c r="AC1963" s="1"/>
      <c r="AD1963" s="1"/>
      <c r="AE1963" s="1"/>
      <c r="AF1963" s="1"/>
      <c r="AG1963" s="1"/>
      <c r="AH1963" s="1"/>
      <c r="AI1963" s="1"/>
      <c r="AJ1963" s="1"/>
      <c r="AK1963" s="1"/>
      <c r="AL1963" s="1"/>
      <c r="AM1963" s="1"/>
      <c r="AN1963" s="1"/>
      <c r="AO1963" s="1"/>
      <c r="AP1963" s="1"/>
      <c r="AQ1963" s="1"/>
      <c r="AR1963" s="1"/>
      <c r="AS1963" s="1"/>
      <c r="AT1963" s="1"/>
      <c r="AU1963" s="1"/>
      <c r="AV1963" s="1"/>
      <c r="AW1963" s="1"/>
      <c r="AX1963" s="1"/>
      <c r="AY1963" s="1"/>
      <c r="AZ1963" s="1"/>
      <c r="BA1963" s="1"/>
      <c r="BB1963" s="1"/>
      <c r="BC1963" s="1"/>
      <c r="BD1963" s="1"/>
      <c r="BE1963" s="1"/>
      <c r="BF1963" s="1"/>
      <c r="BG1963" s="1"/>
      <c r="BH1963" s="1"/>
      <c r="BI1963" s="1"/>
      <c r="BJ1963" s="1"/>
      <c r="BK1963" s="1"/>
      <c r="BL1963" s="1"/>
      <c r="BM1963" s="1"/>
      <c r="BN1963" s="1"/>
      <c r="BO1963" s="1"/>
      <c r="BP1963" s="1"/>
      <c r="BQ1963" s="1"/>
      <c r="BR1963" s="1"/>
      <c r="BS1963" s="1"/>
      <c r="BT1963" s="1"/>
      <c r="BU1963" s="1"/>
      <c r="BV1963" s="1"/>
      <c r="BW1963" s="1"/>
      <c r="BX1963" s="1"/>
      <c r="BY1963" s="1"/>
      <c r="BZ1963" s="1"/>
      <c r="CA1963" s="1"/>
      <c r="CB1963" s="1"/>
      <c r="CC1963" s="1"/>
      <c r="CD1963" s="1"/>
      <c r="CE1963" s="1"/>
      <c r="CF1963" s="1"/>
      <c r="CG1963" s="1"/>
      <c r="CH1963" s="1"/>
      <c r="CI1963" s="1"/>
      <c r="CJ1963" s="1"/>
      <c r="CK1963" s="1"/>
      <c r="CL1963" s="1"/>
      <c r="CM1963" s="1"/>
      <c r="CN1963" s="1"/>
      <c r="CO1963" s="1"/>
      <c r="CP1963" s="1"/>
      <c r="CQ1963" s="1"/>
      <c r="CR1963" s="1"/>
      <c r="CS1963" s="1"/>
      <c r="CT1963" s="1"/>
      <c r="CU1963" s="1"/>
      <c r="CV1963" s="1"/>
      <c r="CW1963" s="1"/>
      <c r="CX1963" s="1"/>
      <c r="CY1963" s="1"/>
      <c r="CZ1963" s="1"/>
      <c r="DA1963" s="1"/>
      <c r="DB1963" s="1"/>
      <c r="DC1963" s="1"/>
      <c r="DD1963" s="1"/>
      <c r="DE1963" s="1"/>
      <c r="DF1963" s="1"/>
      <c r="DG1963" s="1"/>
      <c r="DH1963" s="1"/>
      <c r="DI1963" s="1"/>
      <c r="DJ1963" s="1"/>
      <c r="DK1963" s="1"/>
      <c r="DL1963" s="1"/>
      <c r="DM1963" s="1"/>
      <c r="DN1963" s="1"/>
      <c r="DO1963" s="1"/>
      <c r="DP1963" s="1"/>
      <c r="DQ1963" s="1"/>
      <c r="DR1963" s="1"/>
      <c r="DS1963" s="1"/>
      <c r="DT1963" s="1"/>
      <c r="DU1963" s="1"/>
      <c r="DV1963" s="1"/>
      <c r="DW1963" s="1"/>
      <c r="DX1963" s="1"/>
      <c r="DY1963" s="1"/>
      <c r="DZ1963" s="1"/>
      <c r="EA1963" s="1"/>
      <c r="EB1963" s="1"/>
      <c r="EC1963" s="1"/>
      <c r="ED1963" s="1"/>
      <c r="EE1963" s="1"/>
      <c r="EF1963" s="1"/>
      <c r="EG1963" s="1"/>
      <c r="EH1963" s="1"/>
      <c r="EI1963" s="1"/>
      <c r="EJ1963" s="1"/>
      <c r="EK1963" s="1"/>
      <c r="EL1963" s="1"/>
      <c r="EM1963" s="1"/>
      <c r="EN1963" s="1"/>
      <c r="EO1963" s="1"/>
      <c r="EP1963" s="1"/>
      <c r="EQ1963" s="1"/>
      <c r="ER1963" s="1"/>
      <c r="ES1963" s="1"/>
      <c r="ET1963" s="1"/>
      <c r="EU1963" s="1"/>
      <c r="EV1963" s="1"/>
      <c r="EW1963" s="1"/>
      <c r="EX1963" s="1"/>
      <c r="EY1963" s="1"/>
      <c r="EZ1963" s="1"/>
      <c r="FA1963" s="1"/>
    </row>
    <row r="1964" spans="1:157" s="21" customFormat="1" x14ac:dyDescent="0.2">
      <c r="A1964" s="184" t="s">
        <v>1844</v>
      </c>
      <c r="B1964" s="185" t="s">
        <v>1035</v>
      </c>
      <c r="C1964" s="186">
        <v>4983.88</v>
      </c>
      <c r="D1964" s="1"/>
      <c r="E1964" s="1"/>
      <c r="F1964" s="1"/>
      <c r="G1964" s="1"/>
      <c r="H1964" s="1"/>
      <c r="I1964" s="1"/>
      <c r="J1964" s="1"/>
      <c r="K1964" s="1"/>
      <c r="L1964" s="1"/>
      <c r="M1964" s="1"/>
      <c r="N1964" s="1"/>
      <c r="O1964" s="1"/>
      <c r="P1964" s="1"/>
      <c r="Q1964" s="1"/>
      <c r="R1964" s="1"/>
      <c r="S1964" s="1"/>
      <c r="T1964" s="1"/>
      <c r="U1964" s="1"/>
      <c r="V1964" s="1"/>
      <c r="W1964" s="1"/>
      <c r="X1964" s="1"/>
      <c r="Y1964" s="1"/>
      <c r="Z1964" s="1"/>
      <c r="AA1964" s="1"/>
      <c r="AB1964" s="1"/>
      <c r="AC1964" s="1"/>
      <c r="AD1964" s="1"/>
      <c r="AE1964" s="1"/>
      <c r="AF1964" s="1"/>
      <c r="AG1964" s="1"/>
      <c r="AH1964" s="1"/>
      <c r="AI1964" s="1"/>
      <c r="AJ1964" s="1"/>
      <c r="AK1964" s="1"/>
      <c r="AL1964" s="1"/>
      <c r="AM1964" s="1"/>
      <c r="AN1964" s="1"/>
      <c r="AO1964" s="1"/>
      <c r="AP1964" s="1"/>
      <c r="AQ1964" s="1"/>
      <c r="AR1964" s="1"/>
      <c r="AS1964" s="1"/>
      <c r="AT1964" s="1"/>
      <c r="AU1964" s="1"/>
      <c r="AV1964" s="1"/>
      <c r="AW1964" s="1"/>
      <c r="AX1964" s="1"/>
      <c r="AY1964" s="1"/>
      <c r="AZ1964" s="1"/>
      <c r="BA1964" s="1"/>
      <c r="BB1964" s="1"/>
      <c r="BC1964" s="1"/>
      <c r="BD1964" s="1"/>
      <c r="BE1964" s="1"/>
      <c r="BF1964" s="1"/>
      <c r="BG1964" s="1"/>
      <c r="BH1964" s="1"/>
      <c r="BI1964" s="1"/>
      <c r="BJ1964" s="1"/>
      <c r="BK1964" s="1"/>
      <c r="BL1964" s="1"/>
      <c r="BM1964" s="1"/>
      <c r="BN1964" s="1"/>
      <c r="BO1964" s="1"/>
      <c r="BP1964" s="1"/>
      <c r="BQ1964" s="1"/>
      <c r="BR1964" s="1"/>
      <c r="BS1964" s="1"/>
      <c r="BT1964" s="1"/>
      <c r="BU1964" s="1"/>
      <c r="BV1964" s="1"/>
      <c r="BW1964" s="1"/>
      <c r="BX1964" s="1"/>
      <c r="BY1964" s="1"/>
      <c r="BZ1964" s="1"/>
      <c r="CA1964" s="1"/>
      <c r="CB1964" s="1"/>
      <c r="CC1964" s="1"/>
      <c r="CD1964" s="1"/>
      <c r="CE1964" s="1"/>
      <c r="CF1964" s="1"/>
      <c r="CG1964" s="1"/>
      <c r="CH1964" s="1"/>
      <c r="CI1964" s="1"/>
      <c r="CJ1964" s="1"/>
      <c r="CK1964" s="1"/>
      <c r="CL1964" s="1"/>
      <c r="CM1964" s="1"/>
      <c r="CN1964" s="1"/>
      <c r="CO1964" s="1"/>
      <c r="CP1964" s="1"/>
      <c r="CQ1964" s="1"/>
      <c r="CR1964" s="1"/>
      <c r="CS1964" s="1"/>
      <c r="CT1964" s="1"/>
      <c r="CU1964" s="1"/>
      <c r="CV1964" s="1"/>
      <c r="CW1964" s="1"/>
      <c r="CX1964" s="1"/>
      <c r="CY1964" s="1"/>
      <c r="CZ1964" s="1"/>
      <c r="DA1964" s="1"/>
      <c r="DB1964" s="1"/>
      <c r="DC1964" s="1"/>
      <c r="DD1964" s="1"/>
      <c r="DE1964" s="1"/>
      <c r="DF1964" s="1"/>
      <c r="DG1964" s="1"/>
      <c r="DH1964" s="1"/>
      <c r="DI1964" s="1"/>
      <c r="DJ1964" s="1"/>
      <c r="DK1964" s="1"/>
      <c r="DL1964" s="1"/>
      <c r="DM1964" s="1"/>
      <c r="DN1964" s="1"/>
      <c r="DO1964" s="1"/>
      <c r="DP1964" s="1"/>
      <c r="DQ1964" s="1"/>
      <c r="DR1964" s="1"/>
      <c r="DS1964" s="1"/>
      <c r="DT1964" s="1"/>
      <c r="DU1964" s="1"/>
      <c r="DV1964" s="1"/>
      <c r="DW1964" s="1"/>
      <c r="DX1964" s="1"/>
      <c r="DY1964" s="1"/>
      <c r="DZ1964" s="1"/>
      <c r="EA1964" s="1"/>
      <c r="EB1964" s="1"/>
      <c r="EC1964" s="1"/>
      <c r="ED1964" s="1"/>
      <c r="EE1964" s="1"/>
      <c r="EF1964" s="1"/>
      <c r="EG1964" s="1"/>
      <c r="EH1964" s="1"/>
      <c r="EI1964" s="1"/>
      <c r="EJ1964" s="1"/>
      <c r="EK1964" s="1"/>
      <c r="EL1964" s="1"/>
      <c r="EM1964" s="1"/>
      <c r="EN1964" s="1"/>
      <c r="EO1964" s="1"/>
      <c r="EP1964" s="1"/>
      <c r="EQ1964" s="1"/>
      <c r="ER1964" s="1"/>
      <c r="ES1964" s="1"/>
      <c r="ET1964" s="1"/>
      <c r="EU1964" s="1"/>
      <c r="EV1964" s="1"/>
      <c r="EW1964" s="1"/>
      <c r="EX1964" s="1"/>
      <c r="EY1964" s="1"/>
      <c r="EZ1964" s="1"/>
      <c r="FA1964" s="1"/>
    </row>
    <row r="1965" spans="1:157" s="21" customFormat="1" x14ac:dyDescent="0.2">
      <c r="A1965" s="184" t="s">
        <v>1844</v>
      </c>
      <c r="B1965" s="185" t="s">
        <v>1035</v>
      </c>
      <c r="C1965" s="186">
        <v>3947.29</v>
      </c>
      <c r="D1965" s="1"/>
      <c r="E1965" s="1"/>
      <c r="F1965" s="1"/>
      <c r="G1965" s="1"/>
      <c r="H1965" s="1"/>
      <c r="I1965" s="1"/>
      <c r="J1965" s="1"/>
      <c r="K1965" s="1"/>
      <c r="L1965" s="1"/>
      <c r="M1965" s="1"/>
      <c r="N1965" s="1"/>
      <c r="O1965" s="1"/>
      <c r="P1965" s="1"/>
      <c r="Q1965" s="1"/>
      <c r="R1965" s="1"/>
      <c r="S1965" s="1"/>
      <c r="T1965" s="1"/>
      <c r="U1965" s="1"/>
      <c r="V1965" s="1"/>
      <c r="W1965" s="1"/>
      <c r="X1965" s="1"/>
      <c r="Y1965" s="1"/>
      <c r="Z1965" s="1"/>
      <c r="AA1965" s="1"/>
      <c r="AB1965" s="1"/>
      <c r="AC1965" s="1"/>
      <c r="AD1965" s="1"/>
      <c r="AE1965" s="1"/>
      <c r="AF1965" s="1"/>
      <c r="AG1965" s="1"/>
      <c r="AH1965" s="1"/>
      <c r="AI1965" s="1"/>
      <c r="AJ1965" s="1"/>
      <c r="AK1965" s="1"/>
      <c r="AL1965" s="1"/>
      <c r="AM1965" s="1"/>
      <c r="AN1965" s="1"/>
      <c r="AO1965" s="1"/>
      <c r="AP1965" s="1"/>
      <c r="AQ1965" s="1"/>
      <c r="AR1965" s="1"/>
      <c r="AS1965" s="1"/>
      <c r="AT1965" s="1"/>
      <c r="AU1965" s="1"/>
      <c r="AV1965" s="1"/>
      <c r="AW1965" s="1"/>
      <c r="AX1965" s="1"/>
      <c r="AY1965" s="1"/>
      <c r="AZ1965" s="1"/>
      <c r="BA1965" s="1"/>
      <c r="BB1965" s="1"/>
      <c r="BC1965" s="1"/>
      <c r="BD1965" s="1"/>
      <c r="BE1965" s="1"/>
      <c r="BF1965" s="1"/>
      <c r="BG1965" s="1"/>
      <c r="BH1965" s="1"/>
      <c r="BI1965" s="1"/>
      <c r="BJ1965" s="1"/>
      <c r="BK1965" s="1"/>
      <c r="BL1965" s="1"/>
      <c r="BM1965" s="1"/>
      <c r="BN1965" s="1"/>
      <c r="BO1965" s="1"/>
      <c r="BP1965" s="1"/>
      <c r="BQ1965" s="1"/>
      <c r="BR1965" s="1"/>
      <c r="BS1965" s="1"/>
      <c r="BT1965" s="1"/>
      <c r="BU1965" s="1"/>
      <c r="BV1965" s="1"/>
      <c r="BW1965" s="1"/>
      <c r="BX1965" s="1"/>
      <c r="BY1965" s="1"/>
      <c r="BZ1965" s="1"/>
      <c r="CA1965" s="1"/>
      <c r="CB1965" s="1"/>
      <c r="CC1965" s="1"/>
      <c r="CD1965" s="1"/>
      <c r="CE1965" s="1"/>
      <c r="CF1965" s="1"/>
      <c r="CG1965" s="1"/>
      <c r="CH1965" s="1"/>
      <c r="CI1965" s="1"/>
      <c r="CJ1965" s="1"/>
      <c r="CK1965" s="1"/>
      <c r="CL1965" s="1"/>
      <c r="CM1965" s="1"/>
      <c r="CN1965" s="1"/>
      <c r="CO1965" s="1"/>
      <c r="CP1965" s="1"/>
      <c r="CQ1965" s="1"/>
      <c r="CR1965" s="1"/>
      <c r="CS1965" s="1"/>
      <c r="CT1965" s="1"/>
      <c r="CU1965" s="1"/>
      <c r="CV1965" s="1"/>
      <c r="CW1965" s="1"/>
      <c r="CX1965" s="1"/>
      <c r="CY1965" s="1"/>
      <c r="CZ1965" s="1"/>
      <c r="DA1965" s="1"/>
      <c r="DB1965" s="1"/>
      <c r="DC1965" s="1"/>
      <c r="DD1965" s="1"/>
      <c r="DE1965" s="1"/>
      <c r="DF1965" s="1"/>
      <c r="DG1965" s="1"/>
      <c r="DH1965" s="1"/>
      <c r="DI1965" s="1"/>
      <c r="DJ1965" s="1"/>
      <c r="DK1965" s="1"/>
      <c r="DL1965" s="1"/>
      <c r="DM1965" s="1"/>
      <c r="DN1965" s="1"/>
      <c r="DO1965" s="1"/>
      <c r="DP1965" s="1"/>
      <c r="DQ1965" s="1"/>
      <c r="DR1965" s="1"/>
      <c r="DS1965" s="1"/>
      <c r="DT1965" s="1"/>
      <c r="DU1965" s="1"/>
      <c r="DV1965" s="1"/>
      <c r="DW1965" s="1"/>
      <c r="DX1965" s="1"/>
      <c r="DY1965" s="1"/>
      <c r="DZ1965" s="1"/>
      <c r="EA1965" s="1"/>
      <c r="EB1965" s="1"/>
      <c r="EC1965" s="1"/>
      <c r="ED1965" s="1"/>
      <c r="EE1965" s="1"/>
      <c r="EF1965" s="1"/>
      <c r="EG1965" s="1"/>
      <c r="EH1965" s="1"/>
      <c r="EI1965" s="1"/>
      <c r="EJ1965" s="1"/>
      <c r="EK1965" s="1"/>
      <c r="EL1965" s="1"/>
      <c r="EM1965" s="1"/>
      <c r="EN1965" s="1"/>
      <c r="EO1965" s="1"/>
      <c r="EP1965" s="1"/>
      <c r="EQ1965" s="1"/>
      <c r="ER1965" s="1"/>
      <c r="ES1965" s="1"/>
      <c r="ET1965" s="1"/>
      <c r="EU1965" s="1"/>
      <c r="EV1965" s="1"/>
      <c r="EW1965" s="1"/>
      <c r="EX1965" s="1"/>
      <c r="EY1965" s="1"/>
      <c r="EZ1965" s="1"/>
      <c r="FA1965" s="1"/>
    </row>
    <row r="1966" spans="1:157" s="21" customFormat="1" x14ac:dyDescent="0.2">
      <c r="A1966" s="184" t="s">
        <v>1844</v>
      </c>
      <c r="B1966" s="185" t="s">
        <v>1035</v>
      </c>
      <c r="C1966" s="186">
        <v>10081.06</v>
      </c>
      <c r="D1966" s="1"/>
      <c r="E1966" s="1"/>
      <c r="F1966" s="1"/>
      <c r="G1966" s="1"/>
      <c r="H1966" s="1"/>
      <c r="I1966" s="1"/>
      <c r="J1966" s="1"/>
      <c r="K1966" s="1"/>
      <c r="L1966" s="1"/>
      <c r="M1966" s="1"/>
      <c r="N1966" s="1"/>
      <c r="O1966" s="1"/>
      <c r="P1966" s="1"/>
      <c r="Q1966" s="1"/>
      <c r="R1966" s="1"/>
      <c r="S1966" s="1"/>
      <c r="T1966" s="1"/>
      <c r="U1966" s="1"/>
      <c r="V1966" s="1"/>
      <c r="W1966" s="1"/>
      <c r="X1966" s="1"/>
      <c r="Y1966" s="1"/>
      <c r="Z1966" s="1"/>
      <c r="AA1966" s="1"/>
      <c r="AB1966" s="1"/>
      <c r="AC1966" s="1"/>
      <c r="AD1966" s="1"/>
      <c r="AE1966" s="1"/>
      <c r="AF1966" s="1"/>
      <c r="AG1966" s="1"/>
      <c r="AH1966" s="1"/>
      <c r="AI1966" s="1"/>
      <c r="AJ1966" s="1"/>
      <c r="AK1966" s="1"/>
      <c r="AL1966" s="1"/>
      <c r="AM1966" s="1"/>
      <c r="AN1966" s="1"/>
      <c r="AO1966" s="1"/>
      <c r="AP1966" s="1"/>
      <c r="AQ1966" s="1"/>
      <c r="AR1966" s="1"/>
      <c r="AS1966" s="1"/>
      <c r="AT1966" s="1"/>
      <c r="AU1966" s="1"/>
      <c r="AV1966" s="1"/>
      <c r="AW1966" s="1"/>
      <c r="AX1966" s="1"/>
      <c r="AY1966" s="1"/>
      <c r="AZ1966" s="1"/>
      <c r="BA1966" s="1"/>
      <c r="BB1966" s="1"/>
      <c r="BC1966" s="1"/>
      <c r="BD1966" s="1"/>
      <c r="BE1966" s="1"/>
      <c r="BF1966" s="1"/>
      <c r="BG1966" s="1"/>
      <c r="BH1966" s="1"/>
      <c r="BI1966" s="1"/>
      <c r="BJ1966" s="1"/>
      <c r="BK1966" s="1"/>
      <c r="BL1966" s="1"/>
      <c r="BM1966" s="1"/>
      <c r="BN1966" s="1"/>
      <c r="BO1966" s="1"/>
      <c r="BP1966" s="1"/>
      <c r="BQ1966" s="1"/>
      <c r="BR1966" s="1"/>
      <c r="BS1966" s="1"/>
      <c r="BT1966" s="1"/>
      <c r="BU1966" s="1"/>
      <c r="BV1966" s="1"/>
      <c r="BW1966" s="1"/>
      <c r="BX1966" s="1"/>
      <c r="BY1966" s="1"/>
      <c r="BZ1966" s="1"/>
      <c r="CA1966" s="1"/>
      <c r="CB1966" s="1"/>
      <c r="CC1966" s="1"/>
      <c r="CD1966" s="1"/>
      <c r="CE1966" s="1"/>
      <c r="CF1966" s="1"/>
      <c r="CG1966" s="1"/>
      <c r="CH1966" s="1"/>
      <c r="CI1966" s="1"/>
      <c r="CJ1966" s="1"/>
      <c r="CK1966" s="1"/>
      <c r="CL1966" s="1"/>
      <c r="CM1966" s="1"/>
      <c r="CN1966" s="1"/>
      <c r="CO1966" s="1"/>
      <c r="CP1966" s="1"/>
      <c r="CQ1966" s="1"/>
      <c r="CR1966" s="1"/>
      <c r="CS1966" s="1"/>
      <c r="CT1966" s="1"/>
      <c r="CU1966" s="1"/>
      <c r="CV1966" s="1"/>
      <c r="CW1966" s="1"/>
      <c r="CX1966" s="1"/>
      <c r="CY1966" s="1"/>
      <c r="CZ1966" s="1"/>
      <c r="DA1966" s="1"/>
      <c r="DB1966" s="1"/>
      <c r="DC1966" s="1"/>
      <c r="DD1966" s="1"/>
      <c r="DE1966" s="1"/>
      <c r="DF1966" s="1"/>
      <c r="DG1966" s="1"/>
      <c r="DH1966" s="1"/>
      <c r="DI1966" s="1"/>
      <c r="DJ1966" s="1"/>
      <c r="DK1966" s="1"/>
      <c r="DL1966" s="1"/>
      <c r="DM1966" s="1"/>
      <c r="DN1966" s="1"/>
      <c r="DO1966" s="1"/>
      <c r="DP1966" s="1"/>
      <c r="DQ1966" s="1"/>
      <c r="DR1966" s="1"/>
      <c r="DS1966" s="1"/>
      <c r="DT1966" s="1"/>
      <c r="DU1966" s="1"/>
      <c r="DV1966" s="1"/>
      <c r="DW1966" s="1"/>
      <c r="DX1966" s="1"/>
      <c r="DY1966" s="1"/>
      <c r="DZ1966" s="1"/>
      <c r="EA1966" s="1"/>
      <c r="EB1966" s="1"/>
      <c r="EC1966" s="1"/>
      <c r="ED1966" s="1"/>
      <c r="EE1966" s="1"/>
      <c r="EF1966" s="1"/>
      <c r="EG1966" s="1"/>
      <c r="EH1966" s="1"/>
      <c r="EI1966" s="1"/>
      <c r="EJ1966" s="1"/>
      <c r="EK1966" s="1"/>
      <c r="EL1966" s="1"/>
      <c r="EM1966" s="1"/>
      <c r="EN1966" s="1"/>
      <c r="EO1966" s="1"/>
      <c r="EP1966" s="1"/>
      <c r="EQ1966" s="1"/>
      <c r="ER1966" s="1"/>
      <c r="ES1966" s="1"/>
      <c r="ET1966" s="1"/>
      <c r="EU1966" s="1"/>
      <c r="EV1966" s="1"/>
      <c r="EW1966" s="1"/>
      <c r="EX1966" s="1"/>
      <c r="EY1966" s="1"/>
      <c r="EZ1966" s="1"/>
      <c r="FA1966" s="1"/>
    </row>
    <row r="1967" spans="1:157" s="21" customFormat="1" x14ac:dyDescent="0.2">
      <c r="A1967" s="184" t="s">
        <v>1844</v>
      </c>
      <c r="B1967" s="185" t="s">
        <v>1035</v>
      </c>
      <c r="C1967" s="186">
        <v>5698.71</v>
      </c>
      <c r="D1967" s="1"/>
      <c r="E1967" s="1"/>
      <c r="F1967" s="1"/>
      <c r="G1967" s="1"/>
      <c r="H1967" s="1"/>
      <c r="I1967" s="1"/>
      <c r="J1967" s="1"/>
      <c r="K1967" s="1"/>
      <c r="L1967" s="1"/>
      <c r="M1967" s="1"/>
      <c r="N1967" s="1"/>
      <c r="O1967" s="1"/>
      <c r="P1967" s="1"/>
      <c r="Q1967" s="1"/>
      <c r="R1967" s="1"/>
      <c r="S1967" s="1"/>
      <c r="T1967" s="1"/>
      <c r="U1967" s="1"/>
      <c r="V1967" s="1"/>
      <c r="W1967" s="1"/>
      <c r="X1967" s="1"/>
      <c r="Y1967" s="1"/>
      <c r="Z1967" s="1"/>
      <c r="AA1967" s="1"/>
      <c r="AB1967" s="1"/>
      <c r="AC1967" s="1"/>
      <c r="AD1967" s="1"/>
      <c r="AE1967" s="1"/>
      <c r="AF1967" s="1"/>
      <c r="AG1967" s="1"/>
      <c r="AH1967" s="1"/>
      <c r="AI1967" s="1"/>
      <c r="AJ1967" s="1"/>
      <c r="AK1967" s="1"/>
      <c r="AL1967" s="1"/>
      <c r="AM1967" s="1"/>
      <c r="AN1967" s="1"/>
      <c r="AO1967" s="1"/>
      <c r="AP1967" s="1"/>
      <c r="AQ1967" s="1"/>
      <c r="AR1967" s="1"/>
      <c r="AS1967" s="1"/>
      <c r="AT1967" s="1"/>
      <c r="AU1967" s="1"/>
      <c r="AV1967" s="1"/>
      <c r="AW1967" s="1"/>
      <c r="AX1967" s="1"/>
      <c r="AY1967" s="1"/>
      <c r="AZ1967" s="1"/>
      <c r="BA1967" s="1"/>
      <c r="BB1967" s="1"/>
      <c r="BC1967" s="1"/>
      <c r="BD1967" s="1"/>
      <c r="BE1967" s="1"/>
      <c r="BF1967" s="1"/>
      <c r="BG1967" s="1"/>
      <c r="BH1967" s="1"/>
      <c r="BI1967" s="1"/>
      <c r="BJ1967" s="1"/>
      <c r="BK1967" s="1"/>
      <c r="BL1967" s="1"/>
      <c r="BM1967" s="1"/>
      <c r="BN1967" s="1"/>
      <c r="BO1967" s="1"/>
      <c r="BP1967" s="1"/>
      <c r="BQ1967" s="1"/>
      <c r="BR1967" s="1"/>
      <c r="BS1967" s="1"/>
      <c r="BT1967" s="1"/>
      <c r="BU1967" s="1"/>
      <c r="BV1967" s="1"/>
      <c r="BW1967" s="1"/>
      <c r="BX1967" s="1"/>
      <c r="BY1967" s="1"/>
      <c r="BZ1967" s="1"/>
      <c r="CA1967" s="1"/>
      <c r="CB1967" s="1"/>
      <c r="CC1967" s="1"/>
      <c r="CD1967" s="1"/>
      <c r="CE1967" s="1"/>
      <c r="CF1967" s="1"/>
      <c r="CG1967" s="1"/>
      <c r="CH1967" s="1"/>
      <c r="CI1967" s="1"/>
      <c r="CJ1967" s="1"/>
      <c r="CK1967" s="1"/>
      <c r="CL1967" s="1"/>
      <c r="CM1967" s="1"/>
      <c r="CN1967" s="1"/>
      <c r="CO1967" s="1"/>
      <c r="CP1967" s="1"/>
      <c r="CQ1967" s="1"/>
      <c r="CR1967" s="1"/>
      <c r="CS1967" s="1"/>
      <c r="CT1967" s="1"/>
      <c r="CU1967" s="1"/>
      <c r="CV1967" s="1"/>
      <c r="CW1967" s="1"/>
      <c r="CX1967" s="1"/>
      <c r="CY1967" s="1"/>
      <c r="CZ1967" s="1"/>
      <c r="DA1967" s="1"/>
      <c r="DB1967" s="1"/>
      <c r="DC1967" s="1"/>
      <c r="DD1967" s="1"/>
      <c r="DE1967" s="1"/>
      <c r="DF1967" s="1"/>
      <c r="DG1967" s="1"/>
      <c r="DH1967" s="1"/>
      <c r="DI1967" s="1"/>
      <c r="DJ1967" s="1"/>
      <c r="DK1967" s="1"/>
      <c r="DL1967" s="1"/>
      <c r="DM1967" s="1"/>
      <c r="DN1967" s="1"/>
      <c r="DO1967" s="1"/>
      <c r="DP1967" s="1"/>
      <c r="DQ1967" s="1"/>
      <c r="DR1967" s="1"/>
      <c r="DS1967" s="1"/>
      <c r="DT1967" s="1"/>
      <c r="DU1967" s="1"/>
      <c r="DV1967" s="1"/>
      <c r="DW1967" s="1"/>
      <c r="DX1967" s="1"/>
      <c r="DY1967" s="1"/>
      <c r="DZ1967" s="1"/>
      <c r="EA1967" s="1"/>
      <c r="EB1967" s="1"/>
      <c r="EC1967" s="1"/>
      <c r="ED1967" s="1"/>
      <c r="EE1967" s="1"/>
      <c r="EF1967" s="1"/>
      <c r="EG1967" s="1"/>
      <c r="EH1967" s="1"/>
      <c r="EI1967" s="1"/>
      <c r="EJ1967" s="1"/>
      <c r="EK1967" s="1"/>
      <c r="EL1967" s="1"/>
      <c r="EM1967" s="1"/>
      <c r="EN1967" s="1"/>
      <c r="EO1967" s="1"/>
      <c r="EP1967" s="1"/>
      <c r="EQ1967" s="1"/>
      <c r="ER1967" s="1"/>
      <c r="ES1967" s="1"/>
      <c r="ET1967" s="1"/>
      <c r="EU1967" s="1"/>
      <c r="EV1967" s="1"/>
      <c r="EW1967" s="1"/>
      <c r="EX1967" s="1"/>
      <c r="EY1967" s="1"/>
      <c r="EZ1967" s="1"/>
      <c r="FA1967" s="1"/>
    </row>
    <row r="1968" spans="1:157" s="21" customFormat="1" x14ac:dyDescent="0.2">
      <c r="A1968" s="184" t="s">
        <v>1844</v>
      </c>
      <c r="B1968" s="185" t="s">
        <v>1035</v>
      </c>
      <c r="C1968" s="186">
        <v>11223.55</v>
      </c>
      <c r="D1968" s="1"/>
      <c r="E1968" s="1"/>
      <c r="F1968" s="1"/>
      <c r="G1968" s="1"/>
      <c r="H1968" s="1"/>
      <c r="I1968" s="1"/>
      <c r="J1968" s="1"/>
      <c r="K1968" s="1"/>
      <c r="L1968" s="1"/>
      <c r="M1968" s="1"/>
      <c r="N1968" s="1"/>
      <c r="O1968" s="1"/>
      <c r="P1968" s="1"/>
      <c r="Q1968" s="1"/>
      <c r="R1968" s="1"/>
      <c r="S1968" s="1"/>
      <c r="T1968" s="1"/>
      <c r="U1968" s="1"/>
      <c r="V1968" s="1"/>
      <c r="W1968" s="1"/>
      <c r="X1968" s="1"/>
      <c r="Y1968" s="1"/>
      <c r="Z1968" s="1"/>
      <c r="AA1968" s="1"/>
      <c r="AB1968" s="1"/>
      <c r="AC1968" s="1"/>
      <c r="AD1968" s="1"/>
      <c r="AE1968" s="1"/>
      <c r="AF1968" s="1"/>
      <c r="AG1968" s="1"/>
      <c r="AH1968" s="1"/>
      <c r="AI1968" s="1"/>
      <c r="AJ1968" s="1"/>
      <c r="AK1968" s="1"/>
      <c r="AL1968" s="1"/>
      <c r="AM1968" s="1"/>
      <c r="AN1968" s="1"/>
      <c r="AO1968" s="1"/>
      <c r="AP1968" s="1"/>
      <c r="AQ1968" s="1"/>
      <c r="AR1968" s="1"/>
      <c r="AS1968" s="1"/>
      <c r="AT1968" s="1"/>
      <c r="AU1968" s="1"/>
      <c r="AV1968" s="1"/>
      <c r="AW1968" s="1"/>
      <c r="AX1968" s="1"/>
      <c r="AY1968" s="1"/>
      <c r="AZ1968" s="1"/>
      <c r="BA1968" s="1"/>
      <c r="BB1968" s="1"/>
      <c r="BC1968" s="1"/>
      <c r="BD1968" s="1"/>
      <c r="BE1968" s="1"/>
      <c r="BF1968" s="1"/>
      <c r="BG1968" s="1"/>
      <c r="BH1968" s="1"/>
      <c r="BI1968" s="1"/>
      <c r="BJ1968" s="1"/>
      <c r="BK1968" s="1"/>
      <c r="BL1968" s="1"/>
      <c r="BM1968" s="1"/>
      <c r="BN1968" s="1"/>
      <c r="BO1968" s="1"/>
      <c r="BP1968" s="1"/>
      <c r="BQ1968" s="1"/>
      <c r="BR1968" s="1"/>
      <c r="BS1968" s="1"/>
      <c r="BT1968" s="1"/>
      <c r="BU1968" s="1"/>
      <c r="BV1968" s="1"/>
      <c r="BW1968" s="1"/>
      <c r="BX1968" s="1"/>
      <c r="BY1968" s="1"/>
      <c r="BZ1968" s="1"/>
      <c r="CA1968" s="1"/>
      <c r="CB1968" s="1"/>
      <c r="CC1968" s="1"/>
      <c r="CD1968" s="1"/>
      <c r="CE1968" s="1"/>
      <c r="CF1968" s="1"/>
      <c r="CG1968" s="1"/>
      <c r="CH1968" s="1"/>
      <c r="CI1968" s="1"/>
      <c r="CJ1968" s="1"/>
      <c r="CK1968" s="1"/>
      <c r="CL1968" s="1"/>
      <c r="CM1968" s="1"/>
      <c r="CN1968" s="1"/>
      <c r="CO1968" s="1"/>
      <c r="CP1968" s="1"/>
      <c r="CQ1968" s="1"/>
      <c r="CR1968" s="1"/>
      <c r="CS1968" s="1"/>
      <c r="CT1968" s="1"/>
      <c r="CU1968" s="1"/>
      <c r="CV1968" s="1"/>
      <c r="CW1968" s="1"/>
      <c r="CX1968" s="1"/>
      <c r="CY1968" s="1"/>
      <c r="CZ1968" s="1"/>
      <c r="DA1968" s="1"/>
      <c r="DB1968" s="1"/>
      <c r="DC1968" s="1"/>
      <c r="DD1968" s="1"/>
      <c r="DE1968" s="1"/>
      <c r="DF1968" s="1"/>
      <c r="DG1968" s="1"/>
      <c r="DH1968" s="1"/>
      <c r="DI1968" s="1"/>
      <c r="DJ1968" s="1"/>
      <c r="DK1968" s="1"/>
      <c r="DL1968" s="1"/>
      <c r="DM1968" s="1"/>
      <c r="DN1968" s="1"/>
      <c r="DO1968" s="1"/>
      <c r="DP1968" s="1"/>
      <c r="DQ1968" s="1"/>
      <c r="DR1968" s="1"/>
      <c r="DS1968" s="1"/>
      <c r="DT1968" s="1"/>
      <c r="DU1968" s="1"/>
      <c r="DV1968" s="1"/>
      <c r="DW1968" s="1"/>
      <c r="DX1968" s="1"/>
      <c r="DY1968" s="1"/>
      <c r="DZ1968" s="1"/>
      <c r="EA1968" s="1"/>
      <c r="EB1968" s="1"/>
      <c r="EC1968" s="1"/>
      <c r="ED1968" s="1"/>
      <c r="EE1968" s="1"/>
      <c r="EF1968" s="1"/>
      <c r="EG1968" s="1"/>
      <c r="EH1968" s="1"/>
      <c r="EI1968" s="1"/>
      <c r="EJ1968" s="1"/>
      <c r="EK1968" s="1"/>
      <c r="EL1968" s="1"/>
      <c r="EM1968" s="1"/>
      <c r="EN1968" s="1"/>
      <c r="EO1968" s="1"/>
      <c r="EP1968" s="1"/>
      <c r="EQ1968" s="1"/>
      <c r="ER1968" s="1"/>
      <c r="ES1968" s="1"/>
      <c r="ET1968" s="1"/>
      <c r="EU1968" s="1"/>
      <c r="EV1968" s="1"/>
      <c r="EW1968" s="1"/>
      <c r="EX1968" s="1"/>
      <c r="EY1968" s="1"/>
      <c r="EZ1968" s="1"/>
      <c r="FA1968" s="1"/>
    </row>
    <row r="1969" spans="1:157" s="21" customFormat="1" x14ac:dyDescent="0.2">
      <c r="A1969" s="184" t="s">
        <v>1844</v>
      </c>
      <c r="B1969" s="185" t="s">
        <v>1035</v>
      </c>
      <c r="C1969" s="186">
        <v>24997.31</v>
      </c>
      <c r="D1969" s="1"/>
      <c r="E1969" s="1"/>
      <c r="F1969" s="1"/>
      <c r="G1969" s="1"/>
      <c r="H1969" s="1"/>
      <c r="I1969" s="1"/>
      <c r="J1969" s="1"/>
      <c r="K1969" s="1"/>
      <c r="L1969" s="1"/>
      <c r="M1969" s="1"/>
      <c r="N1969" s="1"/>
      <c r="O1969" s="1"/>
      <c r="P1969" s="1"/>
      <c r="Q1969" s="1"/>
      <c r="R1969" s="1"/>
      <c r="S1969" s="1"/>
      <c r="T1969" s="1"/>
      <c r="U1969" s="1"/>
      <c r="V1969" s="1"/>
      <c r="W1969" s="1"/>
      <c r="X1969" s="1"/>
      <c r="Y1969" s="1"/>
      <c r="Z1969" s="1"/>
      <c r="AA1969" s="1"/>
      <c r="AB1969" s="1"/>
      <c r="AC1969" s="1"/>
      <c r="AD1969" s="1"/>
      <c r="AE1969" s="1"/>
      <c r="AF1969" s="1"/>
      <c r="AG1969" s="1"/>
      <c r="AH1969" s="1"/>
      <c r="AI1969" s="1"/>
      <c r="AJ1969" s="1"/>
      <c r="AK1969" s="1"/>
      <c r="AL1969" s="1"/>
      <c r="AM1969" s="1"/>
      <c r="AN1969" s="1"/>
      <c r="AO1969" s="1"/>
      <c r="AP1969" s="1"/>
      <c r="AQ1969" s="1"/>
      <c r="AR1969" s="1"/>
      <c r="AS1969" s="1"/>
      <c r="AT1969" s="1"/>
      <c r="AU1969" s="1"/>
      <c r="AV1969" s="1"/>
      <c r="AW1969" s="1"/>
      <c r="AX1969" s="1"/>
      <c r="AY1969" s="1"/>
      <c r="AZ1969" s="1"/>
      <c r="BA1969" s="1"/>
      <c r="BB1969" s="1"/>
      <c r="BC1969" s="1"/>
      <c r="BD1969" s="1"/>
      <c r="BE1969" s="1"/>
      <c r="BF1969" s="1"/>
      <c r="BG1969" s="1"/>
      <c r="BH1969" s="1"/>
      <c r="BI1969" s="1"/>
      <c r="BJ1969" s="1"/>
      <c r="BK1969" s="1"/>
      <c r="BL1969" s="1"/>
      <c r="BM1969" s="1"/>
      <c r="BN1969" s="1"/>
      <c r="BO1969" s="1"/>
      <c r="BP1969" s="1"/>
      <c r="BQ1969" s="1"/>
      <c r="BR1969" s="1"/>
      <c r="BS1969" s="1"/>
      <c r="BT1969" s="1"/>
      <c r="BU1969" s="1"/>
      <c r="BV1969" s="1"/>
      <c r="BW1969" s="1"/>
      <c r="BX1969" s="1"/>
      <c r="BY1969" s="1"/>
      <c r="BZ1969" s="1"/>
      <c r="CA1969" s="1"/>
      <c r="CB1969" s="1"/>
      <c r="CC1969" s="1"/>
      <c r="CD1969" s="1"/>
      <c r="CE1969" s="1"/>
      <c r="CF1969" s="1"/>
      <c r="CG1969" s="1"/>
      <c r="CH1969" s="1"/>
      <c r="CI1969" s="1"/>
      <c r="CJ1969" s="1"/>
      <c r="CK1969" s="1"/>
      <c r="CL1969" s="1"/>
      <c r="CM1969" s="1"/>
      <c r="CN1969" s="1"/>
      <c r="CO1969" s="1"/>
      <c r="CP1969" s="1"/>
      <c r="CQ1969" s="1"/>
      <c r="CR1969" s="1"/>
      <c r="CS1969" s="1"/>
      <c r="CT1969" s="1"/>
      <c r="CU1969" s="1"/>
      <c r="CV1969" s="1"/>
      <c r="CW1969" s="1"/>
      <c r="CX1969" s="1"/>
      <c r="CY1969" s="1"/>
      <c r="CZ1969" s="1"/>
      <c r="DA1969" s="1"/>
      <c r="DB1969" s="1"/>
      <c r="DC1969" s="1"/>
      <c r="DD1969" s="1"/>
      <c r="DE1969" s="1"/>
      <c r="DF1969" s="1"/>
      <c r="DG1969" s="1"/>
      <c r="DH1969" s="1"/>
      <c r="DI1969" s="1"/>
      <c r="DJ1969" s="1"/>
      <c r="DK1969" s="1"/>
      <c r="DL1969" s="1"/>
      <c r="DM1969" s="1"/>
      <c r="DN1969" s="1"/>
      <c r="DO1969" s="1"/>
      <c r="DP1969" s="1"/>
      <c r="DQ1969" s="1"/>
      <c r="DR1969" s="1"/>
      <c r="DS1969" s="1"/>
      <c r="DT1969" s="1"/>
      <c r="DU1969" s="1"/>
      <c r="DV1969" s="1"/>
      <c r="DW1969" s="1"/>
      <c r="DX1969" s="1"/>
      <c r="DY1969" s="1"/>
      <c r="DZ1969" s="1"/>
      <c r="EA1969" s="1"/>
      <c r="EB1969" s="1"/>
      <c r="EC1969" s="1"/>
      <c r="ED1969" s="1"/>
      <c r="EE1969" s="1"/>
      <c r="EF1969" s="1"/>
      <c r="EG1969" s="1"/>
      <c r="EH1969" s="1"/>
      <c r="EI1969" s="1"/>
      <c r="EJ1969" s="1"/>
      <c r="EK1969" s="1"/>
      <c r="EL1969" s="1"/>
      <c r="EM1969" s="1"/>
      <c r="EN1969" s="1"/>
      <c r="EO1969" s="1"/>
      <c r="EP1969" s="1"/>
      <c r="EQ1969" s="1"/>
      <c r="ER1969" s="1"/>
      <c r="ES1969" s="1"/>
      <c r="ET1969" s="1"/>
      <c r="EU1969" s="1"/>
      <c r="EV1969" s="1"/>
      <c r="EW1969" s="1"/>
      <c r="EX1969" s="1"/>
      <c r="EY1969" s="1"/>
      <c r="EZ1969" s="1"/>
      <c r="FA1969" s="1"/>
    </row>
    <row r="1970" spans="1:157" s="21" customFormat="1" x14ac:dyDescent="0.2">
      <c r="A1970" s="184" t="s">
        <v>1844</v>
      </c>
      <c r="B1970" s="185" t="s">
        <v>1035</v>
      </c>
      <c r="C1970" s="186">
        <v>8990.09</v>
      </c>
      <c r="D1970" s="1"/>
      <c r="E1970" s="1"/>
      <c r="F1970" s="1"/>
      <c r="G1970" s="1"/>
      <c r="H1970" s="1"/>
      <c r="I1970" s="1"/>
      <c r="J1970" s="1"/>
      <c r="K1970" s="1"/>
      <c r="L1970" s="1"/>
      <c r="M1970" s="1"/>
      <c r="N1970" s="1"/>
      <c r="O1970" s="1"/>
      <c r="P1970" s="1"/>
      <c r="Q1970" s="1"/>
      <c r="R1970" s="1"/>
      <c r="S1970" s="1"/>
      <c r="T1970" s="1"/>
      <c r="U1970" s="1"/>
      <c r="V1970" s="1"/>
      <c r="W1970" s="1"/>
      <c r="X1970" s="1"/>
      <c r="Y1970" s="1"/>
      <c r="Z1970" s="1"/>
      <c r="AA1970" s="1"/>
      <c r="AB1970" s="1"/>
      <c r="AC1970" s="1"/>
      <c r="AD1970" s="1"/>
      <c r="AE1970" s="1"/>
      <c r="AF1970" s="1"/>
      <c r="AG1970" s="1"/>
      <c r="AH1970" s="1"/>
      <c r="AI1970" s="1"/>
      <c r="AJ1970" s="1"/>
      <c r="AK1970" s="1"/>
      <c r="AL1970" s="1"/>
      <c r="AM1970" s="1"/>
      <c r="AN1970" s="1"/>
      <c r="AO1970" s="1"/>
      <c r="AP1970" s="1"/>
      <c r="AQ1970" s="1"/>
      <c r="AR1970" s="1"/>
      <c r="AS1970" s="1"/>
      <c r="AT1970" s="1"/>
      <c r="AU1970" s="1"/>
      <c r="AV1970" s="1"/>
      <c r="AW1970" s="1"/>
      <c r="AX1970" s="1"/>
      <c r="AY1970" s="1"/>
      <c r="AZ1970" s="1"/>
      <c r="BA1970" s="1"/>
      <c r="BB1970" s="1"/>
      <c r="BC1970" s="1"/>
      <c r="BD1970" s="1"/>
      <c r="BE1970" s="1"/>
      <c r="BF1970" s="1"/>
      <c r="BG1970" s="1"/>
      <c r="BH1970" s="1"/>
      <c r="BI1970" s="1"/>
      <c r="BJ1970" s="1"/>
      <c r="BK1970" s="1"/>
      <c r="BL1970" s="1"/>
      <c r="BM1970" s="1"/>
      <c r="BN1970" s="1"/>
      <c r="BO1970" s="1"/>
      <c r="BP1970" s="1"/>
      <c r="BQ1970" s="1"/>
      <c r="BR1970" s="1"/>
      <c r="BS1970" s="1"/>
      <c r="BT1970" s="1"/>
      <c r="BU1970" s="1"/>
      <c r="BV1970" s="1"/>
      <c r="BW1970" s="1"/>
      <c r="BX1970" s="1"/>
      <c r="BY1970" s="1"/>
      <c r="BZ1970" s="1"/>
      <c r="CA1970" s="1"/>
      <c r="CB1970" s="1"/>
      <c r="CC1970" s="1"/>
      <c r="CD1970" s="1"/>
      <c r="CE1970" s="1"/>
      <c r="CF1970" s="1"/>
      <c r="CG1970" s="1"/>
      <c r="CH1970" s="1"/>
      <c r="CI1970" s="1"/>
      <c r="CJ1970" s="1"/>
      <c r="CK1970" s="1"/>
      <c r="CL1970" s="1"/>
      <c r="CM1970" s="1"/>
      <c r="CN1970" s="1"/>
      <c r="CO1970" s="1"/>
      <c r="CP1970" s="1"/>
      <c r="CQ1970" s="1"/>
      <c r="CR1970" s="1"/>
      <c r="CS1970" s="1"/>
      <c r="CT1970" s="1"/>
      <c r="CU1970" s="1"/>
      <c r="CV1970" s="1"/>
      <c r="CW1970" s="1"/>
      <c r="CX1970" s="1"/>
      <c r="CY1970" s="1"/>
      <c r="CZ1970" s="1"/>
      <c r="DA1970" s="1"/>
      <c r="DB1970" s="1"/>
      <c r="DC1970" s="1"/>
      <c r="DD1970" s="1"/>
      <c r="DE1970" s="1"/>
      <c r="DF1970" s="1"/>
      <c r="DG1970" s="1"/>
      <c r="DH1970" s="1"/>
      <c r="DI1970" s="1"/>
      <c r="DJ1970" s="1"/>
      <c r="DK1970" s="1"/>
      <c r="DL1970" s="1"/>
      <c r="DM1970" s="1"/>
      <c r="DN1970" s="1"/>
      <c r="DO1970" s="1"/>
      <c r="DP1970" s="1"/>
      <c r="DQ1970" s="1"/>
      <c r="DR1970" s="1"/>
      <c r="DS1970" s="1"/>
      <c r="DT1970" s="1"/>
      <c r="DU1970" s="1"/>
      <c r="DV1970" s="1"/>
      <c r="DW1970" s="1"/>
      <c r="DX1970" s="1"/>
      <c r="DY1970" s="1"/>
      <c r="DZ1970" s="1"/>
      <c r="EA1970" s="1"/>
      <c r="EB1970" s="1"/>
      <c r="EC1970" s="1"/>
      <c r="ED1970" s="1"/>
      <c r="EE1970" s="1"/>
      <c r="EF1970" s="1"/>
      <c r="EG1970" s="1"/>
      <c r="EH1970" s="1"/>
      <c r="EI1970" s="1"/>
      <c r="EJ1970" s="1"/>
      <c r="EK1970" s="1"/>
      <c r="EL1970" s="1"/>
      <c r="EM1970" s="1"/>
      <c r="EN1970" s="1"/>
      <c r="EO1970" s="1"/>
      <c r="EP1970" s="1"/>
      <c r="EQ1970" s="1"/>
      <c r="ER1970" s="1"/>
      <c r="ES1970" s="1"/>
      <c r="ET1970" s="1"/>
      <c r="EU1970" s="1"/>
      <c r="EV1970" s="1"/>
      <c r="EW1970" s="1"/>
      <c r="EX1970" s="1"/>
      <c r="EY1970" s="1"/>
      <c r="EZ1970" s="1"/>
      <c r="FA1970" s="1"/>
    </row>
    <row r="1971" spans="1:157" s="21" customFormat="1" x14ac:dyDescent="0.2">
      <c r="A1971" s="184" t="s">
        <v>1844</v>
      </c>
      <c r="B1971" s="185" t="s">
        <v>1035</v>
      </c>
      <c r="C1971" s="186">
        <v>12572.77</v>
      </c>
      <c r="D1971" s="1"/>
      <c r="E1971" s="1"/>
      <c r="F1971" s="1"/>
      <c r="G1971" s="1"/>
      <c r="H1971" s="1"/>
      <c r="I1971" s="1"/>
      <c r="J1971" s="1"/>
      <c r="K1971" s="1"/>
      <c r="L1971" s="1"/>
      <c r="M1971" s="1"/>
      <c r="N1971" s="1"/>
      <c r="O1971" s="1"/>
      <c r="P1971" s="1"/>
      <c r="Q1971" s="1"/>
      <c r="R1971" s="1"/>
      <c r="S1971" s="1"/>
      <c r="T1971" s="1"/>
      <c r="U1971" s="1"/>
      <c r="V1971" s="1"/>
      <c r="W1971" s="1"/>
      <c r="X1971" s="1"/>
      <c r="Y1971" s="1"/>
      <c r="Z1971" s="1"/>
      <c r="AA1971" s="1"/>
      <c r="AB1971" s="1"/>
      <c r="AC1971" s="1"/>
      <c r="AD1971" s="1"/>
      <c r="AE1971" s="1"/>
      <c r="AF1971" s="1"/>
      <c r="AG1971" s="1"/>
      <c r="AH1971" s="1"/>
      <c r="AI1971" s="1"/>
      <c r="AJ1971" s="1"/>
      <c r="AK1971" s="1"/>
      <c r="AL1971" s="1"/>
      <c r="AM1971" s="1"/>
      <c r="AN1971" s="1"/>
      <c r="AO1971" s="1"/>
      <c r="AP1971" s="1"/>
      <c r="AQ1971" s="1"/>
      <c r="AR1971" s="1"/>
      <c r="AS1971" s="1"/>
      <c r="AT1971" s="1"/>
      <c r="AU1971" s="1"/>
      <c r="AV1971" s="1"/>
      <c r="AW1971" s="1"/>
      <c r="AX1971" s="1"/>
      <c r="AY1971" s="1"/>
      <c r="AZ1971" s="1"/>
      <c r="BA1971" s="1"/>
      <c r="BB1971" s="1"/>
      <c r="BC1971" s="1"/>
      <c r="BD1971" s="1"/>
      <c r="BE1971" s="1"/>
      <c r="BF1971" s="1"/>
      <c r="BG1971" s="1"/>
      <c r="BH1971" s="1"/>
      <c r="BI1971" s="1"/>
      <c r="BJ1971" s="1"/>
      <c r="BK1971" s="1"/>
      <c r="BL1971" s="1"/>
      <c r="BM1971" s="1"/>
      <c r="BN1971" s="1"/>
      <c r="BO1971" s="1"/>
      <c r="BP1971" s="1"/>
      <c r="BQ1971" s="1"/>
      <c r="BR1971" s="1"/>
      <c r="BS1971" s="1"/>
      <c r="BT1971" s="1"/>
      <c r="BU1971" s="1"/>
      <c r="BV1971" s="1"/>
      <c r="BW1971" s="1"/>
      <c r="BX1971" s="1"/>
      <c r="BY1971" s="1"/>
      <c r="BZ1971" s="1"/>
      <c r="CA1971" s="1"/>
      <c r="CB1971" s="1"/>
      <c r="CC1971" s="1"/>
      <c r="CD1971" s="1"/>
      <c r="CE1971" s="1"/>
      <c r="CF1971" s="1"/>
      <c r="CG1971" s="1"/>
      <c r="CH1971" s="1"/>
      <c r="CI1971" s="1"/>
      <c r="CJ1971" s="1"/>
      <c r="CK1971" s="1"/>
      <c r="CL1971" s="1"/>
      <c r="CM1971" s="1"/>
      <c r="CN1971" s="1"/>
      <c r="CO1971" s="1"/>
      <c r="CP1971" s="1"/>
      <c r="CQ1971" s="1"/>
      <c r="CR1971" s="1"/>
      <c r="CS1971" s="1"/>
      <c r="CT1971" s="1"/>
      <c r="CU1971" s="1"/>
      <c r="CV1971" s="1"/>
      <c r="CW1971" s="1"/>
      <c r="CX1971" s="1"/>
      <c r="CY1971" s="1"/>
      <c r="CZ1971" s="1"/>
      <c r="DA1971" s="1"/>
      <c r="DB1971" s="1"/>
      <c r="DC1971" s="1"/>
      <c r="DD1971" s="1"/>
      <c r="DE1971" s="1"/>
      <c r="DF1971" s="1"/>
      <c r="DG1971" s="1"/>
      <c r="DH1971" s="1"/>
      <c r="DI1971" s="1"/>
      <c r="DJ1971" s="1"/>
      <c r="DK1971" s="1"/>
      <c r="DL1971" s="1"/>
      <c r="DM1971" s="1"/>
      <c r="DN1971" s="1"/>
      <c r="DO1971" s="1"/>
      <c r="DP1971" s="1"/>
      <c r="DQ1971" s="1"/>
      <c r="DR1971" s="1"/>
      <c r="DS1971" s="1"/>
      <c r="DT1971" s="1"/>
      <c r="DU1971" s="1"/>
      <c r="DV1971" s="1"/>
      <c r="DW1971" s="1"/>
      <c r="DX1971" s="1"/>
      <c r="DY1971" s="1"/>
      <c r="DZ1971" s="1"/>
      <c r="EA1971" s="1"/>
      <c r="EB1971" s="1"/>
      <c r="EC1971" s="1"/>
      <c r="ED1971" s="1"/>
      <c r="EE1971" s="1"/>
      <c r="EF1971" s="1"/>
      <c r="EG1971" s="1"/>
      <c r="EH1971" s="1"/>
      <c r="EI1971" s="1"/>
      <c r="EJ1971" s="1"/>
      <c r="EK1971" s="1"/>
      <c r="EL1971" s="1"/>
      <c r="EM1971" s="1"/>
      <c r="EN1971" s="1"/>
      <c r="EO1971" s="1"/>
      <c r="EP1971" s="1"/>
      <c r="EQ1971" s="1"/>
      <c r="ER1971" s="1"/>
      <c r="ES1971" s="1"/>
      <c r="ET1971" s="1"/>
      <c r="EU1971" s="1"/>
      <c r="EV1971" s="1"/>
      <c r="EW1971" s="1"/>
      <c r="EX1971" s="1"/>
      <c r="EY1971" s="1"/>
      <c r="EZ1971" s="1"/>
      <c r="FA1971" s="1"/>
    </row>
    <row r="1972" spans="1:157" s="21" customFormat="1" x14ac:dyDescent="0.2">
      <c r="A1972" s="184" t="s">
        <v>1844</v>
      </c>
      <c r="B1972" s="185" t="s">
        <v>1035</v>
      </c>
      <c r="C1972" s="186">
        <v>10108.06</v>
      </c>
      <c r="D1972" s="1"/>
      <c r="E1972" s="1"/>
      <c r="F1972" s="1"/>
      <c r="G1972" s="1"/>
      <c r="H1972" s="1"/>
      <c r="I1972" s="1"/>
      <c r="J1972" s="1"/>
      <c r="K1972" s="1"/>
      <c r="L1972" s="1"/>
      <c r="M1972" s="1"/>
      <c r="N1972" s="1"/>
      <c r="O1972" s="1"/>
      <c r="P1972" s="1"/>
      <c r="Q1972" s="1"/>
      <c r="R1972" s="1"/>
      <c r="S1972" s="1"/>
      <c r="T1972" s="1"/>
      <c r="U1972" s="1"/>
      <c r="V1972" s="1"/>
      <c r="W1972" s="1"/>
      <c r="X1972" s="1"/>
      <c r="Y1972" s="1"/>
      <c r="Z1972" s="1"/>
      <c r="AA1972" s="1"/>
      <c r="AB1972" s="1"/>
      <c r="AC1972" s="1"/>
      <c r="AD1972" s="1"/>
      <c r="AE1972" s="1"/>
      <c r="AF1972" s="1"/>
      <c r="AG1972" s="1"/>
      <c r="AH1972" s="1"/>
      <c r="AI1972" s="1"/>
      <c r="AJ1972" s="1"/>
      <c r="AK1972" s="1"/>
      <c r="AL1972" s="1"/>
      <c r="AM1972" s="1"/>
      <c r="AN1972" s="1"/>
      <c r="AO1972" s="1"/>
      <c r="AP1972" s="1"/>
      <c r="AQ1972" s="1"/>
      <c r="AR1972" s="1"/>
      <c r="AS1972" s="1"/>
      <c r="AT1972" s="1"/>
      <c r="AU1972" s="1"/>
      <c r="AV1972" s="1"/>
      <c r="AW1972" s="1"/>
      <c r="AX1972" s="1"/>
      <c r="AY1972" s="1"/>
      <c r="AZ1972" s="1"/>
      <c r="BA1972" s="1"/>
      <c r="BB1972" s="1"/>
      <c r="BC1972" s="1"/>
      <c r="BD1972" s="1"/>
      <c r="BE1972" s="1"/>
      <c r="BF1972" s="1"/>
      <c r="BG1972" s="1"/>
      <c r="BH1972" s="1"/>
      <c r="BI1972" s="1"/>
      <c r="BJ1972" s="1"/>
      <c r="BK1972" s="1"/>
      <c r="BL1972" s="1"/>
      <c r="BM1972" s="1"/>
      <c r="BN1972" s="1"/>
      <c r="BO1972" s="1"/>
      <c r="BP1972" s="1"/>
      <c r="BQ1972" s="1"/>
      <c r="BR1972" s="1"/>
      <c r="BS1972" s="1"/>
      <c r="BT1972" s="1"/>
      <c r="BU1972" s="1"/>
      <c r="BV1972" s="1"/>
      <c r="BW1972" s="1"/>
      <c r="BX1972" s="1"/>
      <c r="BY1972" s="1"/>
      <c r="BZ1972" s="1"/>
      <c r="CA1972" s="1"/>
      <c r="CB1972" s="1"/>
      <c r="CC1972" s="1"/>
      <c r="CD1972" s="1"/>
      <c r="CE1972" s="1"/>
      <c r="CF1972" s="1"/>
      <c r="CG1972" s="1"/>
      <c r="CH1972" s="1"/>
      <c r="CI1972" s="1"/>
      <c r="CJ1972" s="1"/>
      <c r="CK1972" s="1"/>
      <c r="CL1972" s="1"/>
      <c r="CM1972" s="1"/>
      <c r="CN1972" s="1"/>
      <c r="CO1972" s="1"/>
      <c r="CP1972" s="1"/>
      <c r="CQ1972" s="1"/>
      <c r="CR1972" s="1"/>
      <c r="CS1972" s="1"/>
      <c r="CT1972" s="1"/>
      <c r="CU1972" s="1"/>
      <c r="CV1972" s="1"/>
      <c r="CW1972" s="1"/>
      <c r="CX1972" s="1"/>
      <c r="CY1972" s="1"/>
      <c r="CZ1972" s="1"/>
      <c r="DA1972" s="1"/>
      <c r="DB1972" s="1"/>
      <c r="DC1972" s="1"/>
      <c r="DD1972" s="1"/>
      <c r="DE1972" s="1"/>
      <c r="DF1972" s="1"/>
      <c r="DG1972" s="1"/>
      <c r="DH1972" s="1"/>
      <c r="DI1972" s="1"/>
      <c r="DJ1972" s="1"/>
      <c r="DK1972" s="1"/>
      <c r="DL1972" s="1"/>
      <c r="DM1972" s="1"/>
      <c r="DN1972" s="1"/>
      <c r="DO1972" s="1"/>
      <c r="DP1972" s="1"/>
      <c r="DQ1972" s="1"/>
      <c r="DR1972" s="1"/>
      <c r="DS1972" s="1"/>
      <c r="DT1972" s="1"/>
      <c r="DU1972" s="1"/>
      <c r="DV1972" s="1"/>
      <c r="DW1972" s="1"/>
      <c r="DX1972" s="1"/>
      <c r="DY1972" s="1"/>
      <c r="DZ1972" s="1"/>
      <c r="EA1972" s="1"/>
      <c r="EB1972" s="1"/>
      <c r="EC1972" s="1"/>
      <c r="ED1972" s="1"/>
      <c r="EE1972" s="1"/>
      <c r="EF1972" s="1"/>
      <c r="EG1972" s="1"/>
      <c r="EH1972" s="1"/>
      <c r="EI1972" s="1"/>
      <c r="EJ1972" s="1"/>
      <c r="EK1972" s="1"/>
      <c r="EL1972" s="1"/>
      <c r="EM1972" s="1"/>
      <c r="EN1972" s="1"/>
      <c r="EO1972" s="1"/>
      <c r="EP1972" s="1"/>
      <c r="EQ1972" s="1"/>
      <c r="ER1972" s="1"/>
      <c r="ES1972" s="1"/>
      <c r="ET1972" s="1"/>
      <c r="EU1972" s="1"/>
      <c r="EV1972" s="1"/>
      <c r="EW1972" s="1"/>
      <c r="EX1972" s="1"/>
      <c r="EY1972" s="1"/>
      <c r="EZ1972" s="1"/>
      <c r="FA1972" s="1"/>
    </row>
    <row r="1973" spans="1:157" s="21" customFormat="1" x14ac:dyDescent="0.2">
      <c r="A1973" s="184" t="s">
        <v>1844</v>
      </c>
      <c r="B1973" s="185" t="s">
        <v>1035</v>
      </c>
      <c r="C1973" s="186">
        <v>4211.3500000000004</v>
      </c>
      <c r="D1973" s="1"/>
      <c r="E1973" s="1"/>
      <c r="F1973" s="1"/>
      <c r="G1973" s="1"/>
      <c r="H1973" s="1"/>
      <c r="I1973" s="1"/>
      <c r="J1973" s="1"/>
      <c r="K1973" s="1"/>
      <c r="L1973" s="1"/>
      <c r="M1973" s="1"/>
      <c r="N1973" s="1"/>
      <c r="O1973" s="1"/>
      <c r="P1973" s="1"/>
      <c r="Q1973" s="1"/>
      <c r="R1973" s="1"/>
      <c r="S1973" s="1"/>
      <c r="T1973" s="1"/>
      <c r="U1973" s="1"/>
      <c r="V1973" s="1"/>
      <c r="W1973" s="1"/>
      <c r="X1973" s="1"/>
      <c r="Y1973" s="1"/>
      <c r="Z1973" s="1"/>
      <c r="AA1973" s="1"/>
      <c r="AB1973" s="1"/>
      <c r="AC1973" s="1"/>
      <c r="AD1973" s="1"/>
      <c r="AE1973" s="1"/>
      <c r="AF1973" s="1"/>
      <c r="AG1973" s="1"/>
      <c r="AH1973" s="1"/>
      <c r="AI1973" s="1"/>
      <c r="AJ1973" s="1"/>
      <c r="AK1973" s="1"/>
      <c r="AL1973" s="1"/>
      <c r="AM1973" s="1"/>
      <c r="AN1973" s="1"/>
      <c r="AO1973" s="1"/>
      <c r="AP1973" s="1"/>
      <c r="AQ1973" s="1"/>
      <c r="AR1973" s="1"/>
      <c r="AS1973" s="1"/>
      <c r="AT1973" s="1"/>
      <c r="AU1973" s="1"/>
      <c r="AV1973" s="1"/>
      <c r="AW1973" s="1"/>
      <c r="AX1973" s="1"/>
      <c r="AY1973" s="1"/>
      <c r="AZ1973" s="1"/>
      <c r="BA1973" s="1"/>
      <c r="BB1973" s="1"/>
      <c r="BC1973" s="1"/>
      <c r="BD1973" s="1"/>
      <c r="BE1973" s="1"/>
      <c r="BF1973" s="1"/>
      <c r="BG1973" s="1"/>
      <c r="BH1973" s="1"/>
      <c r="BI1973" s="1"/>
      <c r="BJ1973" s="1"/>
      <c r="BK1973" s="1"/>
      <c r="BL1973" s="1"/>
      <c r="BM1973" s="1"/>
      <c r="BN1973" s="1"/>
      <c r="BO1973" s="1"/>
      <c r="BP1973" s="1"/>
      <c r="BQ1973" s="1"/>
      <c r="BR1973" s="1"/>
      <c r="BS1973" s="1"/>
      <c r="BT1973" s="1"/>
      <c r="BU1973" s="1"/>
      <c r="BV1973" s="1"/>
      <c r="BW1973" s="1"/>
      <c r="BX1973" s="1"/>
      <c r="BY1973" s="1"/>
      <c r="BZ1973" s="1"/>
      <c r="CA1973" s="1"/>
      <c r="CB1973" s="1"/>
      <c r="CC1973" s="1"/>
      <c r="CD1973" s="1"/>
      <c r="CE1973" s="1"/>
      <c r="CF1973" s="1"/>
      <c r="CG1973" s="1"/>
      <c r="CH1973" s="1"/>
      <c r="CI1973" s="1"/>
      <c r="CJ1973" s="1"/>
      <c r="CK1973" s="1"/>
      <c r="CL1973" s="1"/>
      <c r="CM1973" s="1"/>
      <c r="CN1973" s="1"/>
      <c r="CO1973" s="1"/>
      <c r="CP1973" s="1"/>
      <c r="CQ1973" s="1"/>
      <c r="CR1973" s="1"/>
      <c r="CS1973" s="1"/>
      <c r="CT1973" s="1"/>
      <c r="CU1973" s="1"/>
      <c r="CV1973" s="1"/>
      <c r="CW1973" s="1"/>
      <c r="CX1973" s="1"/>
      <c r="CY1973" s="1"/>
      <c r="CZ1973" s="1"/>
      <c r="DA1973" s="1"/>
      <c r="DB1973" s="1"/>
      <c r="DC1973" s="1"/>
      <c r="DD1973" s="1"/>
      <c r="DE1973" s="1"/>
      <c r="DF1973" s="1"/>
      <c r="DG1973" s="1"/>
      <c r="DH1973" s="1"/>
      <c r="DI1973" s="1"/>
      <c r="DJ1973" s="1"/>
      <c r="DK1973" s="1"/>
      <c r="DL1973" s="1"/>
      <c r="DM1973" s="1"/>
      <c r="DN1973" s="1"/>
      <c r="DO1973" s="1"/>
      <c r="DP1973" s="1"/>
      <c r="DQ1973" s="1"/>
      <c r="DR1973" s="1"/>
      <c r="DS1973" s="1"/>
      <c r="DT1973" s="1"/>
      <c r="DU1973" s="1"/>
      <c r="DV1973" s="1"/>
      <c r="DW1973" s="1"/>
      <c r="DX1973" s="1"/>
      <c r="DY1973" s="1"/>
      <c r="DZ1973" s="1"/>
      <c r="EA1973" s="1"/>
      <c r="EB1973" s="1"/>
      <c r="EC1973" s="1"/>
      <c r="ED1973" s="1"/>
      <c r="EE1973" s="1"/>
      <c r="EF1973" s="1"/>
      <c r="EG1973" s="1"/>
      <c r="EH1973" s="1"/>
      <c r="EI1973" s="1"/>
      <c r="EJ1973" s="1"/>
      <c r="EK1973" s="1"/>
      <c r="EL1973" s="1"/>
      <c r="EM1973" s="1"/>
      <c r="EN1973" s="1"/>
      <c r="EO1973" s="1"/>
      <c r="EP1973" s="1"/>
      <c r="EQ1973" s="1"/>
      <c r="ER1973" s="1"/>
      <c r="ES1973" s="1"/>
      <c r="ET1973" s="1"/>
      <c r="EU1973" s="1"/>
      <c r="EV1973" s="1"/>
      <c r="EW1973" s="1"/>
      <c r="EX1973" s="1"/>
      <c r="EY1973" s="1"/>
      <c r="EZ1973" s="1"/>
      <c r="FA1973" s="1"/>
    </row>
    <row r="1974" spans="1:157" s="21" customFormat="1" x14ac:dyDescent="0.2">
      <c r="A1974" s="184" t="s">
        <v>1844</v>
      </c>
      <c r="B1974" s="185" t="s">
        <v>1035</v>
      </c>
      <c r="C1974" s="186">
        <v>2793.31</v>
      </c>
      <c r="D1974" s="1"/>
      <c r="E1974" s="1"/>
      <c r="F1974" s="1"/>
      <c r="G1974" s="1"/>
      <c r="H1974" s="1"/>
      <c r="I1974" s="1"/>
      <c r="J1974" s="1"/>
      <c r="K1974" s="1"/>
      <c r="L1974" s="1"/>
      <c r="M1974" s="1"/>
      <c r="N1974" s="1"/>
      <c r="O1974" s="1"/>
      <c r="P1974" s="1"/>
      <c r="Q1974" s="1"/>
      <c r="R1974" s="1"/>
      <c r="S1974" s="1"/>
      <c r="T1974" s="1"/>
      <c r="U1974" s="1"/>
      <c r="V1974" s="1"/>
      <c r="W1974" s="1"/>
      <c r="X1974" s="1"/>
      <c r="Y1974" s="1"/>
      <c r="Z1974" s="1"/>
      <c r="AA1974" s="1"/>
      <c r="AB1974" s="1"/>
      <c r="AC1974" s="1"/>
      <c r="AD1974" s="1"/>
      <c r="AE1974" s="1"/>
      <c r="AF1974" s="1"/>
      <c r="AG1974" s="1"/>
      <c r="AH1974" s="1"/>
      <c r="AI1974" s="1"/>
      <c r="AJ1974" s="1"/>
      <c r="AK1974" s="1"/>
      <c r="AL1974" s="1"/>
      <c r="AM1974" s="1"/>
      <c r="AN1974" s="1"/>
      <c r="AO1974" s="1"/>
      <c r="AP1974" s="1"/>
      <c r="AQ1974" s="1"/>
      <c r="AR1974" s="1"/>
      <c r="AS1974" s="1"/>
      <c r="AT1974" s="1"/>
      <c r="AU1974" s="1"/>
      <c r="AV1974" s="1"/>
      <c r="AW1974" s="1"/>
      <c r="AX1974" s="1"/>
      <c r="AY1974" s="1"/>
      <c r="AZ1974" s="1"/>
      <c r="BA1974" s="1"/>
      <c r="BB1974" s="1"/>
      <c r="BC1974" s="1"/>
      <c r="BD1974" s="1"/>
      <c r="BE1974" s="1"/>
      <c r="BF1974" s="1"/>
      <c r="BG1974" s="1"/>
      <c r="BH1974" s="1"/>
      <c r="BI1974" s="1"/>
      <c r="BJ1974" s="1"/>
      <c r="BK1974" s="1"/>
      <c r="BL1974" s="1"/>
      <c r="BM1974" s="1"/>
      <c r="BN1974" s="1"/>
      <c r="BO1974" s="1"/>
      <c r="BP1974" s="1"/>
      <c r="BQ1974" s="1"/>
      <c r="BR1974" s="1"/>
      <c r="BS1974" s="1"/>
      <c r="BT1974" s="1"/>
      <c r="BU1974" s="1"/>
      <c r="BV1974" s="1"/>
      <c r="BW1974" s="1"/>
      <c r="BX1974" s="1"/>
      <c r="BY1974" s="1"/>
      <c r="BZ1974" s="1"/>
      <c r="CA1974" s="1"/>
      <c r="CB1974" s="1"/>
      <c r="CC1974" s="1"/>
      <c r="CD1974" s="1"/>
      <c r="CE1974" s="1"/>
      <c r="CF1974" s="1"/>
      <c r="CG1974" s="1"/>
      <c r="CH1974" s="1"/>
      <c r="CI1974" s="1"/>
      <c r="CJ1974" s="1"/>
      <c r="CK1974" s="1"/>
      <c r="CL1974" s="1"/>
      <c r="CM1974" s="1"/>
      <c r="CN1974" s="1"/>
      <c r="CO1974" s="1"/>
      <c r="CP1974" s="1"/>
      <c r="CQ1974" s="1"/>
      <c r="CR1974" s="1"/>
      <c r="CS1974" s="1"/>
      <c r="CT1974" s="1"/>
      <c r="CU1974" s="1"/>
      <c r="CV1974" s="1"/>
      <c r="CW1974" s="1"/>
      <c r="CX1974" s="1"/>
      <c r="CY1974" s="1"/>
      <c r="CZ1974" s="1"/>
      <c r="DA1974" s="1"/>
      <c r="DB1974" s="1"/>
      <c r="DC1974" s="1"/>
      <c r="DD1974" s="1"/>
      <c r="DE1974" s="1"/>
      <c r="DF1974" s="1"/>
      <c r="DG1974" s="1"/>
      <c r="DH1974" s="1"/>
      <c r="DI1974" s="1"/>
      <c r="DJ1974" s="1"/>
      <c r="DK1974" s="1"/>
      <c r="DL1974" s="1"/>
      <c r="DM1974" s="1"/>
      <c r="DN1974" s="1"/>
      <c r="DO1974" s="1"/>
      <c r="DP1974" s="1"/>
      <c r="DQ1974" s="1"/>
      <c r="DR1974" s="1"/>
      <c r="DS1974" s="1"/>
      <c r="DT1974" s="1"/>
      <c r="DU1974" s="1"/>
      <c r="DV1974" s="1"/>
      <c r="DW1974" s="1"/>
      <c r="DX1974" s="1"/>
      <c r="DY1974" s="1"/>
      <c r="DZ1974" s="1"/>
      <c r="EA1974" s="1"/>
      <c r="EB1974" s="1"/>
      <c r="EC1974" s="1"/>
      <c r="ED1974" s="1"/>
      <c r="EE1974" s="1"/>
      <c r="EF1974" s="1"/>
      <c r="EG1974" s="1"/>
      <c r="EH1974" s="1"/>
      <c r="EI1974" s="1"/>
      <c r="EJ1974" s="1"/>
      <c r="EK1974" s="1"/>
      <c r="EL1974" s="1"/>
      <c r="EM1974" s="1"/>
      <c r="EN1974" s="1"/>
      <c r="EO1974" s="1"/>
      <c r="EP1974" s="1"/>
      <c r="EQ1974" s="1"/>
      <c r="ER1974" s="1"/>
      <c r="ES1974" s="1"/>
      <c r="ET1974" s="1"/>
      <c r="EU1974" s="1"/>
      <c r="EV1974" s="1"/>
      <c r="EW1974" s="1"/>
      <c r="EX1974" s="1"/>
      <c r="EY1974" s="1"/>
      <c r="EZ1974" s="1"/>
      <c r="FA1974" s="1"/>
    </row>
    <row r="1975" spans="1:157" s="21" customFormat="1" x14ac:dyDescent="0.2">
      <c r="A1975" s="184" t="s">
        <v>1844</v>
      </c>
      <c r="B1975" s="185" t="s">
        <v>1035</v>
      </c>
      <c r="C1975" s="186">
        <v>13613.5</v>
      </c>
      <c r="D1975" s="1"/>
      <c r="E1975" s="1"/>
      <c r="F1975" s="1"/>
      <c r="G1975" s="1"/>
      <c r="H1975" s="1"/>
      <c r="I1975" s="1"/>
      <c r="J1975" s="1"/>
      <c r="K1975" s="1"/>
      <c r="L1975" s="1"/>
      <c r="M1975" s="1"/>
      <c r="N1975" s="1"/>
      <c r="O1975" s="1"/>
      <c r="P1975" s="1"/>
      <c r="Q1975" s="1"/>
      <c r="R1975" s="1"/>
      <c r="S1975" s="1"/>
      <c r="T1975" s="1"/>
      <c r="U1975" s="1"/>
      <c r="V1975" s="1"/>
      <c r="W1975" s="1"/>
      <c r="X1975" s="1"/>
      <c r="Y1975" s="1"/>
      <c r="Z1975" s="1"/>
      <c r="AA1975" s="1"/>
      <c r="AB1975" s="1"/>
      <c r="AC1975" s="1"/>
      <c r="AD1975" s="1"/>
      <c r="AE1975" s="1"/>
      <c r="AF1975" s="1"/>
      <c r="AG1975" s="1"/>
      <c r="AH1975" s="1"/>
      <c r="AI1975" s="1"/>
      <c r="AJ1975" s="1"/>
      <c r="AK1975" s="1"/>
      <c r="AL1975" s="1"/>
      <c r="AM1975" s="1"/>
      <c r="AN1975" s="1"/>
      <c r="AO1975" s="1"/>
      <c r="AP1975" s="1"/>
      <c r="AQ1975" s="1"/>
      <c r="AR1975" s="1"/>
      <c r="AS1975" s="1"/>
      <c r="AT1975" s="1"/>
      <c r="AU1975" s="1"/>
      <c r="AV1975" s="1"/>
      <c r="AW1975" s="1"/>
      <c r="AX1975" s="1"/>
      <c r="AY1975" s="1"/>
      <c r="AZ1975" s="1"/>
      <c r="BA1975" s="1"/>
      <c r="BB1975" s="1"/>
      <c r="BC1975" s="1"/>
      <c r="BD1975" s="1"/>
      <c r="BE1975" s="1"/>
      <c r="BF1975" s="1"/>
      <c r="BG1975" s="1"/>
      <c r="BH1975" s="1"/>
      <c r="BI1975" s="1"/>
      <c r="BJ1975" s="1"/>
      <c r="BK1975" s="1"/>
      <c r="BL1975" s="1"/>
      <c r="BM1975" s="1"/>
      <c r="BN1975" s="1"/>
      <c r="BO1975" s="1"/>
      <c r="BP1975" s="1"/>
      <c r="BQ1975" s="1"/>
      <c r="BR1975" s="1"/>
      <c r="BS1975" s="1"/>
      <c r="BT1975" s="1"/>
      <c r="BU1975" s="1"/>
      <c r="BV1975" s="1"/>
      <c r="BW1975" s="1"/>
      <c r="BX1975" s="1"/>
      <c r="BY1975" s="1"/>
      <c r="BZ1975" s="1"/>
      <c r="CA1975" s="1"/>
      <c r="CB1975" s="1"/>
      <c r="CC1975" s="1"/>
      <c r="CD1975" s="1"/>
      <c r="CE1975" s="1"/>
      <c r="CF1975" s="1"/>
      <c r="CG1975" s="1"/>
      <c r="CH1975" s="1"/>
      <c r="CI1975" s="1"/>
      <c r="CJ1975" s="1"/>
      <c r="CK1975" s="1"/>
      <c r="CL1975" s="1"/>
      <c r="CM1975" s="1"/>
      <c r="CN1975" s="1"/>
      <c r="CO1975" s="1"/>
      <c r="CP1975" s="1"/>
      <c r="CQ1975" s="1"/>
      <c r="CR1975" s="1"/>
      <c r="CS1975" s="1"/>
      <c r="CT1975" s="1"/>
      <c r="CU1975" s="1"/>
      <c r="CV1975" s="1"/>
      <c r="CW1975" s="1"/>
      <c r="CX1975" s="1"/>
      <c r="CY1975" s="1"/>
      <c r="CZ1975" s="1"/>
      <c r="DA1975" s="1"/>
      <c r="DB1975" s="1"/>
      <c r="DC1975" s="1"/>
      <c r="DD1975" s="1"/>
      <c r="DE1975" s="1"/>
      <c r="DF1975" s="1"/>
      <c r="DG1975" s="1"/>
      <c r="DH1975" s="1"/>
      <c r="DI1975" s="1"/>
      <c r="DJ1975" s="1"/>
      <c r="DK1975" s="1"/>
      <c r="DL1975" s="1"/>
      <c r="DM1975" s="1"/>
      <c r="DN1975" s="1"/>
      <c r="DO1975" s="1"/>
      <c r="DP1975" s="1"/>
      <c r="DQ1975" s="1"/>
      <c r="DR1975" s="1"/>
      <c r="DS1975" s="1"/>
      <c r="DT1975" s="1"/>
      <c r="DU1975" s="1"/>
      <c r="DV1975" s="1"/>
      <c r="DW1975" s="1"/>
      <c r="DX1975" s="1"/>
      <c r="DY1975" s="1"/>
      <c r="DZ1975" s="1"/>
      <c r="EA1975" s="1"/>
      <c r="EB1975" s="1"/>
      <c r="EC1975" s="1"/>
      <c r="ED1975" s="1"/>
      <c r="EE1975" s="1"/>
      <c r="EF1975" s="1"/>
      <c r="EG1975" s="1"/>
      <c r="EH1975" s="1"/>
      <c r="EI1975" s="1"/>
      <c r="EJ1975" s="1"/>
      <c r="EK1975" s="1"/>
      <c r="EL1975" s="1"/>
      <c r="EM1975" s="1"/>
      <c r="EN1975" s="1"/>
      <c r="EO1975" s="1"/>
      <c r="EP1975" s="1"/>
      <c r="EQ1975" s="1"/>
      <c r="ER1975" s="1"/>
      <c r="ES1975" s="1"/>
      <c r="ET1975" s="1"/>
      <c r="EU1975" s="1"/>
      <c r="EV1975" s="1"/>
      <c r="EW1975" s="1"/>
      <c r="EX1975" s="1"/>
      <c r="EY1975" s="1"/>
      <c r="EZ1975" s="1"/>
      <c r="FA1975" s="1"/>
    </row>
    <row r="1976" spans="1:157" s="21" customFormat="1" x14ac:dyDescent="0.2">
      <c r="A1976" s="184" t="s">
        <v>1844</v>
      </c>
      <c r="B1976" s="185" t="s">
        <v>1035</v>
      </c>
      <c r="C1976" s="186">
        <v>7571.02</v>
      </c>
      <c r="D1976" s="1"/>
      <c r="E1976" s="1"/>
      <c r="F1976" s="1"/>
      <c r="G1976" s="1"/>
      <c r="H1976" s="1"/>
      <c r="I1976" s="1"/>
      <c r="J1976" s="1"/>
      <c r="K1976" s="1"/>
      <c r="L1976" s="1"/>
      <c r="M1976" s="1"/>
      <c r="N1976" s="1"/>
      <c r="O1976" s="1"/>
      <c r="P1976" s="1"/>
      <c r="Q1976" s="1"/>
      <c r="R1976" s="1"/>
      <c r="S1976" s="1"/>
      <c r="T1976" s="1"/>
      <c r="U1976" s="1"/>
      <c r="V1976" s="1"/>
      <c r="W1976" s="1"/>
      <c r="X1976" s="1"/>
      <c r="Y1976" s="1"/>
      <c r="Z1976" s="1"/>
      <c r="AA1976" s="1"/>
      <c r="AB1976" s="1"/>
      <c r="AC1976" s="1"/>
      <c r="AD1976" s="1"/>
      <c r="AE1976" s="1"/>
      <c r="AF1976" s="1"/>
      <c r="AG1976" s="1"/>
      <c r="AH1976" s="1"/>
      <c r="AI1976" s="1"/>
      <c r="AJ1976" s="1"/>
      <c r="AK1976" s="1"/>
      <c r="AL1976" s="1"/>
      <c r="AM1976" s="1"/>
      <c r="AN1976" s="1"/>
      <c r="AO1976" s="1"/>
      <c r="AP1976" s="1"/>
      <c r="AQ1976" s="1"/>
      <c r="AR1976" s="1"/>
      <c r="AS1976" s="1"/>
      <c r="AT1976" s="1"/>
      <c r="AU1976" s="1"/>
      <c r="AV1976" s="1"/>
      <c r="AW1976" s="1"/>
      <c r="AX1976" s="1"/>
      <c r="AY1976" s="1"/>
      <c r="AZ1976" s="1"/>
      <c r="BA1976" s="1"/>
      <c r="BB1976" s="1"/>
      <c r="BC1976" s="1"/>
      <c r="BD1976" s="1"/>
      <c r="BE1976" s="1"/>
      <c r="BF1976" s="1"/>
      <c r="BG1976" s="1"/>
      <c r="BH1976" s="1"/>
      <c r="BI1976" s="1"/>
      <c r="BJ1976" s="1"/>
      <c r="BK1976" s="1"/>
      <c r="BL1976" s="1"/>
      <c r="BM1976" s="1"/>
      <c r="BN1976" s="1"/>
      <c r="BO1976" s="1"/>
      <c r="BP1976" s="1"/>
      <c r="BQ1976" s="1"/>
      <c r="BR1976" s="1"/>
      <c r="BS1976" s="1"/>
      <c r="BT1976" s="1"/>
      <c r="BU1976" s="1"/>
      <c r="BV1976" s="1"/>
      <c r="BW1976" s="1"/>
      <c r="BX1976" s="1"/>
      <c r="BY1976" s="1"/>
      <c r="BZ1976" s="1"/>
      <c r="CA1976" s="1"/>
      <c r="CB1976" s="1"/>
      <c r="CC1976" s="1"/>
      <c r="CD1976" s="1"/>
      <c r="CE1976" s="1"/>
      <c r="CF1976" s="1"/>
      <c r="CG1976" s="1"/>
      <c r="CH1976" s="1"/>
      <c r="CI1976" s="1"/>
      <c r="CJ1976" s="1"/>
      <c r="CK1976" s="1"/>
      <c r="CL1976" s="1"/>
      <c r="CM1976" s="1"/>
      <c r="CN1976" s="1"/>
      <c r="CO1976" s="1"/>
      <c r="CP1976" s="1"/>
      <c r="CQ1976" s="1"/>
      <c r="CR1976" s="1"/>
      <c r="CS1976" s="1"/>
      <c r="CT1976" s="1"/>
      <c r="CU1976" s="1"/>
      <c r="CV1976" s="1"/>
      <c r="CW1976" s="1"/>
      <c r="CX1976" s="1"/>
      <c r="CY1976" s="1"/>
      <c r="CZ1976" s="1"/>
      <c r="DA1976" s="1"/>
      <c r="DB1976" s="1"/>
      <c r="DC1976" s="1"/>
      <c r="DD1976" s="1"/>
      <c r="DE1976" s="1"/>
      <c r="DF1976" s="1"/>
      <c r="DG1976" s="1"/>
      <c r="DH1976" s="1"/>
      <c r="DI1976" s="1"/>
      <c r="DJ1976" s="1"/>
      <c r="DK1976" s="1"/>
      <c r="DL1976" s="1"/>
      <c r="DM1976" s="1"/>
      <c r="DN1976" s="1"/>
      <c r="DO1976" s="1"/>
      <c r="DP1976" s="1"/>
      <c r="DQ1976" s="1"/>
      <c r="DR1976" s="1"/>
      <c r="DS1976" s="1"/>
      <c r="DT1976" s="1"/>
      <c r="DU1976" s="1"/>
      <c r="DV1976" s="1"/>
      <c r="DW1976" s="1"/>
      <c r="DX1976" s="1"/>
      <c r="DY1976" s="1"/>
      <c r="DZ1976" s="1"/>
      <c r="EA1976" s="1"/>
      <c r="EB1976" s="1"/>
      <c r="EC1976" s="1"/>
      <c r="ED1976" s="1"/>
      <c r="EE1976" s="1"/>
      <c r="EF1976" s="1"/>
      <c r="EG1976" s="1"/>
      <c r="EH1976" s="1"/>
      <c r="EI1976" s="1"/>
      <c r="EJ1976" s="1"/>
      <c r="EK1976" s="1"/>
      <c r="EL1976" s="1"/>
      <c r="EM1976" s="1"/>
      <c r="EN1976" s="1"/>
      <c r="EO1976" s="1"/>
      <c r="EP1976" s="1"/>
      <c r="EQ1976" s="1"/>
      <c r="ER1976" s="1"/>
      <c r="ES1976" s="1"/>
      <c r="ET1976" s="1"/>
      <c r="EU1976" s="1"/>
      <c r="EV1976" s="1"/>
      <c r="EW1976" s="1"/>
      <c r="EX1976" s="1"/>
      <c r="EY1976" s="1"/>
      <c r="EZ1976" s="1"/>
      <c r="FA1976" s="1"/>
    </row>
    <row r="1977" spans="1:157" s="21" customFormat="1" x14ac:dyDescent="0.2">
      <c r="A1977" s="184" t="s">
        <v>1844</v>
      </c>
      <c r="B1977" s="185" t="s">
        <v>1035</v>
      </c>
      <c r="C1977" s="186">
        <v>133686.21</v>
      </c>
      <c r="D1977" s="1"/>
      <c r="E1977" s="1"/>
      <c r="F1977" s="1"/>
      <c r="G1977" s="1"/>
      <c r="H1977" s="1"/>
      <c r="I1977" s="1"/>
      <c r="J1977" s="1"/>
      <c r="K1977" s="1"/>
      <c r="L1977" s="1"/>
      <c r="M1977" s="1"/>
      <c r="N1977" s="1"/>
      <c r="O1977" s="1"/>
      <c r="P1977" s="1"/>
      <c r="Q1977" s="1"/>
      <c r="R1977" s="1"/>
      <c r="S1977" s="1"/>
      <c r="T1977" s="1"/>
      <c r="U1977" s="1"/>
      <c r="V1977" s="1"/>
      <c r="W1977" s="1"/>
      <c r="X1977" s="1"/>
      <c r="Y1977" s="1"/>
      <c r="Z1977" s="1"/>
      <c r="AA1977" s="1"/>
      <c r="AB1977" s="1"/>
      <c r="AC1977" s="1"/>
      <c r="AD1977" s="1"/>
      <c r="AE1977" s="1"/>
      <c r="AF1977" s="1"/>
      <c r="AG1977" s="1"/>
      <c r="AH1977" s="1"/>
      <c r="AI1977" s="1"/>
      <c r="AJ1977" s="1"/>
      <c r="AK1977" s="1"/>
      <c r="AL1977" s="1"/>
      <c r="AM1977" s="1"/>
      <c r="AN1977" s="1"/>
      <c r="AO1977" s="1"/>
      <c r="AP1977" s="1"/>
      <c r="AQ1977" s="1"/>
      <c r="AR1977" s="1"/>
      <c r="AS1977" s="1"/>
      <c r="AT1977" s="1"/>
      <c r="AU1977" s="1"/>
      <c r="AV1977" s="1"/>
      <c r="AW1977" s="1"/>
      <c r="AX1977" s="1"/>
      <c r="AY1977" s="1"/>
      <c r="AZ1977" s="1"/>
      <c r="BA1977" s="1"/>
      <c r="BB1977" s="1"/>
      <c r="BC1977" s="1"/>
      <c r="BD1977" s="1"/>
      <c r="BE1977" s="1"/>
      <c r="BF1977" s="1"/>
      <c r="BG1977" s="1"/>
      <c r="BH1977" s="1"/>
      <c r="BI1977" s="1"/>
      <c r="BJ1977" s="1"/>
      <c r="BK1977" s="1"/>
      <c r="BL1977" s="1"/>
      <c r="BM1977" s="1"/>
      <c r="BN1977" s="1"/>
      <c r="BO1977" s="1"/>
      <c r="BP1977" s="1"/>
      <c r="BQ1977" s="1"/>
      <c r="BR1977" s="1"/>
      <c r="BS1977" s="1"/>
      <c r="BT1977" s="1"/>
      <c r="BU1977" s="1"/>
      <c r="BV1977" s="1"/>
      <c r="BW1977" s="1"/>
      <c r="BX1977" s="1"/>
      <c r="BY1977" s="1"/>
      <c r="BZ1977" s="1"/>
      <c r="CA1977" s="1"/>
      <c r="CB1977" s="1"/>
      <c r="CC1977" s="1"/>
      <c r="CD1977" s="1"/>
      <c r="CE1977" s="1"/>
      <c r="CF1977" s="1"/>
      <c r="CG1977" s="1"/>
      <c r="CH1977" s="1"/>
      <c r="CI1977" s="1"/>
      <c r="CJ1977" s="1"/>
      <c r="CK1977" s="1"/>
      <c r="CL1977" s="1"/>
      <c r="CM1977" s="1"/>
      <c r="CN1977" s="1"/>
      <c r="CO1977" s="1"/>
      <c r="CP1977" s="1"/>
      <c r="CQ1977" s="1"/>
      <c r="CR1977" s="1"/>
      <c r="CS1977" s="1"/>
      <c r="CT1977" s="1"/>
      <c r="CU1977" s="1"/>
      <c r="CV1977" s="1"/>
      <c r="CW1977" s="1"/>
      <c r="CX1977" s="1"/>
      <c r="CY1977" s="1"/>
      <c r="CZ1977" s="1"/>
      <c r="DA1977" s="1"/>
      <c r="DB1977" s="1"/>
      <c r="DC1977" s="1"/>
      <c r="DD1977" s="1"/>
      <c r="DE1977" s="1"/>
      <c r="DF1977" s="1"/>
      <c r="DG1977" s="1"/>
      <c r="DH1977" s="1"/>
      <c r="DI1977" s="1"/>
      <c r="DJ1977" s="1"/>
      <c r="DK1977" s="1"/>
      <c r="DL1977" s="1"/>
      <c r="DM1977" s="1"/>
      <c r="DN1977" s="1"/>
      <c r="DO1977" s="1"/>
      <c r="DP1977" s="1"/>
      <c r="DQ1977" s="1"/>
      <c r="DR1977" s="1"/>
      <c r="DS1977" s="1"/>
      <c r="DT1977" s="1"/>
      <c r="DU1977" s="1"/>
      <c r="DV1977" s="1"/>
      <c r="DW1977" s="1"/>
      <c r="DX1977" s="1"/>
      <c r="DY1977" s="1"/>
      <c r="DZ1977" s="1"/>
      <c r="EA1977" s="1"/>
      <c r="EB1977" s="1"/>
      <c r="EC1977" s="1"/>
      <c r="ED1977" s="1"/>
      <c r="EE1977" s="1"/>
      <c r="EF1977" s="1"/>
      <c r="EG1977" s="1"/>
      <c r="EH1977" s="1"/>
      <c r="EI1977" s="1"/>
      <c r="EJ1977" s="1"/>
      <c r="EK1977" s="1"/>
      <c r="EL1977" s="1"/>
      <c r="EM1977" s="1"/>
      <c r="EN1977" s="1"/>
      <c r="EO1977" s="1"/>
      <c r="EP1977" s="1"/>
      <c r="EQ1977" s="1"/>
      <c r="ER1977" s="1"/>
      <c r="ES1977" s="1"/>
      <c r="ET1977" s="1"/>
      <c r="EU1977" s="1"/>
      <c r="EV1977" s="1"/>
      <c r="EW1977" s="1"/>
      <c r="EX1977" s="1"/>
      <c r="EY1977" s="1"/>
      <c r="EZ1977" s="1"/>
      <c r="FA1977" s="1"/>
    </row>
    <row r="1978" spans="1:157" s="21" customFormat="1" x14ac:dyDescent="0.2">
      <c r="A1978" s="184" t="s">
        <v>1844</v>
      </c>
      <c r="B1978" s="185" t="s">
        <v>1035</v>
      </c>
      <c r="C1978" s="186">
        <v>14000.5</v>
      </c>
      <c r="D1978" s="1"/>
      <c r="E1978" s="1"/>
      <c r="F1978" s="1"/>
      <c r="G1978" s="1"/>
      <c r="H1978" s="1"/>
      <c r="I1978" s="1"/>
      <c r="J1978" s="1"/>
      <c r="K1978" s="1"/>
      <c r="L1978" s="1"/>
      <c r="M1978" s="1"/>
      <c r="N1978" s="1"/>
      <c r="O1978" s="1"/>
      <c r="P1978" s="1"/>
      <c r="Q1978" s="1"/>
      <c r="R1978" s="1"/>
      <c r="S1978" s="1"/>
      <c r="T1978" s="1"/>
      <c r="U1978" s="1"/>
      <c r="V1978" s="1"/>
      <c r="W1978" s="1"/>
      <c r="X1978" s="1"/>
      <c r="Y1978" s="1"/>
      <c r="Z1978" s="1"/>
      <c r="AA1978" s="1"/>
      <c r="AB1978" s="1"/>
      <c r="AC1978" s="1"/>
      <c r="AD1978" s="1"/>
      <c r="AE1978" s="1"/>
      <c r="AF1978" s="1"/>
      <c r="AG1978" s="1"/>
      <c r="AH1978" s="1"/>
      <c r="AI1978" s="1"/>
      <c r="AJ1978" s="1"/>
      <c r="AK1978" s="1"/>
      <c r="AL1978" s="1"/>
      <c r="AM1978" s="1"/>
      <c r="AN1978" s="1"/>
      <c r="AO1978" s="1"/>
      <c r="AP1978" s="1"/>
      <c r="AQ1978" s="1"/>
      <c r="AR1978" s="1"/>
      <c r="AS1978" s="1"/>
      <c r="AT1978" s="1"/>
      <c r="AU1978" s="1"/>
      <c r="AV1978" s="1"/>
      <c r="AW1978" s="1"/>
      <c r="AX1978" s="1"/>
      <c r="AY1978" s="1"/>
      <c r="AZ1978" s="1"/>
      <c r="BA1978" s="1"/>
      <c r="BB1978" s="1"/>
      <c r="BC1978" s="1"/>
      <c r="BD1978" s="1"/>
      <c r="BE1978" s="1"/>
      <c r="BF1978" s="1"/>
      <c r="BG1978" s="1"/>
      <c r="BH1978" s="1"/>
      <c r="BI1978" s="1"/>
      <c r="BJ1978" s="1"/>
      <c r="BK1978" s="1"/>
      <c r="BL1978" s="1"/>
      <c r="BM1978" s="1"/>
      <c r="BN1978" s="1"/>
      <c r="BO1978" s="1"/>
      <c r="BP1978" s="1"/>
      <c r="BQ1978" s="1"/>
      <c r="BR1978" s="1"/>
      <c r="BS1978" s="1"/>
      <c r="BT1978" s="1"/>
      <c r="BU1978" s="1"/>
      <c r="BV1978" s="1"/>
      <c r="BW1978" s="1"/>
      <c r="BX1978" s="1"/>
      <c r="BY1978" s="1"/>
      <c r="BZ1978" s="1"/>
      <c r="CA1978" s="1"/>
      <c r="CB1978" s="1"/>
      <c r="CC1978" s="1"/>
      <c r="CD1978" s="1"/>
      <c r="CE1978" s="1"/>
      <c r="CF1978" s="1"/>
      <c r="CG1978" s="1"/>
      <c r="CH1978" s="1"/>
      <c r="CI1978" s="1"/>
      <c r="CJ1978" s="1"/>
      <c r="CK1978" s="1"/>
      <c r="CL1978" s="1"/>
      <c r="CM1978" s="1"/>
      <c r="CN1978" s="1"/>
      <c r="CO1978" s="1"/>
      <c r="CP1978" s="1"/>
      <c r="CQ1978" s="1"/>
      <c r="CR1978" s="1"/>
      <c r="CS1978" s="1"/>
      <c r="CT1978" s="1"/>
      <c r="CU1978" s="1"/>
      <c r="CV1978" s="1"/>
      <c r="CW1978" s="1"/>
      <c r="CX1978" s="1"/>
      <c r="CY1978" s="1"/>
      <c r="CZ1978" s="1"/>
      <c r="DA1978" s="1"/>
      <c r="DB1978" s="1"/>
      <c r="DC1978" s="1"/>
      <c r="DD1978" s="1"/>
      <c r="DE1978" s="1"/>
      <c r="DF1978" s="1"/>
      <c r="DG1978" s="1"/>
      <c r="DH1978" s="1"/>
      <c r="DI1978" s="1"/>
      <c r="DJ1978" s="1"/>
      <c r="DK1978" s="1"/>
      <c r="DL1978" s="1"/>
      <c r="DM1978" s="1"/>
      <c r="DN1978" s="1"/>
      <c r="DO1978" s="1"/>
      <c r="DP1978" s="1"/>
      <c r="DQ1978" s="1"/>
      <c r="DR1978" s="1"/>
      <c r="DS1978" s="1"/>
      <c r="DT1978" s="1"/>
      <c r="DU1978" s="1"/>
      <c r="DV1978" s="1"/>
      <c r="DW1978" s="1"/>
      <c r="DX1978" s="1"/>
      <c r="DY1978" s="1"/>
      <c r="DZ1978" s="1"/>
      <c r="EA1978" s="1"/>
      <c r="EB1978" s="1"/>
      <c r="EC1978" s="1"/>
      <c r="ED1978" s="1"/>
      <c r="EE1978" s="1"/>
      <c r="EF1978" s="1"/>
      <c r="EG1978" s="1"/>
      <c r="EH1978" s="1"/>
      <c r="EI1978" s="1"/>
      <c r="EJ1978" s="1"/>
      <c r="EK1978" s="1"/>
      <c r="EL1978" s="1"/>
      <c r="EM1978" s="1"/>
      <c r="EN1978" s="1"/>
      <c r="EO1978" s="1"/>
      <c r="EP1978" s="1"/>
      <c r="EQ1978" s="1"/>
      <c r="ER1978" s="1"/>
      <c r="ES1978" s="1"/>
      <c r="ET1978" s="1"/>
      <c r="EU1978" s="1"/>
      <c r="EV1978" s="1"/>
      <c r="EW1978" s="1"/>
      <c r="EX1978" s="1"/>
      <c r="EY1978" s="1"/>
      <c r="EZ1978" s="1"/>
      <c r="FA1978" s="1"/>
    </row>
    <row r="1979" spans="1:157" s="21" customFormat="1" x14ac:dyDescent="0.2">
      <c r="A1979" s="184" t="s">
        <v>1844</v>
      </c>
      <c r="B1979" s="185" t="s">
        <v>1035</v>
      </c>
      <c r="C1979" s="186">
        <v>7248.5</v>
      </c>
      <c r="D1979" s="1"/>
      <c r="E1979" s="1"/>
      <c r="F1979" s="1"/>
      <c r="G1979" s="1"/>
      <c r="H1979" s="1"/>
      <c r="I1979" s="1"/>
      <c r="J1979" s="1"/>
      <c r="K1979" s="1"/>
      <c r="L1979" s="1"/>
      <c r="M1979" s="1"/>
      <c r="N1979" s="1"/>
      <c r="O1979" s="1"/>
      <c r="P1979" s="1"/>
      <c r="Q1979" s="1"/>
      <c r="R1979" s="1"/>
      <c r="S1979" s="1"/>
      <c r="T1979" s="1"/>
      <c r="U1979" s="1"/>
      <c r="V1979" s="1"/>
      <c r="W1979" s="1"/>
      <c r="X1979" s="1"/>
      <c r="Y1979" s="1"/>
      <c r="Z1979" s="1"/>
      <c r="AA1979" s="1"/>
      <c r="AB1979" s="1"/>
      <c r="AC1979" s="1"/>
      <c r="AD1979" s="1"/>
      <c r="AE1979" s="1"/>
      <c r="AF1979" s="1"/>
      <c r="AG1979" s="1"/>
      <c r="AH1979" s="1"/>
      <c r="AI1979" s="1"/>
      <c r="AJ1979" s="1"/>
      <c r="AK1979" s="1"/>
      <c r="AL1979" s="1"/>
      <c r="AM1979" s="1"/>
      <c r="AN1979" s="1"/>
      <c r="AO1979" s="1"/>
      <c r="AP1979" s="1"/>
      <c r="AQ1979" s="1"/>
      <c r="AR1979" s="1"/>
      <c r="AS1979" s="1"/>
      <c r="AT1979" s="1"/>
      <c r="AU1979" s="1"/>
      <c r="AV1979" s="1"/>
      <c r="AW1979" s="1"/>
      <c r="AX1979" s="1"/>
      <c r="AY1979" s="1"/>
      <c r="AZ1979" s="1"/>
      <c r="BA1979" s="1"/>
      <c r="BB1979" s="1"/>
      <c r="BC1979" s="1"/>
      <c r="BD1979" s="1"/>
      <c r="BE1979" s="1"/>
      <c r="BF1979" s="1"/>
      <c r="BG1979" s="1"/>
      <c r="BH1979" s="1"/>
      <c r="BI1979" s="1"/>
      <c r="BJ1979" s="1"/>
      <c r="BK1979" s="1"/>
      <c r="BL1979" s="1"/>
      <c r="BM1979" s="1"/>
      <c r="BN1979" s="1"/>
      <c r="BO1979" s="1"/>
      <c r="BP1979" s="1"/>
      <c r="BQ1979" s="1"/>
      <c r="BR1979" s="1"/>
      <c r="BS1979" s="1"/>
      <c r="BT1979" s="1"/>
      <c r="BU1979" s="1"/>
      <c r="BV1979" s="1"/>
      <c r="BW1979" s="1"/>
      <c r="BX1979" s="1"/>
      <c r="BY1979" s="1"/>
      <c r="BZ1979" s="1"/>
      <c r="CA1979" s="1"/>
      <c r="CB1979" s="1"/>
      <c r="CC1979" s="1"/>
      <c r="CD1979" s="1"/>
      <c r="CE1979" s="1"/>
      <c r="CF1979" s="1"/>
      <c r="CG1979" s="1"/>
      <c r="CH1979" s="1"/>
      <c r="CI1979" s="1"/>
      <c r="CJ1979" s="1"/>
      <c r="CK1979" s="1"/>
      <c r="CL1979" s="1"/>
      <c r="CM1979" s="1"/>
      <c r="CN1979" s="1"/>
      <c r="CO1979" s="1"/>
      <c r="CP1979" s="1"/>
      <c r="CQ1979" s="1"/>
      <c r="CR1979" s="1"/>
      <c r="CS1979" s="1"/>
      <c r="CT1979" s="1"/>
      <c r="CU1979" s="1"/>
      <c r="CV1979" s="1"/>
      <c r="CW1979" s="1"/>
      <c r="CX1979" s="1"/>
      <c r="CY1979" s="1"/>
      <c r="CZ1979" s="1"/>
      <c r="DA1979" s="1"/>
      <c r="DB1979" s="1"/>
      <c r="DC1979" s="1"/>
      <c r="DD1979" s="1"/>
      <c r="DE1979" s="1"/>
      <c r="DF1979" s="1"/>
      <c r="DG1979" s="1"/>
      <c r="DH1979" s="1"/>
      <c r="DI1979" s="1"/>
      <c r="DJ1979" s="1"/>
      <c r="DK1979" s="1"/>
      <c r="DL1979" s="1"/>
      <c r="DM1979" s="1"/>
      <c r="DN1979" s="1"/>
      <c r="DO1979" s="1"/>
      <c r="DP1979" s="1"/>
      <c r="DQ1979" s="1"/>
      <c r="DR1979" s="1"/>
      <c r="DS1979" s="1"/>
      <c r="DT1979" s="1"/>
      <c r="DU1979" s="1"/>
      <c r="DV1979" s="1"/>
      <c r="DW1979" s="1"/>
      <c r="DX1979" s="1"/>
      <c r="DY1979" s="1"/>
      <c r="DZ1979" s="1"/>
      <c r="EA1979" s="1"/>
      <c r="EB1979" s="1"/>
      <c r="EC1979" s="1"/>
      <c r="ED1979" s="1"/>
      <c r="EE1979" s="1"/>
      <c r="EF1979" s="1"/>
      <c r="EG1979" s="1"/>
      <c r="EH1979" s="1"/>
      <c r="EI1979" s="1"/>
      <c r="EJ1979" s="1"/>
      <c r="EK1979" s="1"/>
      <c r="EL1979" s="1"/>
      <c r="EM1979" s="1"/>
      <c r="EN1979" s="1"/>
      <c r="EO1979" s="1"/>
      <c r="EP1979" s="1"/>
      <c r="EQ1979" s="1"/>
      <c r="ER1979" s="1"/>
      <c r="ES1979" s="1"/>
      <c r="ET1979" s="1"/>
      <c r="EU1979" s="1"/>
      <c r="EV1979" s="1"/>
      <c r="EW1979" s="1"/>
      <c r="EX1979" s="1"/>
      <c r="EY1979" s="1"/>
      <c r="EZ1979" s="1"/>
      <c r="FA1979" s="1"/>
    </row>
    <row r="1980" spans="1:157" x14ac:dyDescent="0.2">
      <c r="A1980" s="184" t="s">
        <v>1845</v>
      </c>
      <c r="B1980" s="185" t="s">
        <v>1035</v>
      </c>
      <c r="C1980" s="186">
        <v>114502</v>
      </c>
    </row>
    <row r="1981" spans="1:157" x14ac:dyDescent="0.2">
      <c r="A1981" s="15" t="s">
        <v>1846</v>
      </c>
      <c r="B1981" s="16" t="s">
        <v>6</v>
      </c>
      <c r="C1981" s="17">
        <v>425</v>
      </c>
    </row>
    <row r="1982" spans="1:157" x14ac:dyDescent="0.2">
      <c r="A1982" s="15" t="s">
        <v>1847</v>
      </c>
      <c r="B1982" s="16" t="s">
        <v>81</v>
      </c>
      <c r="C1982" s="17">
        <v>11300</v>
      </c>
    </row>
    <row r="1983" spans="1:157" x14ac:dyDescent="0.2">
      <c r="A1983" s="15" t="s">
        <v>1848</v>
      </c>
      <c r="B1983" s="16" t="s">
        <v>81</v>
      </c>
      <c r="C1983" s="17">
        <v>3550</v>
      </c>
    </row>
    <row r="1984" spans="1:157" x14ac:dyDescent="0.2">
      <c r="A1984" s="7" t="s">
        <v>1849</v>
      </c>
      <c r="B1984" s="8" t="s">
        <v>81</v>
      </c>
      <c r="C1984" s="9">
        <v>8958</v>
      </c>
    </row>
    <row r="1985" spans="1:3" x14ac:dyDescent="0.2">
      <c r="A1985" s="7" t="s">
        <v>1850</v>
      </c>
      <c r="B1985" s="8" t="s">
        <v>81</v>
      </c>
      <c r="C1985" s="9">
        <v>2278</v>
      </c>
    </row>
    <row r="1986" spans="1:3" x14ac:dyDescent="0.2">
      <c r="A1986" s="7" t="s">
        <v>1851</v>
      </c>
      <c r="B1986" s="8" t="s">
        <v>81</v>
      </c>
      <c r="C1986" s="9">
        <v>4389</v>
      </c>
    </row>
    <row r="1987" spans="1:3" x14ac:dyDescent="0.2">
      <c r="A1987" s="7" t="s">
        <v>1852</v>
      </c>
      <c r="B1987" s="8" t="s">
        <v>81</v>
      </c>
      <c r="C1987" s="9">
        <v>5111</v>
      </c>
    </row>
    <row r="1988" spans="1:3" x14ac:dyDescent="0.2">
      <c r="A1988" s="7" t="s">
        <v>1853</v>
      </c>
      <c r="B1988" s="8" t="s">
        <v>81</v>
      </c>
      <c r="C1988" s="9">
        <v>11000</v>
      </c>
    </row>
    <row r="1989" spans="1:3" x14ac:dyDescent="0.2">
      <c r="A1989" s="7" t="s">
        <v>1854</v>
      </c>
      <c r="B1989" s="8" t="s">
        <v>81</v>
      </c>
      <c r="C1989" s="9">
        <v>3100</v>
      </c>
    </row>
    <row r="1990" spans="1:3" x14ac:dyDescent="0.2">
      <c r="A1990" s="7" t="s">
        <v>1855</v>
      </c>
      <c r="B1990" s="8" t="s">
        <v>81</v>
      </c>
      <c r="C1990" s="9">
        <v>2278</v>
      </c>
    </row>
    <row r="1991" spans="1:3" x14ac:dyDescent="0.2">
      <c r="A1991" s="7" t="s">
        <v>1856</v>
      </c>
      <c r="B1991" s="8" t="s">
        <v>81</v>
      </c>
      <c r="C1991" s="9">
        <v>5000</v>
      </c>
    </row>
    <row r="1992" spans="1:3" x14ac:dyDescent="0.2">
      <c r="A1992" s="15" t="s">
        <v>1857</v>
      </c>
      <c r="B1992" s="16" t="s">
        <v>6</v>
      </c>
      <c r="C1992" s="17">
        <v>50016</v>
      </c>
    </row>
    <row r="1993" spans="1:3" x14ac:dyDescent="0.2">
      <c r="A1993" s="15" t="s">
        <v>1858</v>
      </c>
      <c r="B1993" s="16" t="s">
        <v>6</v>
      </c>
      <c r="C1993" s="17">
        <v>378933</v>
      </c>
    </row>
    <row r="1994" spans="1:3" x14ac:dyDescent="0.2">
      <c r="A1994" s="15" t="s">
        <v>1859</v>
      </c>
      <c r="B1994" s="16" t="s">
        <v>6</v>
      </c>
      <c r="C1994" s="17">
        <v>208452</v>
      </c>
    </row>
    <row r="1995" spans="1:3" x14ac:dyDescent="0.2">
      <c r="A1995" s="15" t="s">
        <v>1860</v>
      </c>
      <c r="B1995" s="16" t="s">
        <v>6</v>
      </c>
      <c r="C1995" s="17">
        <v>1200000</v>
      </c>
    </row>
    <row r="1996" spans="1:3" x14ac:dyDescent="0.2">
      <c r="A1996" s="15" t="s">
        <v>1861</v>
      </c>
      <c r="B1996" s="16" t="s">
        <v>6</v>
      </c>
      <c r="C1996" s="17">
        <v>390000</v>
      </c>
    </row>
    <row r="1997" spans="1:3" x14ac:dyDescent="0.2">
      <c r="A1997" s="15" t="s">
        <v>1862</v>
      </c>
      <c r="B1997" s="16" t="s">
        <v>72</v>
      </c>
      <c r="C1997" s="17">
        <v>162400</v>
      </c>
    </row>
    <row r="1998" spans="1:3" x14ac:dyDescent="0.2">
      <c r="A1998" s="15" t="s">
        <v>1863</v>
      </c>
      <c r="B1998" s="16" t="s">
        <v>6</v>
      </c>
      <c r="C1998" s="17">
        <v>38475</v>
      </c>
    </row>
    <row r="1999" spans="1:3" x14ac:dyDescent="0.2">
      <c r="A1999" s="15" t="s">
        <v>1864</v>
      </c>
      <c r="B1999" s="16" t="s">
        <v>6</v>
      </c>
      <c r="C1999" s="17">
        <v>62000</v>
      </c>
    </row>
    <row r="2000" spans="1:3" x14ac:dyDescent="0.2">
      <c r="A2000" s="15" t="s">
        <v>1865</v>
      </c>
      <c r="B2000" s="16" t="s">
        <v>6</v>
      </c>
      <c r="C2000" s="17">
        <v>55927</v>
      </c>
    </row>
    <row r="2001" spans="1:157" x14ac:dyDescent="0.2">
      <c r="A2001" s="15" t="s">
        <v>1866</v>
      </c>
      <c r="B2001" s="16" t="s">
        <v>6</v>
      </c>
      <c r="C2001" s="17">
        <v>288000</v>
      </c>
    </row>
    <row r="2002" spans="1:157" x14ac:dyDescent="0.2">
      <c r="A2002" s="15" t="s">
        <v>1867</v>
      </c>
      <c r="B2002" s="16" t="s">
        <v>6</v>
      </c>
      <c r="C2002" s="17">
        <v>182355</v>
      </c>
    </row>
    <row r="2003" spans="1:157" x14ac:dyDescent="0.2">
      <c r="A2003" s="15" t="s">
        <v>1868</v>
      </c>
      <c r="B2003" s="16" t="s">
        <v>6</v>
      </c>
      <c r="C2003" s="17">
        <v>182355</v>
      </c>
    </row>
    <row r="2004" spans="1:157" x14ac:dyDescent="0.2">
      <c r="A2004" s="15" t="s">
        <v>1869</v>
      </c>
      <c r="B2004" s="16" t="s">
        <v>6</v>
      </c>
      <c r="C2004" s="17">
        <v>289023</v>
      </c>
    </row>
    <row r="2005" spans="1:157" x14ac:dyDescent="0.2">
      <c r="A2005" s="15" t="s">
        <v>1870</v>
      </c>
      <c r="B2005" s="16" t="s">
        <v>6</v>
      </c>
      <c r="C2005" s="17">
        <v>115227</v>
      </c>
    </row>
    <row r="2006" spans="1:157" x14ac:dyDescent="0.2">
      <c r="A2006" s="15" t="s">
        <v>1871</v>
      </c>
      <c r="B2006" s="16" t="s">
        <v>6</v>
      </c>
      <c r="C2006" s="17">
        <v>585000</v>
      </c>
    </row>
    <row r="2007" spans="1:157" x14ac:dyDescent="0.2">
      <c r="A2007" s="15" t="s">
        <v>1872</v>
      </c>
      <c r="B2007" s="16" t="s">
        <v>6</v>
      </c>
      <c r="C2007" s="17">
        <v>262000</v>
      </c>
    </row>
    <row r="2008" spans="1:157" s="10" customFormat="1" x14ac:dyDescent="0.2">
      <c r="A2008" s="15" t="s">
        <v>1873</v>
      </c>
      <c r="B2008" s="16" t="s">
        <v>72</v>
      </c>
      <c r="C2008" s="17">
        <v>23310</v>
      </c>
      <c r="D2008" s="1"/>
      <c r="E2008" s="1"/>
      <c r="F2008" s="1"/>
      <c r="G2008" s="1"/>
      <c r="H2008" s="1"/>
      <c r="I2008" s="1"/>
      <c r="J2008" s="1"/>
      <c r="K2008" s="1"/>
      <c r="L2008" s="1"/>
      <c r="M2008" s="1"/>
      <c r="N2008" s="1"/>
      <c r="O2008" s="1"/>
      <c r="P2008" s="1"/>
      <c r="Q2008" s="1"/>
      <c r="R2008" s="1"/>
      <c r="S2008" s="1"/>
      <c r="T2008" s="1"/>
      <c r="U2008" s="1"/>
      <c r="V2008" s="1"/>
      <c r="W2008" s="1"/>
      <c r="X2008" s="1"/>
      <c r="Y2008" s="1"/>
      <c r="Z2008" s="1"/>
      <c r="AA2008" s="1"/>
      <c r="AB2008" s="1"/>
      <c r="AC2008" s="1"/>
      <c r="AD2008" s="1"/>
      <c r="AE2008" s="1"/>
      <c r="AF2008" s="1"/>
      <c r="AG2008" s="1"/>
      <c r="AH2008" s="1"/>
      <c r="AI2008" s="1"/>
      <c r="AJ2008" s="1"/>
      <c r="AK2008" s="1"/>
      <c r="AL2008" s="1"/>
      <c r="AM2008" s="1"/>
      <c r="AN2008" s="1"/>
      <c r="AO2008" s="1"/>
      <c r="AP2008" s="1"/>
      <c r="AQ2008" s="1"/>
      <c r="AR2008" s="1"/>
      <c r="AS2008" s="1"/>
      <c r="AT2008" s="1"/>
      <c r="AU2008" s="1"/>
      <c r="AV2008" s="1"/>
      <c r="AW2008" s="1"/>
      <c r="AX2008" s="1"/>
      <c r="AY2008" s="1"/>
      <c r="AZ2008" s="1"/>
      <c r="BA2008" s="1"/>
      <c r="BB2008" s="1"/>
      <c r="BC2008" s="1"/>
      <c r="BD2008" s="1"/>
      <c r="BE2008" s="1"/>
      <c r="BF2008" s="1"/>
      <c r="BG2008" s="1"/>
      <c r="BH2008" s="1"/>
      <c r="BI2008" s="1"/>
      <c r="BJ2008" s="1"/>
      <c r="BK2008" s="1"/>
      <c r="BL2008" s="1"/>
      <c r="BM2008" s="1"/>
      <c r="BN2008" s="1"/>
      <c r="BO2008" s="1"/>
      <c r="BP2008" s="1"/>
      <c r="BQ2008" s="1"/>
      <c r="BR2008" s="1"/>
      <c r="BS2008" s="1"/>
      <c r="BT2008" s="1"/>
      <c r="BU2008" s="1"/>
      <c r="BV2008" s="1"/>
      <c r="BW2008" s="1"/>
      <c r="BX2008" s="1"/>
      <c r="BY2008" s="1"/>
      <c r="BZ2008" s="1"/>
      <c r="CA2008" s="1"/>
      <c r="CB2008" s="1"/>
      <c r="CC2008" s="1"/>
      <c r="CD2008" s="1"/>
      <c r="CE2008" s="1"/>
      <c r="CF2008" s="1"/>
      <c r="CG2008" s="1"/>
      <c r="CH2008" s="1"/>
      <c r="CI2008" s="1"/>
      <c r="CJ2008" s="1"/>
      <c r="CK2008" s="1"/>
      <c r="CL2008" s="1"/>
      <c r="CM2008" s="1"/>
      <c r="CN2008" s="1"/>
      <c r="CO2008" s="1"/>
      <c r="CP2008" s="1"/>
      <c r="CQ2008" s="1"/>
      <c r="CR2008" s="1"/>
      <c r="CS2008" s="1"/>
      <c r="CT2008" s="1"/>
      <c r="CU2008" s="1"/>
      <c r="CV2008" s="1"/>
      <c r="CW2008" s="1"/>
      <c r="CX2008" s="1"/>
      <c r="CY2008" s="1"/>
      <c r="CZ2008" s="1"/>
      <c r="DA2008" s="1"/>
      <c r="DB2008" s="1"/>
      <c r="DC2008" s="1"/>
      <c r="DD2008" s="1"/>
      <c r="DE2008" s="1"/>
      <c r="DF2008" s="1"/>
      <c r="DG2008" s="1"/>
      <c r="DH2008" s="1"/>
      <c r="DI2008" s="1"/>
      <c r="DJ2008" s="1"/>
      <c r="DK2008" s="1"/>
      <c r="DL2008" s="1"/>
      <c r="DM2008" s="1"/>
      <c r="DN2008" s="1"/>
      <c r="DO2008" s="1"/>
      <c r="DP2008" s="1"/>
      <c r="DQ2008" s="1"/>
      <c r="DR2008" s="1"/>
      <c r="DS2008" s="1"/>
      <c r="DT2008" s="1"/>
      <c r="DU2008" s="1"/>
      <c r="DV2008" s="1"/>
      <c r="DW2008" s="1"/>
      <c r="DX2008" s="1"/>
      <c r="DY2008" s="1"/>
      <c r="DZ2008" s="1"/>
      <c r="EA2008" s="1"/>
      <c r="EB2008" s="1"/>
      <c r="EC2008" s="1"/>
      <c r="ED2008" s="1"/>
      <c r="EE2008" s="1"/>
      <c r="EF2008" s="1"/>
      <c r="EG2008" s="1"/>
      <c r="EH2008" s="1"/>
      <c r="EI2008" s="1"/>
      <c r="EJ2008" s="1"/>
      <c r="EK2008" s="1"/>
      <c r="EL2008" s="1"/>
      <c r="EM2008" s="1"/>
      <c r="EN2008" s="1"/>
      <c r="EO2008" s="1"/>
      <c r="EP2008" s="1"/>
      <c r="EQ2008" s="1"/>
      <c r="ER2008" s="1"/>
      <c r="ES2008" s="1"/>
      <c r="ET2008" s="1"/>
      <c r="EU2008" s="1"/>
      <c r="EV2008" s="1"/>
      <c r="EW2008" s="1"/>
      <c r="EX2008" s="1"/>
      <c r="EY2008" s="1"/>
      <c r="EZ2008" s="1"/>
      <c r="FA2008" s="1"/>
    </row>
    <row r="2009" spans="1:157" x14ac:dyDescent="0.2">
      <c r="A2009" s="15" t="s">
        <v>1874</v>
      </c>
      <c r="B2009" s="16" t="s">
        <v>6</v>
      </c>
      <c r="C2009" s="17">
        <v>560</v>
      </c>
    </row>
    <row r="2010" spans="1:157" s="10" customFormat="1" x14ac:dyDescent="0.2">
      <c r="A2010" s="15" t="s">
        <v>1875</v>
      </c>
      <c r="B2010" s="16" t="s">
        <v>72</v>
      </c>
      <c r="C2010" s="17">
        <v>11700</v>
      </c>
      <c r="D2010" s="1"/>
      <c r="E2010" s="1"/>
      <c r="F2010" s="1"/>
      <c r="G2010" s="1"/>
      <c r="H2010" s="1"/>
      <c r="I2010" s="1"/>
      <c r="J2010" s="1"/>
      <c r="K2010" s="1"/>
      <c r="L2010" s="1"/>
      <c r="M2010" s="1"/>
      <c r="N2010" s="1"/>
      <c r="O2010" s="1"/>
      <c r="P2010" s="1"/>
      <c r="Q2010" s="1"/>
      <c r="R2010" s="1"/>
      <c r="S2010" s="1"/>
      <c r="T2010" s="1"/>
      <c r="U2010" s="1"/>
      <c r="V2010" s="1"/>
      <c r="W2010" s="1"/>
      <c r="X2010" s="1"/>
      <c r="Y2010" s="1"/>
      <c r="Z2010" s="1"/>
      <c r="AA2010" s="1"/>
      <c r="AB2010" s="1"/>
      <c r="AC2010" s="1"/>
      <c r="AD2010" s="1"/>
      <c r="AE2010" s="1"/>
      <c r="AF2010" s="1"/>
      <c r="AG2010" s="1"/>
      <c r="AH2010" s="1"/>
      <c r="AI2010" s="1"/>
      <c r="AJ2010" s="1"/>
      <c r="AK2010" s="1"/>
      <c r="AL2010" s="1"/>
      <c r="AM2010" s="1"/>
      <c r="AN2010" s="1"/>
      <c r="AO2010" s="1"/>
      <c r="AP2010" s="1"/>
      <c r="AQ2010" s="1"/>
      <c r="AR2010" s="1"/>
      <c r="AS2010" s="1"/>
      <c r="AT2010" s="1"/>
      <c r="AU2010" s="1"/>
      <c r="AV2010" s="1"/>
      <c r="AW2010" s="1"/>
      <c r="AX2010" s="1"/>
      <c r="AY2010" s="1"/>
      <c r="AZ2010" s="1"/>
      <c r="BA2010" s="1"/>
      <c r="BB2010" s="1"/>
      <c r="BC2010" s="1"/>
      <c r="BD2010" s="1"/>
      <c r="BE2010" s="1"/>
      <c r="BF2010" s="1"/>
      <c r="BG2010" s="1"/>
      <c r="BH2010" s="1"/>
      <c r="BI2010" s="1"/>
      <c r="BJ2010" s="1"/>
      <c r="BK2010" s="1"/>
      <c r="BL2010" s="1"/>
      <c r="BM2010" s="1"/>
      <c r="BN2010" s="1"/>
      <c r="BO2010" s="1"/>
      <c r="BP2010" s="1"/>
      <c r="BQ2010" s="1"/>
      <c r="BR2010" s="1"/>
      <c r="BS2010" s="1"/>
      <c r="BT2010" s="1"/>
      <c r="BU2010" s="1"/>
      <c r="BV2010" s="1"/>
      <c r="BW2010" s="1"/>
      <c r="BX2010" s="1"/>
      <c r="BY2010" s="1"/>
      <c r="BZ2010" s="1"/>
      <c r="CA2010" s="1"/>
      <c r="CB2010" s="1"/>
      <c r="CC2010" s="1"/>
      <c r="CD2010" s="1"/>
      <c r="CE2010" s="1"/>
      <c r="CF2010" s="1"/>
      <c r="CG2010" s="1"/>
      <c r="CH2010" s="1"/>
      <c r="CI2010" s="1"/>
      <c r="CJ2010" s="1"/>
      <c r="CK2010" s="1"/>
      <c r="CL2010" s="1"/>
      <c r="CM2010" s="1"/>
      <c r="CN2010" s="1"/>
      <c r="CO2010" s="1"/>
      <c r="CP2010" s="1"/>
      <c r="CQ2010" s="1"/>
      <c r="CR2010" s="1"/>
      <c r="CS2010" s="1"/>
      <c r="CT2010" s="1"/>
      <c r="CU2010" s="1"/>
      <c r="CV2010" s="1"/>
      <c r="CW2010" s="1"/>
      <c r="CX2010" s="1"/>
      <c r="CY2010" s="1"/>
      <c r="CZ2010" s="1"/>
      <c r="DA2010" s="1"/>
      <c r="DB2010" s="1"/>
      <c r="DC2010" s="1"/>
      <c r="DD2010" s="1"/>
      <c r="DE2010" s="1"/>
      <c r="DF2010" s="1"/>
      <c r="DG2010" s="1"/>
      <c r="DH2010" s="1"/>
      <c r="DI2010" s="1"/>
      <c r="DJ2010" s="1"/>
      <c r="DK2010" s="1"/>
      <c r="DL2010" s="1"/>
      <c r="DM2010" s="1"/>
      <c r="DN2010" s="1"/>
      <c r="DO2010" s="1"/>
      <c r="DP2010" s="1"/>
      <c r="DQ2010" s="1"/>
      <c r="DR2010" s="1"/>
      <c r="DS2010" s="1"/>
      <c r="DT2010" s="1"/>
      <c r="DU2010" s="1"/>
      <c r="DV2010" s="1"/>
      <c r="DW2010" s="1"/>
      <c r="DX2010" s="1"/>
      <c r="DY2010" s="1"/>
      <c r="DZ2010" s="1"/>
      <c r="EA2010" s="1"/>
      <c r="EB2010" s="1"/>
      <c r="EC2010" s="1"/>
      <c r="ED2010" s="1"/>
      <c r="EE2010" s="1"/>
      <c r="EF2010" s="1"/>
      <c r="EG2010" s="1"/>
      <c r="EH2010" s="1"/>
      <c r="EI2010" s="1"/>
      <c r="EJ2010" s="1"/>
      <c r="EK2010" s="1"/>
      <c r="EL2010" s="1"/>
      <c r="EM2010" s="1"/>
      <c r="EN2010" s="1"/>
      <c r="EO2010" s="1"/>
      <c r="EP2010" s="1"/>
      <c r="EQ2010" s="1"/>
      <c r="ER2010" s="1"/>
      <c r="ES2010" s="1"/>
      <c r="ET2010" s="1"/>
      <c r="EU2010" s="1"/>
      <c r="EV2010" s="1"/>
      <c r="EW2010" s="1"/>
      <c r="EX2010" s="1"/>
      <c r="EY2010" s="1"/>
      <c r="EZ2010" s="1"/>
      <c r="FA2010" s="1"/>
    </row>
    <row r="2011" spans="1:157" s="10" customFormat="1" x14ac:dyDescent="0.2">
      <c r="A2011" s="15" t="s">
        <v>1876</v>
      </c>
      <c r="B2011" s="16" t="s">
        <v>81</v>
      </c>
      <c r="C2011" s="17">
        <v>4500</v>
      </c>
      <c r="D2011" s="1"/>
      <c r="E2011" s="1"/>
      <c r="F2011" s="1"/>
      <c r="G2011" s="1"/>
      <c r="H2011" s="1"/>
      <c r="I2011" s="1"/>
      <c r="J2011" s="1"/>
      <c r="K2011" s="1"/>
      <c r="L2011" s="1"/>
      <c r="M2011" s="1"/>
      <c r="N2011" s="1"/>
      <c r="O2011" s="1"/>
      <c r="P2011" s="1"/>
      <c r="Q2011" s="1"/>
      <c r="R2011" s="1"/>
      <c r="S2011" s="1"/>
      <c r="T2011" s="1"/>
      <c r="U2011" s="1"/>
      <c r="V2011" s="1"/>
      <c r="W2011" s="1"/>
      <c r="X2011" s="1"/>
      <c r="Y2011" s="1"/>
      <c r="Z2011" s="1"/>
      <c r="AA2011" s="1"/>
      <c r="AB2011" s="1"/>
      <c r="AC2011" s="1"/>
      <c r="AD2011" s="1"/>
      <c r="AE2011" s="1"/>
      <c r="AF2011" s="1"/>
      <c r="AG2011" s="1"/>
      <c r="AH2011" s="1"/>
      <c r="AI2011" s="1"/>
      <c r="AJ2011" s="1"/>
      <c r="AK2011" s="1"/>
      <c r="AL2011" s="1"/>
      <c r="AM2011" s="1"/>
      <c r="AN2011" s="1"/>
      <c r="AO2011" s="1"/>
      <c r="AP2011" s="1"/>
      <c r="AQ2011" s="1"/>
      <c r="AR2011" s="1"/>
      <c r="AS2011" s="1"/>
      <c r="AT2011" s="1"/>
      <c r="AU2011" s="1"/>
      <c r="AV2011" s="1"/>
      <c r="AW2011" s="1"/>
      <c r="AX2011" s="1"/>
      <c r="AY2011" s="1"/>
      <c r="AZ2011" s="1"/>
      <c r="BA2011" s="1"/>
      <c r="BB2011" s="1"/>
      <c r="BC2011" s="1"/>
      <c r="BD2011" s="1"/>
      <c r="BE2011" s="1"/>
      <c r="BF2011" s="1"/>
      <c r="BG2011" s="1"/>
      <c r="BH2011" s="1"/>
      <c r="BI2011" s="1"/>
      <c r="BJ2011" s="1"/>
      <c r="BK2011" s="1"/>
      <c r="BL2011" s="1"/>
      <c r="BM2011" s="1"/>
      <c r="BN2011" s="1"/>
      <c r="BO2011" s="1"/>
      <c r="BP2011" s="1"/>
      <c r="BQ2011" s="1"/>
      <c r="BR2011" s="1"/>
      <c r="BS2011" s="1"/>
      <c r="BT2011" s="1"/>
      <c r="BU2011" s="1"/>
      <c r="BV2011" s="1"/>
      <c r="BW2011" s="1"/>
      <c r="BX2011" s="1"/>
      <c r="BY2011" s="1"/>
      <c r="BZ2011" s="1"/>
      <c r="CA2011" s="1"/>
      <c r="CB2011" s="1"/>
      <c r="CC2011" s="1"/>
      <c r="CD2011" s="1"/>
      <c r="CE2011" s="1"/>
      <c r="CF2011" s="1"/>
      <c r="CG2011" s="1"/>
      <c r="CH2011" s="1"/>
      <c r="CI2011" s="1"/>
      <c r="CJ2011" s="1"/>
      <c r="CK2011" s="1"/>
      <c r="CL2011" s="1"/>
      <c r="CM2011" s="1"/>
      <c r="CN2011" s="1"/>
      <c r="CO2011" s="1"/>
      <c r="CP2011" s="1"/>
      <c r="CQ2011" s="1"/>
      <c r="CR2011" s="1"/>
      <c r="CS2011" s="1"/>
      <c r="CT2011" s="1"/>
      <c r="CU2011" s="1"/>
      <c r="CV2011" s="1"/>
      <c r="CW2011" s="1"/>
      <c r="CX2011" s="1"/>
      <c r="CY2011" s="1"/>
      <c r="CZ2011" s="1"/>
      <c r="DA2011" s="1"/>
      <c r="DB2011" s="1"/>
      <c r="DC2011" s="1"/>
      <c r="DD2011" s="1"/>
      <c r="DE2011" s="1"/>
      <c r="DF2011" s="1"/>
      <c r="DG2011" s="1"/>
      <c r="DH2011" s="1"/>
      <c r="DI2011" s="1"/>
      <c r="DJ2011" s="1"/>
      <c r="DK2011" s="1"/>
      <c r="DL2011" s="1"/>
      <c r="DM2011" s="1"/>
      <c r="DN2011" s="1"/>
      <c r="DO2011" s="1"/>
      <c r="DP2011" s="1"/>
      <c r="DQ2011" s="1"/>
      <c r="DR2011" s="1"/>
      <c r="DS2011" s="1"/>
      <c r="DT2011" s="1"/>
      <c r="DU2011" s="1"/>
      <c r="DV2011" s="1"/>
      <c r="DW2011" s="1"/>
      <c r="DX2011" s="1"/>
      <c r="DY2011" s="1"/>
      <c r="DZ2011" s="1"/>
      <c r="EA2011" s="1"/>
      <c r="EB2011" s="1"/>
      <c r="EC2011" s="1"/>
      <c r="ED2011" s="1"/>
      <c r="EE2011" s="1"/>
      <c r="EF2011" s="1"/>
      <c r="EG2011" s="1"/>
      <c r="EH2011" s="1"/>
      <c r="EI2011" s="1"/>
      <c r="EJ2011" s="1"/>
      <c r="EK2011" s="1"/>
      <c r="EL2011" s="1"/>
      <c r="EM2011" s="1"/>
      <c r="EN2011" s="1"/>
      <c r="EO2011" s="1"/>
      <c r="EP2011" s="1"/>
      <c r="EQ2011" s="1"/>
      <c r="ER2011" s="1"/>
      <c r="ES2011" s="1"/>
      <c r="ET2011" s="1"/>
      <c r="EU2011" s="1"/>
      <c r="EV2011" s="1"/>
      <c r="EW2011" s="1"/>
      <c r="EX2011" s="1"/>
      <c r="EY2011" s="1"/>
      <c r="EZ2011" s="1"/>
      <c r="FA2011" s="1"/>
    </row>
    <row r="2012" spans="1:157" x14ac:dyDescent="0.2">
      <c r="A2012" s="15" t="s">
        <v>1877</v>
      </c>
      <c r="B2012" s="16" t="s">
        <v>72</v>
      </c>
      <c r="C2012" s="17">
        <v>24000</v>
      </c>
    </row>
    <row r="2013" spans="1:157" x14ac:dyDescent="0.2">
      <c r="A2013" s="15" t="s">
        <v>1878</v>
      </c>
      <c r="B2013" s="16" t="s">
        <v>16</v>
      </c>
      <c r="C2013" s="17">
        <v>74</v>
      </c>
    </row>
    <row r="2014" spans="1:157" x14ac:dyDescent="0.2">
      <c r="A2014" s="15" t="s">
        <v>1879</v>
      </c>
      <c r="B2014" s="16" t="s">
        <v>81</v>
      </c>
      <c r="C2014" s="17">
        <v>14583</v>
      </c>
    </row>
    <row r="2015" spans="1:157" x14ac:dyDescent="0.2">
      <c r="A2015" s="15" t="s">
        <v>1880</v>
      </c>
      <c r="B2015" s="16" t="s">
        <v>114</v>
      </c>
      <c r="C2015" s="17">
        <v>592</v>
      </c>
    </row>
    <row r="2016" spans="1:157" x14ac:dyDescent="0.2">
      <c r="A2016" s="15" t="s">
        <v>1881</v>
      </c>
      <c r="B2016" s="16" t="s">
        <v>72</v>
      </c>
      <c r="C2016" s="17">
        <v>12500</v>
      </c>
    </row>
    <row r="2017" spans="1:157" x14ac:dyDescent="0.2">
      <c r="A2017" s="15" t="s">
        <v>1882</v>
      </c>
      <c r="B2017" s="16" t="s">
        <v>72</v>
      </c>
      <c r="C2017" s="17">
        <v>15702</v>
      </c>
    </row>
    <row r="2018" spans="1:157" x14ac:dyDescent="0.2">
      <c r="A2018" s="15" t="s">
        <v>1883</v>
      </c>
      <c r="B2018" s="16" t="s">
        <v>72</v>
      </c>
      <c r="C2018" s="17">
        <v>15500</v>
      </c>
    </row>
    <row r="2019" spans="1:157" x14ac:dyDescent="0.2">
      <c r="A2019" s="7" t="s">
        <v>1884</v>
      </c>
      <c r="B2019" s="8" t="s">
        <v>1885</v>
      </c>
      <c r="C2019" s="9">
        <v>3133</v>
      </c>
    </row>
    <row r="2020" spans="1:157" x14ac:dyDescent="0.2">
      <c r="A2020" s="15" t="s">
        <v>1886</v>
      </c>
      <c r="B2020" s="16" t="s">
        <v>1885</v>
      </c>
      <c r="C2020" s="17">
        <v>2600</v>
      </c>
    </row>
    <row r="2021" spans="1:157" x14ac:dyDescent="0.2">
      <c r="A2021" s="15" t="s">
        <v>1887</v>
      </c>
      <c r="B2021" s="16" t="s">
        <v>72</v>
      </c>
      <c r="C2021" s="17">
        <v>22450</v>
      </c>
    </row>
    <row r="2022" spans="1:157" x14ac:dyDescent="0.2">
      <c r="A2022" s="15" t="s">
        <v>1888</v>
      </c>
      <c r="B2022" s="16" t="s">
        <v>72</v>
      </c>
      <c r="C2022" s="17">
        <v>15388</v>
      </c>
    </row>
    <row r="2023" spans="1:157" x14ac:dyDescent="0.2">
      <c r="A2023" s="15" t="s">
        <v>1889</v>
      </c>
      <c r="B2023" s="16" t="s">
        <v>72</v>
      </c>
      <c r="C2023" s="17">
        <v>17133</v>
      </c>
    </row>
    <row r="2024" spans="1:157" x14ac:dyDescent="0.2">
      <c r="A2024" s="15" t="s">
        <v>1890</v>
      </c>
      <c r="B2024" s="16" t="s">
        <v>72</v>
      </c>
      <c r="C2024" s="17">
        <v>42209.68</v>
      </c>
    </row>
    <row r="2025" spans="1:157" x14ac:dyDescent="0.2">
      <c r="A2025" s="15" t="s">
        <v>1891</v>
      </c>
      <c r="B2025" s="16" t="s">
        <v>81</v>
      </c>
      <c r="C2025" s="17">
        <v>7100</v>
      </c>
    </row>
    <row r="2026" spans="1:157" x14ac:dyDescent="0.2">
      <c r="A2026" s="7" t="s">
        <v>1892</v>
      </c>
      <c r="B2026" s="8" t="s">
        <v>6</v>
      </c>
      <c r="C2026" s="9">
        <v>4007</v>
      </c>
    </row>
    <row r="2027" spans="1:157" x14ac:dyDescent="0.2">
      <c r="A2027" s="7" t="s">
        <v>1893</v>
      </c>
      <c r="B2027" s="8" t="s">
        <v>6</v>
      </c>
      <c r="C2027" s="9">
        <v>17000</v>
      </c>
    </row>
    <row r="2028" spans="1:157" s="10" customFormat="1" x14ac:dyDescent="0.2">
      <c r="A2028" s="7" t="s">
        <v>1894</v>
      </c>
      <c r="B2028" s="8" t="s">
        <v>16</v>
      </c>
      <c r="C2028" s="9">
        <v>4126</v>
      </c>
      <c r="D2028" s="1"/>
      <c r="E2028" s="1"/>
      <c r="F2028" s="1"/>
      <c r="G2028" s="1"/>
      <c r="H2028" s="1"/>
      <c r="I2028" s="1"/>
      <c r="J2028" s="1"/>
      <c r="K2028" s="1"/>
      <c r="L2028" s="1"/>
      <c r="M2028" s="1"/>
      <c r="N2028" s="1"/>
      <c r="O2028" s="1"/>
      <c r="P2028" s="1"/>
      <c r="Q2028" s="1"/>
      <c r="R2028" s="1"/>
      <c r="S2028" s="1"/>
      <c r="T2028" s="1"/>
      <c r="U2028" s="1"/>
      <c r="V2028" s="1"/>
      <c r="W2028" s="1"/>
      <c r="X2028" s="1"/>
      <c r="Y2028" s="1"/>
      <c r="Z2028" s="1"/>
      <c r="AA2028" s="1"/>
      <c r="AB2028" s="1"/>
      <c r="AC2028" s="1"/>
      <c r="AD2028" s="1"/>
      <c r="AE2028" s="1"/>
      <c r="AF2028" s="1"/>
      <c r="AG2028" s="1"/>
      <c r="AH2028" s="1"/>
      <c r="AI2028" s="1"/>
      <c r="AJ2028" s="1"/>
      <c r="AK2028" s="1"/>
      <c r="AL2028" s="1"/>
      <c r="AM2028" s="1"/>
      <c r="AN2028" s="1"/>
      <c r="AO2028" s="1"/>
      <c r="AP2028" s="1"/>
      <c r="AQ2028" s="1"/>
      <c r="AR2028" s="1"/>
      <c r="AS2028" s="1"/>
      <c r="AT2028" s="1"/>
      <c r="AU2028" s="1"/>
      <c r="AV2028" s="1"/>
      <c r="AW2028" s="1"/>
      <c r="AX2028" s="1"/>
      <c r="AY2028" s="1"/>
      <c r="AZ2028" s="1"/>
      <c r="BA2028" s="1"/>
      <c r="BB2028" s="1"/>
      <c r="BC2028" s="1"/>
      <c r="BD2028" s="1"/>
      <c r="BE2028" s="1"/>
      <c r="BF2028" s="1"/>
      <c r="BG2028" s="1"/>
      <c r="BH2028" s="1"/>
      <c r="BI2028" s="1"/>
      <c r="BJ2028" s="1"/>
      <c r="BK2028" s="1"/>
      <c r="BL2028" s="1"/>
      <c r="BM2028" s="1"/>
      <c r="BN2028" s="1"/>
      <c r="BO2028" s="1"/>
      <c r="BP2028" s="1"/>
      <c r="BQ2028" s="1"/>
      <c r="BR2028" s="1"/>
      <c r="BS2028" s="1"/>
      <c r="BT2028" s="1"/>
      <c r="BU2028" s="1"/>
      <c r="BV2028" s="1"/>
      <c r="BW2028" s="1"/>
      <c r="BX2028" s="1"/>
      <c r="BY2028" s="1"/>
      <c r="BZ2028" s="1"/>
      <c r="CA2028" s="1"/>
      <c r="CB2028" s="1"/>
      <c r="CC2028" s="1"/>
      <c r="CD2028" s="1"/>
      <c r="CE2028" s="1"/>
      <c r="CF2028" s="1"/>
      <c r="CG2028" s="1"/>
      <c r="CH2028" s="1"/>
      <c r="CI2028" s="1"/>
      <c r="CJ2028" s="1"/>
      <c r="CK2028" s="1"/>
      <c r="CL2028" s="1"/>
      <c r="CM2028" s="1"/>
      <c r="CN2028" s="1"/>
      <c r="CO2028" s="1"/>
      <c r="CP2028" s="1"/>
      <c r="CQ2028" s="1"/>
      <c r="CR2028" s="1"/>
      <c r="CS2028" s="1"/>
      <c r="CT2028" s="1"/>
      <c r="CU2028" s="1"/>
      <c r="CV2028" s="1"/>
      <c r="CW2028" s="1"/>
      <c r="CX2028" s="1"/>
      <c r="CY2028" s="1"/>
      <c r="CZ2028" s="1"/>
      <c r="DA2028" s="1"/>
      <c r="DB2028" s="1"/>
      <c r="DC2028" s="1"/>
      <c r="DD2028" s="1"/>
      <c r="DE2028" s="1"/>
      <c r="DF2028" s="1"/>
      <c r="DG2028" s="1"/>
      <c r="DH2028" s="1"/>
      <c r="DI2028" s="1"/>
      <c r="DJ2028" s="1"/>
      <c r="DK2028" s="1"/>
      <c r="DL2028" s="1"/>
      <c r="DM2028" s="1"/>
      <c r="DN2028" s="1"/>
      <c r="DO2028" s="1"/>
      <c r="DP2028" s="1"/>
      <c r="DQ2028" s="1"/>
      <c r="DR2028" s="1"/>
      <c r="DS2028" s="1"/>
      <c r="DT2028" s="1"/>
      <c r="DU2028" s="1"/>
      <c r="DV2028" s="1"/>
      <c r="DW2028" s="1"/>
      <c r="DX2028" s="1"/>
      <c r="DY2028" s="1"/>
      <c r="DZ2028" s="1"/>
      <c r="EA2028" s="1"/>
      <c r="EB2028" s="1"/>
      <c r="EC2028" s="1"/>
      <c r="ED2028" s="1"/>
      <c r="EE2028" s="1"/>
      <c r="EF2028" s="1"/>
      <c r="EG2028" s="1"/>
      <c r="EH2028" s="1"/>
      <c r="EI2028" s="1"/>
      <c r="EJ2028" s="1"/>
      <c r="EK2028" s="1"/>
      <c r="EL2028" s="1"/>
      <c r="EM2028" s="1"/>
      <c r="EN2028" s="1"/>
      <c r="EO2028" s="1"/>
      <c r="EP2028" s="1"/>
      <c r="EQ2028" s="1"/>
      <c r="ER2028" s="1"/>
      <c r="ES2028" s="1"/>
      <c r="ET2028" s="1"/>
      <c r="EU2028" s="1"/>
      <c r="EV2028" s="1"/>
      <c r="EW2028" s="1"/>
      <c r="EX2028" s="1"/>
      <c r="EY2028" s="1"/>
      <c r="EZ2028" s="1"/>
      <c r="FA2028" s="1"/>
    </row>
    <row r="2029" spans="1:157" x14ac:dyDescent="0.2">
      <c r="A2029" s="15" t="s">
        <v>1895</v>
      </c>
      <c r="B2029" s="16" t="s">
        <v>20</v>
      </c>
      <c r="C2029" s="17">
        <v>870</v>
      </c>
    </row>
    <row r="2030" spans="1:157" x14ac:dyDescent="0.2">
      <c r="A2030" s="15" t="s">
        <v>1896</v>
      </c>
      <c r="B2030" s="16" t="s">
        <v>20</v>
      </c>
      <c r="C2030" s="17">
        <v>10089</v>
      </c>
    </row>
    <row r="2031" spans="1:157" x14ac:dyDescent="0.2">
      <c r="A2031" s="15" t="s">
        <v>1897</v>
      </c>
      <c r="B2031" s="16" t="s">
        <v>6</v>
      </c>
      <c r="C2031" s="17">
        <v>725000</v>
      </c>
    </row>
    <row r="2032" spans="1:157" x14ac:dyDescent="0.2">
      <c r="A2032" s="15" t="s">
        <v>1898</v>
      </c>
      <c r="B2032" s="16" t="s">
        <v>6</v>
      </c>
      <c r="C2032" s="17">
        <v>52300000</v>
      </c>
    </row>
    <row r="2033" spans="1:157" x14ac:dyDescent="0.2">
      <c r="A2033" s="15" t="s">
        <v>1899</v>
      </c>
      <c r="B2033" s="16" t="s">
        <v>6</v>
      </c>
      <c r="C2033" s="17">
        <v>2100000</v>
      </c>
    </row>
    <row r="2034" spans="1:157" x14ac:dyDescent="0.2">
      <c r="A2034" s="15" t="s">
        <v>1900</v>
      </c>
      <c r="B2034" s="16" t="s">
        <v>6</v>
      </c>
      <c r="C2034" s="17">
        <v>242556</v>
      </c>
    </row>
    <row r="2035" spans="1:157" x14ac:dyDescent="0.2">
      <c r="A2035" s="15" t="s">
        <v>1901</v>
      </c>
      <c r="B2035" s="16" t="s">
        <v>6</v>
      </c>
      <c r="C2035" s="17">
        <v>1124040</v>
      </c>
    </row>
    <row r="2036" spans="1:157" x14ac:dyDescent="0.2">
      <c r="A2036" s="15" t="s">
        <v>1902</v>
      </c>
      <c r="B2036" s="16" t="s">
        <v>6</v>
      </c>
      <c r="C2036" s="17">
        <v>393240</v>
      </c>
    </row>
    <row r="2037" spans="1:157" x14ac:dyDescent="0.2">
      <c r="A2037" s="15" t="s">
        <v>1903</v>
      </c>
      <c r="B2037" s="16" t="s">
        <v>6</v>
      </c>
      <c r="C2037" s="17">
        <v>24500000</v>
      </c>
    </row>
    <row r="2038" spans="1:157" x14ac:dyDescent="0.2">
      <c r="A2038" s="7" t="s">
        <v>1904</v>
      </c>
      <c r="B2038" s="8" t="s">
        <v>6</v>
      </c>
      <c r="C2038" s="9">
        <v>195594</v>
      </c>
    </row>
    <row r="2039" spans="1:157" x14ac:dyDescent="0.2">
      <c r="A2039" s="7" t="s">
        <v>1905</v>
      </c>
      <c r="B2039" s="8" t="s">
        <v>6</v>
      </c>
      <c r="C2039" s="9">
        <v>308350</v>
      </c>
    </row>
    <row r="2040" spans="1:157" x14ac:dyDescent="0.2">
      <c r="A2040" s="7" t="s">
        <v>1906</v>
      </c>
      <c r="B2040" s="8" t="s">
        <v>6</v>
      </c>
      <c r="C2040" s="9">
        <v>531421</v>
      </c>
    </row>
    <row r="2041" spans="1:157" x14ac:dyDescent="0.2">
      <c r="A2041" s="7" t="s">
        <v>1907</v>
      </c>
      <c r="B2041" s="8" t="s">
        <v>6</v>
      </c>
      <c r="C2041" s="9">
        <v>2171603</v>
      </c>
    </row>
    <row r="2042" spans="1:157" s="10" customFormat="1" x14ac:dyDescent="0.2">
      <c r="A2042" s="15" t="s">
        <v>1908</v>
      </c>
      <c r="B2042" s="16" t="s">
        <v>6</v>
      </c>
      <c r="C2042" s="17">
        <v>512800</v>
      </c>
      <c r="D2042" s="1"/>
      <c r="E2042" s="1"/>
      <c r="F2042" s="1"/>
      <c r="G2042" s="1"/>
      <c r="H2042" s="1"/>
      <c r="I2042" s="1"/>
      <c r="J2042" s="1"/>
      <c r="K2042" s="1"/>
      <c r="L2042" s="1"/>
      <c r="M2042" s="1"/>
      <c r="N2042" s="1"/>
      <c r="O2042" s="1"/>
      <c r="P2042" s="1"/>
      <c r="Q2042" s="1"/>
      <c r="R2042" s="1"/>
      <c r="S2042" s="1"/>
      <c r="T2042" s="1"/>
      <c r="U2042" s="1"/>
      <c r="V2042" s="1"/>
      <c r="W2042" s="1"/>
      <c r="X2042" s="1"/>
      <c r="Y2042" s="1"/>
      <c r="Z2042" s="1"/>
      <c r="AA2042" s="1"/>
      <c r="AB2042" s="1"/>
      <c r="AC2042" s="1"/>
      <c r="AD2042" s="1"/>
      <c r="AE2042" s="1"/>
      <c r="AF2042" s="1"/>
      <c r="AG2042" s="1"/>
      <c r="AH2042" s="1"/>
      <c r="AI2042" s="1"/>
      <c r="AJ2042" s="1"/>
      <c r="AK2042" s="1"/>
      <c r="AL2042" s="1"/>
      <c r="AM2042" s="1"/>
      <c r="AN2042" s="1"/>
      <c r="AO2042" s="1"/>
      <c r="AP2042" s="1"/>
      <c r="AQ2042" s="1"/>
      <c r="AR2042" s="1"/>
      <c r="AS2042" s="1"/>
      <c r="AT2042" s="1"/>
      <c r="AU2042" s="1"/>
      <c r="AV2042" s="1"/>
      <c r="AW2042" s="1"/>
      <c r="AX2042" s="1"/>
      <c r="AY2042" s="1"/>
      <c r="AZ2042" s="1"/>
      <c r="BA2042" s="1"/>
      <c r="BB2042" s="1"/>
      <c r="BC2042" s="1"/>
      <c r="BD2042" s="1"/>
      <c r="BE2042" s="1"/>
      <c r="BF2042" s="1"/>
      <c r="BG2042" s="1"/>
      <c r="BH2042" s="1"/>
      <c r="BI2042" s="1"/>
      <c r="BJ2042" s="1"/>
      <c r="BK2042" s="1"/>
      <c r="BL2042" s="1"/>
      <c r="BM2042" s="1"/>
      <c r="BN2042" s="1"/>
      <c r="BO2042" s="1"/>
      <c r="BP2042" s="1"/>
      <c r="BQ2042" s="1"/>
      <c r="BR2042" s="1"/>
      <c r="BS2042" s="1"/>
      <c r="BT2042" s="1"/>
      <c r="BU2042" s="1"/>
      <c r="BV2042" s="1"/>
      <c r="BW2042" s="1"/>
      <c r="BX2042" s="1"/>
      <c r="BY2042" s="1"/>
      <c r="BZ2042" s="1"/>
      <c r="CA2042" s="1"/>
      <c r="CB2042" s="1"/>
      <c r="CC2042" s="1"/>
      <c r="CD2042" s="1"/>
      <c r="CE2042" s="1"/>
      <c r="CF2042" s="1"/>
      <c r="CG2042" s="1"/>
      <c r="CH2042" s="1"/>
      <c r="CI2042" s="1"/>
      <c r="CJ2042" s="1"/>
      <c r="CK2042" s="1"/>
      <c r="CL2042" s="1"/>
      <c r="CM2042" s="1"/>
      <c r="CN2042" s="1"/>
      <c r="CO2042" s="1"/>
      <c r="CP2042" s="1"/>
      <c r="CQ2042" s="1"/>
      <c r="CR2042" s="1"/>
      <c r="CS2042" s="1"/>
      <c r="CT2042" s="1"/>
      <c r="CU2042" s="1"/>
      <c r="CV2042" s="1"/>
      <c r="CW2042" s="1"/>
      <c r="CX2042" s="1"/>
      <c r="CY2042" s="1"/>
      <c r="CZ2042" s="1"/>
      <c r="DA2042" s="1"/>
      <c r="DB2042" s="1"/>
      <c r="DC2042" s="1"/>
      <c r="DD2042" s="1"/>
      <c r="DE2042" s="1"/>
      <c r="DF2042" s="1"/>
      <c r="DG2042" s="1"/>
      <c r="DH2042" s="1"/>
      <c r="DI2042" s="1"/>
      <c r="DJ2042" s="1"/>
      <c r="DK2042" s="1"/>
      <c r="DL2042" s="1"/>
      <c r="DM2042" s="1"/>
      <c r="DN2042" s="1"/>
      <c r="DO2042" s="1"/>
      <c r="DP2042" s="1"/>
      <c r="DQ2042" s="1"/>
      <c r="DR2042" s="1"/>
      <c r="DS2042" s="1"/>
      <c r="DT2042" s="1"/>
      <c r="DU2042" s="1"/>
      <c r="DV2042" s="1"/>
      <c r="DW2042" s="1"/>
      <c r="DX2042" s="1"/>
      <c r="DY2042" s="1"/>
      <c r="DZ2042" s="1"/>
      <c r="EA2042" s="1"/>
      <c r="EB2042" s="1"/>
      <c r="EC2042" s="1"/>
      <c r="ED2042" s="1"/>
      <c r="EE2042" s="1"/>
      <c r="EF2042" s="1"/>
      <c r="EG2042" s="1"/>
      <c r="EH2042" s="1"/>
      <c r="EI2042" s="1"/>
      <c r="EJ2042" s="1"/>
      <c r="EK2042" s="1"/>
      <c r="EL2042" s="1"/>
      <c r="EM2042" s="1"/>
      <c r="EN2042" s="1"/>
      <c r="EO2042" s="1"/>
      <c r="EP2042" s="1"/>
      <c r="EQ2042" s="1"/>
      <c r="ER2042" s="1"/>
      <c r="ES2042" s="1"/>
      <c r="ET2042" s="1"/>
      <c r="EU2042" s="1"/>
      <c r="EV2042" s="1"/>
      <c r="EW2042" s="1"/>
      <c r="EX2042" s="1"/>
      <c r="EY2042" s="1"/>
      <c r="EZ2042" s="1"/>
      <c r="FA2042" s="1"/>
    </row>
    <row r="2043" spans="1:157" x14ac:dyDescent="0.2">
      <c r="A2043" s="15" t="s">
        <v>1909</v>
      </c>
      <c r="B2043" s="16" t="s">
        <v>6</v>
      </c>
      <c r="C2043" s="17">
        <v>2537449</v>
      </c>
    </row>
    <row r="2044" spans="1:157" x14ac:dyDescent="0.2">
      <c r="A2044" s="15" t="s">
        <v>1910</v>
      </c>
      <c r="B2044" s="16" t="s">
        <v>6</v>
      </c>
      <c r="C2044" s="17">
        <v>407624</v>
      </c>
    </row>
    <row r="2045" spans="1:157" x14ac:dyDescent="0.2">
      <c r="A2045" s="7" t="s">
        <v>1911</v>
      </c>
      <c r="B2045" s="8" t="s">
        <v>6</v>
      </c>
      <c r="C2045" s="9">
        <v>664192</v>
      </c>
    </row>
    <row r="2046" spans="1:157" x14ac:dyDescent="0.2">
      <c r="A2046" s="15" t="s">
        <v>1912</v>
      </c>
      <c r="B2046" s="16" t="s">
        <v>6</v>
      </c>
      <c r="C2046" s="17">
        <v>61080</v>
      </c>
    </row>
    <row r="2047" spans="1:157" x14ac:dyDescent="0.2">
      <c r="A2047" s="15" t="s">
        <v>1913</v>
      </c>
      <c r="B2047" s="16" t="s">
        <v>81</v>
      </c>
      <c r="C2047" s="17">
        <v>150</v>
      </c>
    </row>
    <row r="2048" spans="1:157" x14ac:dyDescent="0.2">
      <c r="A2048" s="15" t="s">
        <v>1914</v>
      </c>
      <c r="B2048" s="16" t="s">
        <v>6</v>
      </c>
      <c r="C2048" s="17">
        <v>103701.75999999999</v>
      </c>
    </row>
    <row r="2049" spans="1:157" x14ac:dyDescent="0.2">
      <c r="A2049" s="15" t="s">
        <v>1915</v>
      </c>
      <c r="B2049" s="16" t="s">
        <v>6</v>
      </c>
      <c r="C2049" s="17">
        <f>'[15]APUs ANIDADOS'!H1146</f>
        <v>147379</v>
      </c>
    </row>
    <row r="2050" spans="1:157" x14ac:dyDescent="0.2">
      <c r="A2050" s="15" t="s">
        <v>1916</v>
      </c>
      <c r="B2050" s="16" t="s">
        <v>6</v>
      </c>
      <c r="C2050" s="17">
        <v>226785.88</v>
      </c>
    </row>
    <row r="2051" spans="1:157" x14ac:dyDescent="0.2">
      <c r="A2051" s="7" t="s">
        <v>1917</v>
      </c>
      <c r="B2051" s="8" t="s">
        <v>6</v>
      </c>
      <c r="C2051" s="9">
        <v>10891</v>
      </c>
    </row>
    <row r="2052" spans="1:157" x14ac:dyDescent="0.2">
      <c r="A2052" s="7" t="s">
        <v>1918</v>
      </c>
      <c r="B2052" s="8" t="s">
        <v>6</v>
      </c>
      <c r="C2052" s="9">
        <v>6493</v>
      </c>
    </row>
    <row r="2053" spans="1:157" x14ac:dyDescent="0.2">
      <c r="A2053" s="15" t="s">
        <v>1919</v>
      </c>
      <c r="B2053" s="16" t="s">
        <v>81</v>
      </c>
      <c r="C2053" s="17">
        <v>3500</v>
      </c>
    </row>
    <row r="2054" spans="1:157" x14ac:dyDescent="0.2">
      <c r="A2054" s="15" t="s">
        <v>1920</v>
      </c>
      <c r="B2054" s="16" t="s">
        <v>6</v>
      </c>
      <c r="C2054" s="17">
        <v>146263.57</v>
      </c>
    </row>
    <row r="2055" spans="1:157" x14ac:dyDescent="0.2">
      <c r="A2055" s="15" t="s">
        <v>1921</v>
      </c>
      <c r="B2055" s="16" t="s">
        <v>6</v>
      </c>
      <c r="C2055" s="17">
        <v>141139.06</v>
      </c>
    </row>
    <row r="2056" spans="1:157" s="10" customFormat="1" x14ac:dyDescent="0.2">
      <c r="A2056" s="15" t="s">
        <v>1922</v>
      </c>
      <c r="B2056" s="16" t="s">
        <v>6</v>
      </c>
      <c r="C2056" s="17">
        <v>713400</v>
      </c>
      <c r="D2056" s="1"/>
      <c r="E2056" s="1"/>
      <c r="F2056" s="1"/>
      <c r="G2056" s="1"/>
      <c r="H2056" s="1"/>
      <c r="I2056" s="1"/>
      <c r="J2056" s="1"/>
      <c r="K2056" s="1"/>
      <c r="L2056" s="1"/>
      <c r="M2056" s="1"/>
      <c r="N2056" s="1"/>
      <c r="O2056" s="1"/>
      <c r="P2056" s="1"/>
      <c r="Q2056" s="1"/>
      <c r="R2056" s="1"/>
      <c r="S2056" s="1"/>
      <c r="T2056" s="1"/>
      <c r="U2056" s="1"/>
      <c r="V2056" s="1"/>
      <c r="W2056" s="1"/>
      <c r="X2056" s="1"/>
      <c r="Y2056" s="1"/>
      <c r="Z2056" s="1"/>
      <c r="AA2056" s="1"/>
      <c r="AB2056" s="1"/>
      <c r="AC2056" s="1"/>
      <c r="AD2056" s="1"/>
      <c r="AE2056" s="1"/>
      <c r="AF2056" s="1"/>
      <c r="AG2056" s="1"/>
      <c r="AH2056" s="1"/>
      <c r="AI2056" s="1"/>
      <c r="AJ2056" s="1"/>
      <c r="AK2056" s="1"/>
      <c r="AL2056" s="1"/>
      <c r="AM2056" s="1"/>
      <c r="AN2056" s="1"/>
      <c r="AO2056" s="1"/>
      <c r="AP2056" s="1"/>
      <c r="AQ2056" s="1"/>
      <c r="AR2056" s="1"/>
      <c r="AS2056" s="1"/>
      <c r="AT2056" s="1"/>
      <c r="AU2056" s="1"/>
      <c r="AV2056" s="1"/>
      <c r="AW2056" s="1"/>
      <c r="AX2056" s="1"/>
      <c r="AY2056" s="1"/>
      <c r="AZ2056" s="1"/>
      <c r="BA2056" s="1"/>
      <c r="BB2056" s="1"/>
      <c r="BC2056" s="1"/>
      <c r="BD2056" s="1"/>
      <c r="BE2056" s="1"/>
      <c r="BF2056" s="1"/>
      <c r="BG2056" s="1"/>
      <c r="BH2056" s="1"/>
      <c r="BI2056" s="1"/>
      <c r="BJ2056" s="1"/>
      <c r="BK2056" s="1"/>
      <c r="BL2056" s="1"/>
      <c r="BM2056" s="1"/>
      <c r="BN2056" s="1"/>
      <c r="BO2056" s="1"/>
      <c r="BP2056" s="1"/>
      <c r="BQ2056" s="1"/>
      <c r="BR2056" s="1"/>
      <c r="BS2056" s="1"/>
      <c r="BT2056" s="1"/>
      <c r="BU2056" s="1"/>
      <c r="BV2056" s="1"/>
      <c r="BW2056" s="1"/>
      <c r="BX2056" s="1"/>
      <c r="BY2056" s="1"/>
      <c r="BZ2056" s="1"/>
      <c r="CA2056" s="1"/>
      <c r="CB2056" s="1"/>
      <c r="CC2056" s="1"/>
      <c r="CD2056" s="1"/>
      <c r="CE2056" s="1"/>
      <c r="CF2056" s="1"/>
      <c r="CG2056" s="1"/>
      <c r="CH2056" s="1"/>
      <c r="CI2056" s="1"/>
      <c r="CJ2056" s="1"/>
      <c r="CK2056" s="1"/>
      <c r="CL2056" s="1"/>
      <c r="CM2056" s="1"/>
      <c r="CN2056" s="1"/>
      <c r="CO2056" s="1"/>
      <c r="CP2056" s="1"/>
      <c r="CQ2056" s="1"/>
      <c r="CR2056" s="1"/>
      <c r="CS2056" s="1"/>
      <c r="CT2056" s="1"/>
      <c r="CU2056" s="1"/>
      <c r="CV2056" s="1"/>
      <c r="CW2056" s="1"/>
      <c r="CX2056" s="1"/>
      <c r="CY2056" s="1"/>
      <c r="CZ2056" s="1"/>
      <c r="DA2056" s="1"/>
      <c r="DB2056" s="1"/>
      <c r="DC2056" s="1"/>
      <c r="DD2056" s="1"/>
      <c r="DE2056" s="1"/>
      <c r="DF2056" s="1"/>
      <c r="DG2056" s="1"/>
      <c r="DH2056" s="1"/>
      <c r="DI2056" s="1"/>
      <c r="DJ2056" s="1"/>
      <c r="DK2056" s="1"/>
      <c r="DL2056" s="1"/>
      <c r="DM2056" s="1"/>
      <c r="DN2056" s="1"/>
      <c r="DO2056" s="1"/>
      <c r="DP2056" s="1"/>
      <c r="DQ2056" s="1"/>
      <c r="DR2056" s="1"/>
      <c r="DS2056" s="1"/>
      <c r="DT2056" s="1"/>
      <c r="DU2056" s="1"/>
      <c r="DV2056" s="1"/>
      <c r="DW2056" s="1"/>
      <c r="DX2056" s="1"/>
      <c r="DY2056" s="1"/>
      <c r="DZ2056" s="1"/>
      <c r="EA2056" s="1"/>
      <c r="EB2056" s="1"/>
      <c r="EC2056" s="1"/>
      <c r="ED2056" s="1"/>
      <c r="EE2056" s="1"/>
      <c r="EF2056" s="1"/>
      <c r="EG2056" s="1"/>
      <c r="EH2056" s="1"/>
      <c r="EI2056" s="1"/>
      <c r="EJ2056" s="1"/>
      <c r="EK2056" s="1"/>
      <c r="EL2056" s="1"/>
      <c r="EM2056" s="1"/>
      <c r="EN2056" s="1"/>
      <c r="EO2056" s="1"/>
      <c r="EP2056" s="1"/>
      <c r="EQ2056" s="1"/>
      <c r="ER2056" s="1"/>
      <c r="ES2056" s="1"/>
      <c r="ET2056" s="1"/>
      <c r="EU2056" s="1"/>
      <c r="EV2056" s="1"/>
      <c r="EW2056" s="1"/>
      <c r="EX2056" s="1"/>
      <c r="EY2056" s="1"/>
      <c r="EZ2056" s="1"/>
      <c r="FA2056" s="1"/>
    </row>
    <row r="2057" spans="1:157" x14ac:dyDescent="0.2">
      <c r="A2057" s="7" t="s">
        <v>1923</v>
      </c>
      <c r="B2057" s="8" t="s">
        <v>6</v>
      </c>
      <c r="C2057" s="9">
        <v>4773</v>
      </c>
    </row>
    <row r="2058" spans="1:157" x14ac:dyDescent="0.2">
      <c r="A2058" s="7" t="s">
        <v>1924</v>
      </c>
      <c r="B2058" s="8" t="s">
        <v>6</v>
      </c>
      <c r="C2058" s="9">
        <v>7027</v>
      </c>
    </row>
    <row r="2059" spans="1:157" s="10" customFormat="1" x14ac:dyDescent="0.2">
      <c r="A2059" s="15" t="s">
        <v>1925</v>
      </c>
      <c r="B2059" s="16" t="s">
        <v>6</v>
      </c>
      <c r="C2059" s="17">
        <v>3067</v>
      </c>
      <c r="D2059" s="1"/>
      <c r="E2059" s="1"/>
      <c r="F2059" s="1"/>
      <c r="G2059" s="1"/>
      <c r="H2059" s="1"/>
      <c r="I2059" s="1"/>
      <c r="J2059" s="1"/>
      <c r="K2059" s="1"/>
      <c r="L2059" s="1"/>
      <c r="M2059" s="1"/>
      <c r="N2059" s="1"/>
      <c r="O2059" s="1"/>
      <c r="P2059" s="1"/>
      <c r="Q2059" s="1"/>
      <c r="R2059" s="1"/>
      <c r="S2059" s="1"/>
      <c r="T2059" s="1"/>
      <c r="U2059" s="1"/>
      <c r="V2059" s="1"/>
      <c r="W2059" s="1"/>
      <c r="X2059" s="1"/>
      <c r="Y2059" s="1"/>
      <c r="Z2059" s="1"/>
      <c r="AA2059" s="1"/>
      <c r="AB2059" s="1"/>
      <c r="AC2059" s="1"/>
      <c r="AD2059" s="1"/>
      <c r="AE2059" s="1"/>
      <c r="AF2059" s="1"/>
      <c r="AG2059" s="1"/>
      <c r="AH2059" s="1"/>
      <c r="AI2059" s="1"/>
      <c r="AJ2059" s="1"/>
      <c r="AK2059" s="1"/>
      <c r="AL2059" s="1"/>
      <c r="AM2059" s="1"/>
      <c r="AN2059" s="1"/>
      <c r="AO2059" s="1"/>
      <c r="AP2059" s="1"/>
      <c r="AQ2059" s="1"/>
      <c r="AR2059" s="1"/>
      <c r="AS2059" s="1"/>
      <c r="AT2059" s="1"/>
      <c r="AU2059" s="1"/>
      <c r="AV2059" s="1"/>
      <c r="AW2059" s="1"/>
      <c r="AX2059" s="1"/>
      <c r="AY2059" s="1"/>
      <c r="AZ2059" s="1"/>
      <c r="BA2059" s="1"/>
      <c r="BB2059" s="1"/>
      <c r="BC2059" s="1"/>
      <c r="BD2059" s="1"/>
      <c r="BE2059" s="1"/>
      <c r="BF2059" s="1"/>
      <c r="BG2059" s="1"/>
      <c r="BH2059" s="1"/>
      <c r="BI2059" s="1"/>
      <c r="BJ2059" s="1"/>
      <c r="BK2059" s="1"/>
      <c r="BL2059" s="1"/>
      <c r="BM2059" s="1"/>
      <c r="BN2059" s="1"/>
      <c r="BO2059" s="1"/>
      <c r="BP2059" s="1"/>
      <c r="BQ2059" s="1"/>
      <c r="BR2059" s="1"/>
      <c r="BS2059" s="1"/>
      <c r="BT2059" s="1"/>
      <c r="BU2059" s="1"/>
      <c r="BV2059" s="1"/>
      <c r="BW2059" s="1"/>
      <c r="BX2059" s="1"/>
      <c r="BY2059" s="1"/>
      <c r="BZ2059" s="1"/>
      <c r="CA2059" s="1"/>
      <c r="CB2059" s="1"/>
      <c r="CC2059" s="1"/>
      <c r="CD2059" s="1"/>
      <c r="CE2059" s="1"/>
      <c r="CF2059" s="1"/>
      <c r="CG2059" s="1"/>
      <c r="CH2059" s="1"/>
      <c r="CI2059" s="1"/>
      <c r="CJ2059" s="1"/>
      <c r="CK2059" s="1"/>
      <c r="CL2059" s="1"/>
      <c r="CM2059" s="1"/>
      <c r="CN2059" s="1"/>
      <c r="CO2059" s="1"/>
      <c r="CP2059" s="1"/>
      <c r="CQ2059" s="1"/>
      <c r="CR2059" s="1"/>
      <c r="CS2059" s="1"/>
      <c r="CT2059" s="1"/>
      <c r="CU2059" s="1"/>
      <c r="CV2059" s="1"/>
      <c r="CW2059" s="1"/>
      <c r="CX2059" s="1"/>
      <c r="CY2059" s="1"/>
      <c r="CZ2059" s="1"/>
      <c r="DA2059" s="1"/>
      <c r="DB2059" s="1"/>
      <c r="DC2059" s="1"/>
      <c r="DD2059" s="1"/>
      <c r="DE2059" s="1"/>
      <c r="DF2059" s="1"/>
      <c r="DG2059" s="1"/>
      <c r="DH2059" s="1"/>
      <c r="DI2059" s="1"/>
      <c r="DJ2059" s="1"/>
      <c r="DK2059" s="1"/>
      <c r="DL2059" s="1"/>
      <c r="DM2059" s="1"/>
      <c r="DN2059" s="1"/>
      <c r="DO2059" s="1"/>
      <c r="DP2059" s="1"/>
      <c r="DQ2059" s="1"/>
      <c r="DR2059" s="1"/>
      <c r="DS2059" s="1"/>
      <c r="DT2059" s="1"/>
      <c r="DU2059" s="1"/>
      <c r="DV2059" s="1"/>
      <c r="DW2059" s="1"/>
      <c r="DX2059" s="1"/>
      <c r="DY2059" s="1"/>
      <c r="DZ2059" s="1"/>
      <c r="EA2059" s="1"/>
      <c r="EB2059" s="1"/>
      <c r="EC2059" s="1"/>
      <c r="ED2059" s="1"/>
      <c r="EE2059" s="1"/>
      <c r="EF2059" s="1"/>
      <c r="EG2059" s="1"/>
      <c r="EH2059" s="1"/>
      <c r="EI2059" s="1"/>
      <c r="EJ2059" s="1"/>
      <c r="EK2059" s="1"/>
      <c r="EL2059" s="1"/>
      <c r="EM2059" s="1"/>
      <c r="EN2059" s="1"/>
      <c r="EO2059" s="1"/>
      <c r="EP2059" s="1"/>
      <c r="EQ2059" s="1"/>
      <c r="ER2059" s="1"/>
      <c r="ES2059" s="1"/>
      <c r="ET2059" s="1"/>
      <c r="EU2059" s="1"/>
      <c r="EV2059" s="1"/>
      <c r="EW2059" s="1"/>
      <c r="EX2059" s="1"/>
      <c r="EY2059" s="1"/>
      <c r="EZ2059" s="1"/>
      <c r="FA2059" s="1"/>
    </row>
    <row r="2060" spans="1:157" x14ac:dyDescent="0.2">
      <c r="A2060" s="15" t="s">
        <v>1926</v>
      </c>
      <c r="B2060" s="16" t="s">
        <v>6</v>
      </c>
      <c r="C2060" s="17">
        <v>105560</v>
      </c>
    </row>
    <row r="2061" spans="1:157" x14ac:dyDescent="0.2">
      <c r="A2061" s="15" t="s">
        <v>1927</v>
      </c>
      <c r="B2061" s="16" t="s">
        <v>6</v>
      </c>
      <c r="C2061" s="17">
        <v>292000</v>
      </c>
    </row>
    <row r="2062" spans="1:157" x14ac:dyDescent="0.2">
      <c r="A2062" s="15" t="s">
        <v>1928</v>
      </c>
      <c r="B2062" s="16" t="s">
        <v>4</v>
      </c>
      <c r="C2062" s="17">
        <v>38900</v>
      </c>
    </row>
    <row r="2063" spans="1:157" x14ac:dyDescent="0.2">
      <c r="A2063" s="7" t="s">
        <v>1929</v>
      </c>
      <c r="B2063" s="8" t="s">
        <v>6</v>
      </c>
      <c r="C2063" s="9">
        <v>1294</v>
      </c>
    </row>
    <row r="2064" spans="1:157" x14ac:dyDescent="0.2">
      <c r="A2064" s="7" t="s">
        <v>1930</v>
      </c>
      <c r="B2064" s="8" t="s">
        <v>6</v>
      </c>
      <c r="C2064" s="9">
        <v>2547</v>
      </c>
    </row>
    <row r="2065" spans="1:3" x14ac:dyDescent="0.2">
      <c r="A2065" s="15" t="s">
        <v>1931</v>
      </c>
      <c r="B2065" s="16" t="s">
        <v>6</v>
      </c>
      <c r="C2065" s="17">
        <v>586960</v>
      </c>
    </row>
    <row r="2066" spans="1:3" x14ac:dyDescent="0.2">
      <c r="A2066" s="15" t="s">
        <v>1932</v>
      </c>
      <c r="B2066" s="16" t="s">
        <v>6</v>
      </c>
      <c r="C2066" s="17">
        <v>185600</v>
      </c>
    </row>
    <row r="2067" spans="1:3" x14ac:dyDescent="0.2">
      <c r="A2067" s="15" t="s">
        <v>1933</v>
      </c>
      <c r="B2067" s="16" t="s">
        <v>6</v>
      </c>
      <c r="C2067" s="17">
        <v>221560</v>
      </c>
    </row>
    <row r="2068" spans="1:3" x14ac:dyDescent="0.2">
      <c r="A2068" s="15" t="s">
        <v>1934</v>
      </c>
      <c r="B2068" s="16" t="s">
        <v>6</v>
      </c>
      <c r="C2068" s="17">
        <v>247080</v>
      </c>
    </row>
    <row r="2069" spans="1:3" x14ac:dyDescent="0.2">
      <c r="A2069" s="15" t="s">
        <v>1935</v>
      </c>
      <c r="B2069" s="16" t="s">
        <v>6</v>
      </c>
      <c r="C2069" s="17">
        <v>2448</v>
      </c>
    </row>
    <row r="2070" spans="1:3" x14ac:dyDescent="0.2">
      <c r="A2070" s="15" t="s">
        <v>1936</v>
      </c>
      <c r="B2070" s="16" t="s">
        <v>6</v>
      </c>
      <c r="C2070" s="17">
        <v>2134</v>
      </c>
    </row>
    <row r="2071" spans="1:3" x14ac:dyDescent="0.2">
      <c r="A2071" s="15" t="s">
        <v>1937</v>
      </c>
      <c r="B2071" s="16" t="s">
        <v>6</v>
      </c>
      <c r="C2071" s="17">
        <v>1438</v>
      </c>
    </row>
    <row r="2072" spans="1:3" x14ac:dyDescent="0.2">
      <c r="A2072" s="15" t="s">
        <v>1938</v>
      </c>
      <c r="B2072" s="16" t="s">
        <v>6</v>
      </c>
      <c r="C2072" s="17">
        <v>812</v>
      </c>
    </row>
    <row r="2073" spans="1:3" x14ac:dyDescent="0.2">
      <c r="A2073" s="15" t="s">
        <v>1939</v>
      </c>
      <c r="B2073" s="16" t="s">
        <v>6</v>
      </c>
      <c r="C2073" s="17">
        <v>8897</v>
      </c>
    </row>
    <row r="2074" spans="1:3" x14ac:dyDescent="0.2">
      <c r="A2074" s="15" t="s">
        <v>1940</v>
      </c>
      <c r="B2074" s="16" t="s">
        <v>6</v>
      </c>
      <c r="C2074" s="17">
        <v>4199</v>
      </c>
    </row>
    <row r="2075" spans="1:3" x14ac:dyDescent="0.2">
      <c r="A2075" s="15" t="s">
        <v>1941</v>
      </c>
      <c r="B2075" s="16" t="s">
        <v>6</v>
      </c>
      <c r="C2075" s="17">
        <v>12528</v>
      </c>
    </row>
    <row r="2076" spans="1:3" x14ac:dyDescent="0.2">
      <c r="A2076" s="15" t="s">
        <v>1942</v>
      </c>
      <c r="B2076" s="16" t="s">
        <v>6</v>
      </c>
      <c r="C2076" s="17">
        <v>1067</v>
      </c>
    </row>
    <row r="2077" spans="1:3" x14ac:dyDescent="0.2">
      <c r="A2077" s="15" t="s">
        <v>1943</v>
      </c>
      <c r="B2077" s="16" t="s">
        <v>6</v>
      </c>
      <c r="C2077" s="17">
        <v>21460</v>
      </c>
    </row>
    <row r="2078" spans="1:3" x14ac:dyDescent="0.2">
      <c r="A2078" s="7" t="s">
        <v>1944</v>
      </c>
      <c r="B2078" s="8" t="s">
        <v>6</v>
      </c>
      <c r="C2078" s="9">
        <v>61591</v>
      </c>
    </row>
    <row r="2079" spans="1:3" x14ac:dyDescent="0.2">
      <c r="A2079" s="7" t="s">
        <v>1945</v>
      </c>
      <c r="B2079" s="8" t="s">
        <v>6</v>
      </c>
      <c r="C2079" s="9">
        <v>92956</v>
      </c>
    </row>
    <row r="2080" spans="1:3" x14ac:dyDescent="0.2">
      <c r="A2080" s="7" t="s">
        <v>1946</v>
      </c>
      <c r="B2080" s="8" t="s">
        <v>6</v>
      </c>
      <c r="C2080" s="9">
        <v>1742</v>
      </c>
    </row>
    <row r="2081" spans="1:157" x14ac:dyDescent="0.2">
      <c r="A2081" s="7" t="s">
        <v>1947</v>
      </c>
      <c r="B2081" s="8" t="s">
        <v>6</v>
      </c>
      <c r="C2081" s="9">
        <v>4083</v>
      </c>
    </row>
    <row r="2082" spans="1:157" x14ac:dyDescent="0.2">
      <c r="A2082" s="7" t="s">
        <v>1948</v>
      </c>
      <c r="B2082" s="8" t="s">
        <v>6</v>
      </c>
      <c r="C2082" s="9">
        <v>416</v>
      </c>
    </row>
    <row r="2083" spans="1:157" x14ac:dyDescent="0.2">
      <c r="A2083" s="7" t="s">
        <v>1949</v>
      </c>
      <c r="B2083" s="8" t="s">
        <v>6</v>
      </c>
      <c r="C2083" s="9">
        <v>6676</v>
      </c>
    </row>
    <row r="2084" spans="1:157" x14ac:dyDescent="0.2">
      <c r="A2084" s="7" t="s">
        <v>1950</v>
      </c>
      <c r="B2084" s="8" t="s">
        <v>6</v>
      </c>
      <c r="C2084" s="9">
        <v>1192</v>
      </c>
    </row>
    <row r="2085" spans="1:157" s="10" customFormat="1" x14ac:dyDescent="0.2">
      <c r="A2085" s="15" t="s">
        <v>1951</v>
      </c>
      <c r="B2085" s="16" t="s">
        <v>6</v>
      </c>
      <c r="C2085" s="17">
        <v>40229</v>
      </c>
      <c r="D2085" s="1"/>
      <c r="E2085" s="1"/>
      <c r="F2085" s="1"/>
      <c r="G2085" s="1"/>
      <c r="H2085" s="1"/>
      <c r="I2085" s="1"/>
      <c r="J2085" s="1"/>
      <c r="K2085" s="1"/>
      <c r="L2085" s="1"/>
      <c r="M2085" s="1"/>
      <c r="N2085" s="1"/>
      <c r="O2085" s="1"/>
      <c r="P2085" s="1"/>
      <c r="Q2085" s="1"/>
      <c r="R2085" s="1"/>
      <c r="S2085" s="1"/>
      <c r="T2085" s="1"/>
      <c r="U2085" s="1"/>
      <c r="V2085" s="1"/>
      <c r="W2085" s="1"/>
      <c r="X2085" s="1"/>
      <c r="Y2085" s="1"/>
      <c r="Z2085" s="1"/>
      <c r="AA2085" s="1"/>
      <c r="AB2085" s="1"/>
      <c r="AC2085" s="1"/>
      <c r="AD2085" s="1"/>
      <c r="AE2085" s="1"/>
      <c r="AF2085" s="1"/>
      <c r="AG2085" s="1"/>
      <c r="AH2085" s="1"/>
      <c r="AI2085" s="1"/>
      <c r="AJ2085" s="1"/>
      <c r="AK2085" s="1"/>
      <c r="AL2085" s="1"/>
      <c r="AM2085" s="1"/>
      <c r="AN2085" s="1"/>
      <c r="AO2085" s="1"/>
      <c r="AP2085" s="1"/>
      <c r="AQ2085" s="1"/>
      <c r="AR2085" s="1"/>
      <c r="AS2085" s="1"/>
      <c r="AT2085" s="1"/>
      <c r="AU2085" s="1"/>
      <c r="AV2085" s="1"/>
      <c r="AW2085" s="1"/>
      <c r="AX2085" s="1"/>
      <c r="AY2085" s="1"/>
      <c r="AZ2085" s="1"/>
      <c r="BA2085" s="1"/>
      <c r="BB2085" s="1"/>
      <c r="BC2085" s="1"/>
      <c r="BD2085" s="1"/>
      <c r="BE2085" s="1"/>
      <c r="BF2085" s="1"/>
      <c r="BG2085" s="1"/>
      <c r="BH2085" s="1"/>
      <c r="BI2085" s="1"/>
      <c r="BJ2085" s="1"/>
      <c r="BK2085" s="1"/>
      <c r="BL2085" s="1"/>
      <c r="BM2085" s="1"/>
      <c r="BN2085" s="1"/>
      <c r="BO2085" s="1"/>
      <c r="BP2085" s="1"/>
      <c r="BQ2085" s="1"/>
      <c r="BR2085" s="1"/>
      <c r="BS2085" s="1"/>
      <c r="BT2085" s="1"/>
      <c r="BU2085" s="1"/>
      <c r="BV2085" s="1"/>
      <c r="BW2085" s="1"/>
      <c r="BX2085" s="1"/>
      <c r="BY2085" s="1"/>
      <c r="BZ2085" s="1"/>
      <c r="CA2085" s="1"/>
      <c r="CB2085" s="1"/>
      <c r="CC2085" s="1"/>
      <c r="CD2085" s="1"/>
      <c r="CE2085" s="1"/>
      <c r="CF2085" s="1"/>
      <c r="CG2085" s="1"/>
      <c r="CH2085" s="1"/>
      <c r="CI2085" s="1"/>
      <c r="CJ2085" s="1"/>
      <c r="CK2085" s="1"/>
      <c r="CL2085" s="1"/>
      <c r="CM2085" s="1"/>
      <c r="CN2085" s="1"/>
      <c r="CO2085" s="1"/>
      <c r="CP2085" s="1"/>
      <c r="CQ2085" s="1"/>
      <c r="CR2085" s="1"/>
      <c r="CS2085" s="1"/>
      <c r="CT2085" s="1"/>
      <c r="CU2085" s="1"/>
      <c r="CV2085" s="1"/>
      <c r="CW2085" s="1"/>
      <c r="CX2085" s="1"/>
      <c r="CY2085" s="1"/>
      <c r="CZ2085" s="1"/>
      <c r="DA2085" s="1"/>
      <c r="DB2085" s="1"/>
      <c r="DC2085" s="1"/>
      <c r="DD2085" s="1"/>
      <c r="DE2085" s="1"/>
      <c r="DF2085" s="1"/>
      <c r="DG2085" s="1"/>
      <c r="DH2085" s="1"/>
      <c r="DI2085" s="1"/>
      <c r="DJ2085" s="1"/>
      <c r="DK2085" s="1"/>
      <c r="DL2085" s="1"/>
      <c r="DM2085" s="1"/>
      <c r="DN2085" s="1"/>
      <c r="DO2085" s="1"/>
      <c r="DP2085" s="1"/>
      <c r="DQ2085" s="1"/>
      <c r="DR2085" s="1"/>
      <c r="DS2085" s="1"/>
      <c r="DT2085" s="1"/>
      <c r="DU2085" s="1"/>
      <c r="DV2085" s="1"/>
      <c r="DW2085" s="1"/>
      <c r="DX2085" s="1"/>
      <c r="DY2085" s="1"/>
      <c r="DZ2085" s="1"/>
      <c r="EA2085" s="1"/>
      <c r="EB2085" s="1"/>
      <c r="EC2085" s="1"/>
      <c r="ED2085" s="1"/>
      <c r="EE2085" s="1"/>
      <c r="EF2085" s="1"/>
      <c r="EG2085" s="1"/>
      <c r="EH2085" s="1"/>
      <c r="EI2085" s="1"/>
      <c r="EJ2085" s="1"/>
      <c r="EK2085" s="1"/>
      <c r="EL2085" s="1"/>
      <c r="EM2085" s="1"/>
      <c r="EN2085" s="1"/>
      <c r="EO2085" s="1"/>
      <c r="EP2085" s="1"/>
      <c r="EQ2085" s="1"/>
      <c r="ER2085" s="1"/>
      <c r="ES2085" s="1"/>
      <c r="ET2085" s="1"/>
      <c r="EU2085" s="1"/>
      <c r="EV2085" s="1"/>
      <c r="EW2085" s="1"/>
      <c r="EX2085" s="1"/>
      <c r="EY2085" s="1"/>
      <c r="EZ2085" s="1"/>
      <c r="FA2085" s="1"/>
    </row>
    <row r="2086" spans="1:157" x14ac:dyDescent="0.2">
      <c r="A2086" s="7" t="s">
        <v>1952</v>
      </c>
      <c r="B2086" s="8" t="s">
        <v>6</v>
      </c>
      <c r="C2086" s="9">
        <v>1023</v>
      </c>
    </row>
    <row r="2087" spans="1:157" x14ac:dyDescent="0.2">
      <c r="A2087" s="7" t="s">
        <v>1953</v>
      </c>
      <c r="B2087" s="8" t="s">
        <v>6</v>
      </c>
      <c r="C2087" s="9">
        <v>303</v>
      </c>
    </row>
    <row r="2088" spans="1:157" x14ac:dyDescent="0.2">
      <c r="A2088" s="7" t="s">
        <v>1954</v>
      </c>
      <c r="B2088" s="8" t="s">
        <v>6</v>
      </c>
      <c r="C2088" s="9">
        <v>5108</v>
      </c>
    </row>
    <row r="2089" spans="1:157" x14ac:dyDescent="0.2">
      <c r="A2089" s="7" t="s">
        <v>1955</v>
      </c>
      <c r="B2089" s="8" t="s">
        <v>6</v>
      </c>
      <c r="C2089" s="9">
        <v>12021</v>
      </c>
    </row>
    <row r="2090" spans="1:157" x14ac:dyDescent="0.2">
      <c r="A2090" s="7" t="s">
        <v>1956</v>
      </c>
      <c r="B2090" s="8" t="s">
        <v>6</v>
      </c>
      <c r="C2090" s="9">
        <v>19537</v>
      </c>
    </row>
    <row r="2091" spans="1:157" x14ac:dyDescent="0.2">
      <c r="A2091" s="7" t="s">
        <v>1957</v>
      </c>
      <c r="B2091" s="8" t="s">
        <v>6</v>
      </c>
      <c r="C2091" s="9">
        <v>609</v>
      </c>
    </row>
    <row r="2092" spans="1:157" x14ac:dyDescent="0.2">
      <c r="A2092" s="7" t="s">
        <v>1958</v>
      </c>
      <c r="B2092" s="8" t="s">
        <v>6</v>
      </c>
      <c r="C2092" s="9">
        <v>35510</v>
      </c>
    </row>
    <row r="2093" spans="1:157" s="10" customFormat="1" x14ac:dyDescent="0.2">
      <c r="A2093" s="15" t="s">
        <v>1959</v>
      </c>
      <c r="B2093" s="16" t="s">
        <v>6</v>
      </c>
      <c r="C2093" s="17">
        <v>510000</v>
      </c>
      <c r="D2093" s="1"/>
      <c r="E2093" s="1"/>
      <c r="F2093" s="1"/>
      <c r="G2093" s="1"/>
      <c r="H2093" s="1"/>
      <c r="I2093" s="1"/>
      <c r="J2093" s="1"/>
      <c r="K2093" s="1"/>
      <c r="L2093" s="1"/>
      <c r="M2093" s="1"/>
      <c r="N2093" s="1"/>
      <c r="O2093" s="1"/>
      <c r="P2093" s="1"/>
      <c r="Q2093" s="1"/>
      <c r="R2093" s="1"/>
      <c r="S2093" s="1"/>
      <c r="T2093" s="1"/>
      <c r="U2093" s="1"/>
      <c r="V2093" s="1"/>
      <c r="W2093" s="1"/>
      <c r="X2093" s="1"/>
      <c r="Y2093" s="1"/>
      <c r="Z2093" s="1"/>
      <c r="AA2093" s="1"/>
      <c r="AB2093" s="1"/>
      <c r="AC2093" s="1"/>
      <c r="AD2093" s="1"/>
      <c r="AE2093" s="1"/>
      <c r="AF2093" s="1"/>
      <c r="AG2093" s="1"/>
      <c r="AH2093" s="1"/>
      <c r="AI2093" s="1"/>
      <c r="AJ2093" s="1"/>
      <c r="AK2093" s="1"/>
      <c r="AL2093" s="1"/>
      <c r="AM2093" s="1"/>
      <c r="AN2093" s="1"/>
      <c r="AO2093" s="1"/>
      <c r="AP2093" s="1"/>
      <c r="AQ2093" s="1"/>
      <c r="AR2093" s="1"/>
      <c r="AS2093" s="1"/>
      <c r="AT2093" s="1"/>
      <c r="AU2093" s="1"/>
      <c r="AV2093" s="1"/>
      <c r="AW2093" s="1"/>
      <c r="AX2093" s="1"/>
      <c r="AY2093" s="1"/>
      <c r="AZ2093" s="1"/>
      <c r="BA2093" s="1"/>
      <c r="BB2093" s="1"/>
      <c r="BC2093" s="1"/>
      <c r="BD2093" s="1"/>
      <c r="BE2093" s="1"/>
      <c r="BF2093" s="1"/>
      <c r="BG2093" s="1"/>
      <c r="BH2093" s="1"/>
      <c r="BI2093" s="1"/>
      <c r="BJ2093" s="1"/>
      <c r="BK2093" s="1"/>
      <c r="BL2093" s="1"/>
      <c r="BM2093" s="1"/>
      <c r="BN2093" s="1"/>
      <c r="BO2093" s="1"/>
      <c r="BP2093" s="1"/>
      <c r="BQ2093" s="1"/>
      <c r="BR2093" s="1"/>
      <c r="BS2093" s="1"/>
      <c r="BT2093" s="1"/>
      <c r="BU2093" s="1"/>
      <c r="BV2093" s="1"/>
      <c r="BW2093" s="1"/>
      <c r="BX2093" s="1"/>
      <c r="BY2093" s="1"/>
      <c r="BZ2093" s="1"/>
      <c r="CA2093" s="1"/>
      <c r="CB2093" s="1"/>
      <c r="CC2093" s="1"/>
      <c r="CD2093" s="1"/>
      <c r="CE2093" s="1"/>
      <c r="CF2093" s="1"/>
      <c r="CG2093" s="1"/>
      <c r="CH2093" s="1"/>
      <c r="CI2093" s="1"/>
      <c r="CJ2093" s="1"/>
      <c r="CK2093" s="1"/>
      <c r="CL2093" s="1"/>
      <c r="CM2093" s="1"/>
      <c r="CN2093" s="1"/>
      <c r="CO2093" s="1"/>
      <c r="CP2093" s="1"/>
      <c r="CQ2093" s="1"/>
      <c r="CR2093" s="1"/>
      <c r="CS2093" s="1"/>
      <c r="CT2093" s="1"/>
      <c r="CU2093" s="1"/>
      <c r="CV2093" s="1"/>
      <c r="CW2093" s="1"/>
      <c r="CX2093" s="1"/>
      <c r="CY2093" s="1"/>
      <c r="CZ2093" s="1"/>
      <c r="DA2093" s="1"/>
      <c r="DB2093" s="1"/>
      <c r="DC2093" s="1"/>
      <c r="DD2093" s="1"/>
      <c r="DE2093" s="1"/>
      <c r="DF2093" s="1"/>
      <c r="DG2093" s="1"/>
      <c r="DH2093" s="1"/>
      <c r="DI2093" s="1"/>
      <c r="DJ2093" s="1"/>
      <c r="DK2093" s="1"/>
      <c r="DL2093" s="1"/>
      <c r="DM2093" s="1"/>
      <c r="DN2093" s="1"/>
      <c r="DO2093" s="1"/>
      <c r="DP2093" s="1"/>
      <c r="DQ2093" s="1"/>
      <c r="DR2093" s="1"/>
      <c r="DS2093" s="1"/>
      <c r="DT2093" s="1"/>
      <c r="DU2093" s="1"/>
      <c r="DV2093" s="1"/>
      <c r="DW2093" s="1"/>
      <c r="DX2093" s="1"/>
      <c r="DY2093" s="1"/>
      <c r="DZ2093" s="1"/>
      <c r="EA2093" s="1"/>
      <c r="EB2093" s="1"/>
      <c r="EC2093" s="1"/>
      <c r="ED2093" s="1"/>
      <c r="EE2093" s="1"/>
      <c r="EF2093" s="1"/>
      <c r="EG2093" s="1"/>
      <c r="EH2093" s="1"/>
      <c r="EI2093" s="1"/>
      <c r="EJ2093" s="1"/>
      <c r="EK2093" s="1"/>
      <c r="EL2093" s="1"/>
      <c r="EM2093" s="1"/>
      <c r="EN2093" s="1"/>
      <c r="EO2093" s="1"/>
      <c r="EP2093" s="1"/>
      <c r="EQ2093" s="1"/>
      <c r="ER2093" s="1"/>
      <c r="ES2093" s="1"/>
      <c r="ET2093" s="1"/>
      <c r="EU2093" s="1"/>
      <c r="EV2093" s="1"/>
      <c r="EW2093" s="1"/>
      <c r="EX2093" s="1"/>
      <c r="EY2093" s="1"/>
      <c r="EZ2093" s="1"/>
      <c r="FA2093" s="1"/>
    </row>
    <row r="2094" spans="1:157" x14ac:dyDescent="0.2">
      <c r="A2094" s="15" t="s">
        <v>1960</v>
      </c>
      <c r="B2094" s="16" t="s">
        <v>6</v>
      </c>
      <c r="C2094" s="17">
        <v>561506</v>
      </c>
    </row>
    <row r="2095" spans="1:157" x14ac:dyDescent="0.2">
      <c r="A2095" s="7" t="s">
        <v>1961</v>
      </c>
      <c r="B2095" s="8" t="s">
        <v>167</v>
      </c>
      <c r="C2095" s="9">
        <v>8333</v>
      </c>
    </row>
    <row r="2096" spans="1:157" x14ac:dyDescent="0.2">
      <c r="A2096" s="15" t="s">
        <v>1962</v>
      </c>
      <c r="B2096" s="16" t="s">
        <v>167</v>
      </c>
      <c r="C2096" s="17">
        <v>16667</v>
      </c>
    </row>
    <row r="2097" spans="1:3" x14ac:dyDescent="0.2">
      <c r="A2097" s="15" t="s">
        <v>1963</v>
      </c>
      <c r="B2097" s="16" t="s">
        <v>167</v>
      </c>
      <c r="C2097" s="17">
        <v>60000</v>
      </c>
    </row>
    <row r="2098" spans="1:3" x14ac:dyDescent="0.2">
      <c r="A2098" s="15" t="s">
        <v>1964</v>
      </c>
      <c r="B2098" s="16" t="s">
        <v>167</v>
      </c>
      <c r="C2098" s="17">
        <v>9583</v>
      </c>
    </row>
    <row r="2099" spans="1:3" x14ac:dyDescent="0.2">
      <c r="A2099" s="7" t="s">
        <v>1965</v>
      </c>
      <c r="B2099" s="8" t="s">
        <v>6</v>
      </c>
      <c r="C2099" s="9">
        <v>43722</v>
      </c>
    </row>
    <row r="2100" spans="1:3" x14ac:dyDescent="0.2">
      <c r="A2100" s="7" t="s">
        <v>1966</v>
      </c>
      <c r="B2100" s="8" t="s">
        <v>6</v>
      </c>
      <c r="C2100" s="9">
        <v>48231</v>
      </c>
    </row>
    <row r="2101" spans="1:3" x14ac:dyDescent="0.2">
      <c r="A2101" s="7" t="s">
        <v>1967</v>
      </c>
      <c r="B2101" s="8" t="s">
        <v>6</v>
      </c>
      <c r="C2101" s="9">
        <v>50681</v>
      </c>
    </row>
    <row r="2102" spans="1:3" x14ac:dyDescent="0.2">
      <c r="A2102" s="7" t="s">
        <v>1968</v>
      </c>
      <c r="B2102" s="8" t="s">
        <v>6</v>
      </c>
      <c r="C2102" s="9">
        <v>53141</v>
      </c>
    </row>
    <row r="2103" spans="1:3" x14ac:dyDescent="0.2">
      <c r="A2103" s="7" t="s">
        <v>1969</v>
      </c>
      <c r="B2103" s="8" t="s">
        <v>6</v>
      </c>
      <c r="C2103" s="9">
        <v>46692</v>
      </c>
    </row>
    <row r="2104" spans="1:3" x14ac:dyDescent="0.2">
      <c r="A2104" s="7" t="s">
        <v>1970</v>
      </c>
      <c r="B2104" s="8" t="s">
        <v>6</v>
      </c>
      <c r="C2104" s="9">
        <v>67599</v>
      </c>
    </row>
    <row r="2105" spans="1:3" x14ac:dyDescent="0.2">
      <c r="A2105" s="7" t="s">
        <v>1971</v>
      </c>
      <c r="B2105" s="8" t="s">
        <v>6</v>
      </c>
      <c r="C2105" s="9">
        <v>71861</v>
      </c>
    </row>
    <row r="2106" spans="1:3" x14ac:dyDescent="0.2">
      <c r="A2106" s="7" t="s">
        <v>1972</v>
      </c>
      <c r="B2106" s="8" t="s">
        <v>6</v>
      </c>
      <c r="C2106" s="9">
        <v>60008</v>
      </c>
    </row>
    <row r="2107" spans="1:3" x14ac:dyDescent="0.2">
      <c r="A2107" s="7" t="s">
        <v>1973</v>
      </c>
      <c r="B2107" s="8" t="s">
        <v>6</v>
      </c>
      <c r="C2107" s="9">
        <v>63821</v>
      </c>
    </row>
    <row r="2108" spans="1:3" x14ac:dyDescent="0.2">
      <c r="A2108" s="7" t="s">
        <v>1974</v>
      </c>
      <c r="B2108" s="8" t="s">
        <v>6</v>
      </c>
      <c r="C2108" s="9">
        <v>68058</v>
      </c>
    </row>
    <row r="2109" spans="1:3" x14ac:dyDescent="0.2">
      <c r="A2109" s="7" t="s">
        <v>1975</v>
      </c>
      <c r="B2109" s="8" t="s">
        <v>6</v>
      </c>
      <c r="C2109" s="9">
        <v>68058</v>
      </c>
    </row>
    <row r="2110" spans="1:3" x14ac:dyDescent="0.2">
      <c r="A2110" s="7" t="s">
        <v>1976</v>
      </c>
      <c r="B2110" s="8" t="s">
        <v>6</v>
      </c>
      <c r="C2110" s="9">
        <v>71536</v>
      </c>
    </row>
    <row r="2111" spans="1:3" x14ac:dyDescent="0.2">
      <c r="A2111" s="7" t="s">
        <v>1977</v>
      </c>
      <c r="B2111" s="8" t="s">
        <v>6</v>
      </c>
      <c r="C2111" s="9">
        <v>85427</v>
      </c>
    </row>
    <row r="2112" spans="1:3" x14ac:dyDescent="0.2">
      <c r="A2112" s="7" t="s">
        <v>1978</v>
      </c>
      <c r="B2112" s="8" t="s">
        <v>6</v>
      </c>
      <c r="C2112" s="9">
        <v>114150</v>
      </c>
    </row>
    <row r="2113" spans="1:3" x14ac:dyDescent="0.2">
      <c r="A2113" s="7" t="s">
        <v>1979</v>
      </c>
      <c r="B2113" s="8" t="s">
        <v>6</v>
      </c>
      <c r="C2113" s="9">
        <v>103479</v>
      </c>
    </row>
    <row r="2114" spans="1:3" x14ac:dyDescent="0.2">
      <c r="A2114" s="7" t="s">
        <v>1980</v>
      </c>
      <c r="B2114" s="8" t="s">
        <v>6</v>
      </c>
      <c r="C2114" s="9">
        <v>110294</v>
      </c>
    </row>
    <row r="2115" spans="1:3" x14ac:dyDescent="0.2">
      <c r="A2115" s="7" t="s">
        <v>1981</v>
      </c>
      <c r="B2115" s="8" t="s">
        <v>6</v>
      </c>
      <c r="C2115" s="9">
        <v>102760</v>
      </c>
    </row>
    <row r="2116" spans="1:3" x14ac:dyDescent="0.2">
      <c r="A2116" s="7" t="s">
        <v>1982</v>
      </c>
      <c r="B2116" s="8" t="s">
        <v>6</v>
      </c>
      <c r="C2116" s="9">
        <v>107355</v>
      </c>
    </row>
    <row r="2117" spans="1:3" x14ac:dyDescent="0.2">
      <c r="A2117" s="7" t="s">
        <v>1983</v>
      </c>
      <c r="B2117" s="8" t="s">
        <v>6</v>
      </c>
      <c r="C2117" s="9">
        <v>116149</v>
      </c>
    </row>
    <row r="2118" spans="1:3" x14ac:dyDescent="0.2">
      <c r="A2118" s="7" t="s">
        <v>1984</v>
      </c>
      <c r="B2118" s="8" t="s">
        <v>6</v>
      </c>
      <c r="C2118" s="9">
        <v>122944</v>
      </c>
    </row>
    <row r="2119" spans="1:3" x14ac:dyDescent="0.2">
      <c r="A2119" s="7" t="s">
        <v>1985</v>
      </c>
      <c r="B2119" s="8" t="s">
        <v>6</v>
      </c>
      <c r="C2119" s="9">
        <v>110294</v>
      </c>
    </row>
    <row r="2120" spans="1:3" x14ac:dyDescent="0.2">
      <c r="A2120" s="7" t="s">
        <v>1986</v>
      </c>
      <c r="B2120" s="8" t="s">
        <v>6</v>
      </c>
      <c r="C2120" s="9">
        <v>113634</v>
      </c>
    </row>
    <row r="2121" spans="1:3" x14ac:dyDescent="0.2">
      <c r="A2121" s="7" t="s">
        <v>1987</v>
      </c>
      <c r="B2121" s="8" t="s">
        <v>6</v>
      </c>
      <c r="C2121" s="9">
        <v>122944</v>
      </c>
    </row>
    <row r="2122" spans="1:3" x14ac:dyDescent="0.2">
      <c r="A2122" s="7" t="s">
        <v>1988</v>
      </c>
      <c r="B2122" s="8" t="s">
        <v>6</v>
      </c>
      <c r="C2122" s="9">
        <v>148830</v>
      </c>
    </row>
    <row r="2123" spans="1:3" x14ac:dyDescent="0.2">
      <c r="A2123" s="15" t="s">
        <v>1989</v>
      </c>
      <c r="B2123" s="16" t="s">
        <v>81</v>
      </c>
      <c r="C2123" s="17">
        <v>2000</v>
      </c>
    </row>
    <row r="2124" spans="1:3" x14ac:dyDescent="0.2">
      <c r="A2124" s="15" t="s">
        <v>1990</v>
      </c>
      <c r="B2124" s="16" t="s">
        <v>6</v>
      </c>
      <c r="C2124" s="17">
        <v>53592</v>
      </c>
    </row>
    <row r="2125" spans="1:3" x14ac:dyDescent="0.2">
      <c r="A2125" s="15" t="s">
        <v>1991</v>
      </c>
      <c r="B2125" s="16" t="s">
        <v>6</v>
      </c>
      <c r="C2125" s="17">
        <v>3520600</v>
      </c>
    </row>
    <row r="2126" spans="1:3" x14ac:dyDescent="0.2">
      <c r="A2126" s="15" t="s">
        <v>1992</v>
      </c>
      <c r="B2126" s="16" t="s">
        <v>6</v>
      </c>
      <c r="C2126" s="17">
        <v>2316520</v>
      </c>
    </row>
    <row r="2127" spans="1:3" x14ac:dyDescent="0.2">
      <c r="A2127" s="15" t="s">
        <v>1993</v>
      </c>
      <c r="B2127" s="16" t="s">
        <v>6</v>
      </c>
      <c r="C2127" s="17">
        <v>1265560</v>
      </c>
    </row>
    <row r="2128" spans="1:3" x14ac:dyDescent="0.2">
      <c r="A2128" s="15" t="s">
        <v>1994</v>
      </c>
      <c r="B2128" s="16" t="s">
        <v>6</v>
      </c>
      <c r="C2128" s="17">
        <v>3214360</v>
      </c>
    </row>
    <row r="2129" spans="1:157" x14ac:dyDescent="0.2">
      <c r="A2129" s="15" t="s">
        <v>1995</v>
      </c>
      <c r="B2129" s="16" t="s">
        <v>6</v>
      </c>
      <c r="C2129" s="17">
        <v>5004240</v>
      </c>
    </row>
    <row r="2130" spans="1:157" x14ac:dyDescent="0.2">
      <c r="A2130" s="15" t="s">
        <v>1996</v>
      </c>
      <c r="B2130" s="16" t="s">
        <v>6</v>
      </c>
      <c r="C2130" s="17">
        <v>62640</v>
      </c>
    </row>
    <row r="2131" spans="1:157" x14ac:dyDescent="0.2">
      <c r="A2131" s="15" t="s">
        <v>1997</v>
      </c>
      <c r="B2131" s="16" t="s">
        <v>6</v>
      </c>
      <c r="C2131" s="17">
        <v>183280</v>
      </c>
    </row>
    <row r="2132" spans="1:157" x14ac:dyDescent="0.2">
      <c r="A2132" s="15" t="s">
        <v>1998</v>
      </c>
      <c r="B2132" s="16" t="s">
        <v>6</v>
      </c>
      <c r="C2132" s="17">
        <v>112520</v>
      </c>
    </row>
    <row r="2133" spans="1:157" x14ac:dyDescent="0.2">
      <c r="A2133" s="15" t="s">
        <v>1999</v>
      </c>
      <c r="B2133" s="16" t="s">
        <v>6</v>
      </c>
      <c r="C2133" s="17">
        <v>154280</v>
      </c>
    </row>
    <row r="2134" spans="1:157" x14ac:dyDescent="0.2">
      <c r="A2134" s="15" t="s">
        <v>2000</v>
      </c>
      <c r="B2134" s="16" t="s">
        <v>6</v>
      </c>
      <c r="C2134" s="17">
        <v>640320</v>
      </c>
    </row>
    <row r="2135" spans="1:157" x14ac:dyDescent="0.2">
      <c r="A2135" s="15" t="s">
        <v>2001</v>
      </c>
      <c r="B2135" s="16" t="s">
        <v>6</v>
      </c>
      <c r="C2135" s="17">
        <v>351480</v>
      </c>
    </row>
    <row r="2136" spans="1:157" x14ac:dyDescent="0.2">
      <c r="A2136" s="15" t="s">
        <v>2002</v>
      </c>
      <c r="B2136" s="16" t="s">
        <v>6</v>
      </c>
      <c r="C2136" s="17">
        <v>386280</v>
      </c>
    </row>
    <row r="2137" spans="1:157" x14ac:dyDescent="0.2">
      <c r="A2137" s="15" t="s">
        <v>2003</v>
      </c>
      <c r="B2137" s="16" t="s">
        <v>6</v>
      </c>
      <c r="C2137" s="17">
        <v>561440</v>
      </c>
    </row>
    <row r="2138" spans="1:157" x14ac:dyDescent="0.2">
      <c r="A2138" s="15" t="s">
        <v>2004</v>
      </c>
      <c r="B2138" s="16" t="s">
        <v>6</v>
      </c>
      <c r="C2138" s="17">
        <v>589280</v>
      </c>
    </row>
    <row r="2139" spans="1:157" x14ac:dyDescent="0.2">
      <c r="A2139" s="15" t="s">
        <v>2005</v>
      </c>
      <c r="B2139" s="16" t="s">
        <v>6</v>
      </c>
      <c r="C2139" s="17">
        <v>1032400</v>
      </c>
    </row>
    <row r="2140" spans="1:157" x14ac:dyDescent="0.2">
      <c r="A2140" s="15" t="s">
        <v>2006</v>
      </c>
      <c r="B2140" s="16" t="s">
        <v>6</v>
      </c>
      <c r="C2140" s="17">
        <v>632200</v>
      </c>
    </row>
    <row r="2141" spans="1:157" x14ac:dyDescent="0.2">
      <c r="A2141" s="15" t="s">
        <v>2007</v>
      </c>
      <c r="B2141" s="16" t="s">
        <v>6</v>
      </c>
      <c r="C2141" s="17">
        <v>696000</v>
      </c>
    </row>
    <row r="2142" spans="1:157" x14ac:dyDescent="0.2">
      <c r="A2142" s="15" t="s">
        <v>2008</v>
      </c>
      <c r="B2142" s="16" t="s">
        <v>6</v>
      </c>
      <c r="C2142" s="17">
        <v>618860</v>
      </c>
    </row>
    <row r="2143" spans="1:157" s="10" customFormat="1" x14ac:dyDescent="0.2">
      <c r="A2143" s="15" t="s">
        <v>2009</v>
      </c>
      <c r="B2143" s="16" t="s">
        <v>6</v>
      </c>
      <c r="C2143" s="17">
        <v>2668</v>
      </c>
      <c r="D2143" s="1"/>
      <c r="E2143" s="1"/>
      <c r="F2143" s="1"/>
      <c r="G2143" s="1"/>
      <c r="H2143" s="1"/>
      <c r="I2143" s="1"/>
      <c r="J2143" s="1"/>
      <c r="K2143" s="1"/>
      <c r="L2143" s="1"/>
      <c r="M2143" s="1"/>
      <c r="N2143" s="1"/>
      <c r="O2143" s="1"/>
      <c r="P2143" s="1"/>
      <c r="Q2143" s="1"/>
      <c r="R2143" s="1"/>
      <c r="S2143" s="1"/>
      <c r="T2143" s="1"/>
      <c r="U2143" s="1"/>
      <c r="V2143" s="1"/>
      <c r="W2143" s="1"/>
      <c r="X2143" s="1"/>
      <c r="Y2143" s="1"/>
      <c r="Z2143" s="1"/>
      <c r="AA2143" s="1"/>
      <c r="AB2143" s="1"/>
      <c r="AC2143" s="1"/>
      <c r="AD2143" s="1"/>
      <c r="AE2143" s="1"/>
      <c r="AF2143" s="1"/>
      <c r="AG2143" s="1"/>
      <c r="AH2143" s="1"/>
      <c r="AI2143" s="1"/>
      <c r="AJ2143" s="1"/>
      <c r="AK2143" s="1"/>
      <c r="AL2143" s="1"/>
      <c r="AM2143" s="1"/>
      <c r="AN2143" s="1"/>
      <c r="AO2143" s="1"/>
      <c r="AP2143" s="1"/>
      <c r="AQ2143" s="1"/>
      <c r="AR2143" s="1"/>
      <c r="AS2143" s="1"/>
      <c r="AT2143" s="1"/>
      <c r="AU2143" s="1"/>
      <c r="AV2143" s="1"/>
      <c r="AW2143" s="1"/>
      <c r="AX2143" s="1"/>
      <c r="AY2143" s="1"/>
      <c r="AZ2143" s="1"/>
      <c r="BA2143" s="1"/>
      <c r="BB2143" s="1"/>
      <c r="BC2143" s="1"/>
      <c r="BD2143" s="1"/>
      <c r="BE2143" s="1"/>
      <c r="BF2143" s="1"/>
      <c r="BG2143" s="1"/>
      <c r="BH2143" s="1"/>
      <c r="BI2143" s="1"/>
      <c r="BJ2143" s="1"/>
      <c r="BK2143" s="1"/>
      <c r="BL2143" s="1"/>
      <c r="BM2143" s="1"/>
      <c r="BN2143" s="1"/>
      <c r="BO2143" s="1"/>
      <c r="BP2143" s="1"/>
      <c r="BQ2143" s="1"/>
      <c r="BR2143" s="1"/>
      <c r="BS2143" s="1"/>
      <c r="BT2143" s="1"/>
      <c r="BU2143" s="1"/>
      <c r="BV2143" s="1"/>
      <c r="BW2143" s="1"/>
      <c r="BX2143" s="1"/>
      <c r="BY2143" s="1"/>
      <c r="BZ2143" s="1"/>
      <c r="CA2143" s="1"/>
      <c r="CB2143" s="1"/>
      <c r="CC2143" s="1"/>
      <c r="CD2143" s="1"/>
      <c r="CE2143" s="1"/>
      <c r="CF2143" s="1"/>
      <c r="CG2143" s="1"/>
      <c r="CH2143" s="1"/>
      <c r="CI2143" s="1"/>
      <c r="CJ2143" s="1"/>
      <c r="CK2143" s="1"/>
      <c r="CL2143" s="1"/>
      <c r="CM2143" s="1"/>
      <c r="CN2143" s="1"/>
      <c r="CO2143" s="1"/>
      <c r="CP2143" s="1"/>
      <c r="CQ2143" s="1"/>
      <c r="CR2143" s="1"/>
      <c r="CS2143" s="1"/>
      <c r="CT2143" s="1"/>
      <c r="CU2143" s="1"/>
      <c r="CV2143" s="1"/>
      <c r="CW2143" s="1"/>
      <c r="CX2143" s="1"/>
      <c r="CY2143" s="1"/>
      <c r="CZ2143" s="1"/>
      <c r="DA2143" s="1"/>
      <c r="DB2143" s="1"/>
      <c r="DC2143" s="1"/>
      <c r="DD2143" s="1"/>
      <c r="DE2143" s="1"/>
      <c r="DF2143" s="1"/>
      <c r="DG2143" s="1"/>
      <c r="DH2143" s="1"/>
      <c r="DI2143" s="1"/>
      <c r="DJ2143" s="1"/>
      <c r="DK2143" s="1"/>
      <c r="DL2143" s="1"/>
      <c r="DM2143" s="1"/>
      <c r="DN2143" s="1"/>
      <c r="DO2143" s="1"/>
      <c r="DP2143" s="1"/>
      <c r="DQ2143" s="1"/>
      <c r="DR2143" s="1"/>
      <c r="DS2143" s="1"/>
      <c r="DT2143" s="1"/>
      <c r="DU2143" s="1"/>
      <c r="DV2143" s="1"/>
      <c r="DW2143" s="1"/>
      <c r="DX2143" s="1"/>
      <c r="DY2143" s="1"/>
      <c r="DZ2143" s="1"/>
      <c r="EA2143" s="1"/>
      <c r="EB2143" s="1"/>
      <c r="EC2143" s="1"/>
      <c r="ED2143" s="1"/>
      <c r="EE2143" s="1"/>
      <c r="EF2143" s="1"/>
      <c r="EG2143" s="1"/>
      <c r="EH2143" s="1"/>
      <c r="EI2143" s="1"/>
      <c r="EJ2143" s="1"/>
      <c r="EK2143" s="1"/>
      <c r="EL2143" s="1"/>
      <c r="EM2143" s="1"/>
      <c r="EN2143" s="1"/>
      <c r="EO2143" s="1"/>
      <c r="EP2143" s="1"/>
      <c r="EQ2143" s="1"/>
      <c r="ER2143" s="1"/>
      <c r="ES2143" s="1"/>
      <c r="ET2143" s="1"/>
      <c r="EU2143" s="1"/>
      <c r="EV2143" s="1"/>
      <c r="EW2143" s="1"/>
      <c r="EX2143" s="1"/>
      <c r="EY2143" s="1"/>
      <c r="EZ2143" s="1"/>
      <c r="FA2143" s="1"/>
    </row>
    <row r="2144" spans="1:157" s="10" customFormat="1" x14ac:dyDescent="0.2">
      <c r="A2144" s="15" t="s">
        <v>2010</v>
      </c>
      <c r="B2144" s="16" t="s">
        <v>6</v>
      </c>
      <c r="C2144" s="17">
        <v>21460</v>
      </c>
      <c r="D2144" s="1"/>
      <c r="E2144" s="1"/>
      <c r="F2144" s="1"/>
      <c r="G2144" s="1"/>
      <c r="H2144" s="1"/>
      <c r="I2144" s="1"/>
      <c r="J2144" s="1"/>
      <c r="K2144" s="1"/>
      <c r="L2144" s="1"/>
      <c r="M2144" s="1"/>
      <c r="N2144" s="1"/>
      <c r="O2144" s="1"/>
      <c r="P2144" s="1"/>
      <c r="Q2144" s="1"/>
      <c r="R2144" s="1"/>
      <c r="S2144" s="1"/>
      <c r="T2144" s="1"/>
      <c r="U2144" s="1"/>
      <c r="V2144" s="1"/>
      <c r="W2144" s="1"/>
      <c r="X2144" s="1"/>
      <c r="Y2144" s="1"/>
      <c r="Z2144" s="1"/>
      <c r="AA2144" s="1"/>
      <c r="AB2144" s="1"/>
      <c r="AC2144" s="1"/>
      <c r="AD2144" s="1"/>
      <c r="AE2144" s="1"/>
      <c r="AF2144" s="1"/>
      <c r="AG2144" s="1"/>
      <c r="AH2144" s="1"/>
      <c r="AI2144" s="1"/>
      <c r="AJ2144" s="1"/>
      <c r="AK2144" s="1"/>
      <c r="AL2144" s="1"/>
      <c r="AM2144" s="1"/>
      <c r="AN2144" s="1"/>
      <c r="AO2144" s="1"/>
      <c r="AP2144" s="1"/>
      <c r="AQ2144" s="1"/>
      <c r="AR2144" s="1"/>
      <c r="AS2144" s="1"/>
      <c r="AT2144" s="1"/>
      <c r="AU2144" s="1"/>
      <c r="AV2144" s="1"/>
      <c r="AW2144" s="1"/>
      <c r="AX2144" s="1"/>
      <c r="AY2144" s="1"/>
      <c r="AZ2144" s="1"/>
      <c r="BA2144" s="1"/>
      <c r="BB2144" s="1"/>
      <c r="BC2144" s="1"/>
      <c r="BD2144" s="1"/>
      <c r="BE2144" s="1"/>
      <c r="BF2144" s="1"/>
      <c r="BG2144" s="1"/>
      <c r="BH2144" s="1"/>
      <c r="BI2144" s="1"/>
      <c r="BJ2144" s="1"/>
      <c r="BK2144" s="1"/>
      <c r="BL2144" s="1"/>
      <c r="BM2144" s="1"/>
      <c r="BN2144" s="1"/>
      <c r="BO2144" s="1"/>
      <c r="BP2144" s="1"/>
      <c r="BQ2144" s="1"/>
      <c r="BR2144" s="1"/>
      <c r="BS2144" s="1"/>
      <c r="BT2144" s="1"/>
      <c r="BU2144" s="1"/>
      <c r="BV2144" s="1"/>
      <c r="BW2144" s="1"/>
      <c r="BX2144" s="1"/>
      <c r="BY2144" s="1"/>
      <c r="BZ2144" s="1"/>
      <c r="CA2144" s="1"/>
      <c r="CB2144" s="1"/>
      <c r="CC2144" s="1"/>
      <c r="CD2144" s="1"/>
      <c r="CE2144" s="1"/>
      <c r="CF2144" s="1"/>
      <c r="CG2144" s="1"/>
      <c r="CH2144" s="1"/>
      <c r="CI2144" s="1"/>
      <c r="CJ2144" s="1"/>
      <c r="CK2144" s="1"/>
      <c r="CL2144" s="1"/>
      <c r="CM2144" s="1"/>
      <c r="CN2144" s="1"/>
      <c r="CO2144" s="1"/>
      <c r="CP2144" s="1"/>
      <c r="CQ2144" s="1"/>
      <c r="CR2144" s="1"/>
      <c r="CS2144" s="1"/>
      <c r="CT2144" s="1"/>
      <c r="CU2144" s="1"/>
      <c r="CV2144" s="1"/>
      <c r="CW2144" s="1"/>
      <c r="CX2144" s="1"/>
      <c r="CY2144" s="1"/>
      <c r="CZ2144" s="1"/>
      <c r="DA2144" s="1"/>
      <c r="DB2144" s="1"/>
      <c r="DC2144" s="1"/>
      <c r="DD2144" s="1"/>
      <c r="DE2144" s="1"/>
      <c r="DF2144" s="1"/>
      <c r="DG2144" s="1"/>
      <c r="DH2144" s="1"/>
      <c r="DI2144" s="1"/>
      <c r="DJ2144" s="1"/>
      <c r="DK2144" s="1"/>
      <c r="DL2144" s="1"/>
      <c r="DM2144" s="1"/>
      <c r="DN2144" s="1"/>
      <c r="DO2144" s="1"/>
      <c r="DP2144" s="1"/>
      <c r="DQ2144" s="1"/>
      <c r="DR2144" s="1"/>
      <c r="DS2144" s="1"/>
      <c r="DT2144" s="1"/>
      <c r="DU2144" s="1"/>
      <c r="DV2144" s="1"/>
      <c r="DW2144" s="1"/>
      <c r="DX2144" s="1"/>
      <c r="DY2144" s="1"/>
      <c r="DZ2144" s="1"/>
      <c r="EA2144" s="1"/>
      <c r="EB2144" s="1"/>
      <c r="EC2144" s="1"/>
      <c r="ED2144" s="1"/>
      <c r="EE2144" s="1"/>
      <c r="EF2144" s="1"/>
      <c r="EG2144" s="1"/>
      <c r="EH2144" s="1"/>
      <c r="EI2144" s="1"/>
      <c r="EJ2144" s="1"/>
      <c r="EK2144" s="1"/>
      <c r="EL2144" s="1"/>
      <c r="EM2144" s="1"/>
      <c r="EN2144" s="1"/>
      <c r="EO2144" s="1"/>
      <c r="EP2144" s="1"/>
      <c r="EQ2144" s="1"/>
      <c r="ER2144" s="1"/>
      <c r="ES2144" s="1"/>
      <c r="ET2144" s="1"/>
      <c r="EU2144" s="1"/>
      <c r="EV2144" s="1"/>
      <c r="EW2144" s="1"/>
      <c r="EX2144" s="1"/>
      <c r="EY2144" s="1"/>
      <c r="EZ2144" s="1"/>
      <c r="FA2144" s="1"/>
    </row>
    <row r="2145" spans="1:157" s="10" customFormat="1" x14ac:dyDescent="0.2">
      <c r="A2145" s="15" t="s">
        <v>2011</v>
      </c>
      <c r="B2145" s="16" t="s">
        <v>6</v>
      </c>
      <c r="C2145" s="17">
        <v>51040</v>
      </c>
      <c r="D2145" s="1"/>
      <c r="E2145" s="1"/>
      <c r="F2145" s="1"/>
      <c r="G2145" s="1"/>
      <c r="H2145" s="1"/>
      <c r="I2145" s="1"/>
      <c r="J2145" s="1"/>
      <c r="K2145" s="1"/>
      <c r="L2145" s="1"/>
      <c r="M2145" s="1"/>
      <c r="N2145" s="1"/>
      <c r="O2145" s="1"/>
      <c r="P2145" s="1"/>
      <c r="Q2145" s="1"/>
      <c r="R2145" s="1"/>
      <c r="S2145" s="1"/>
      <c r="T2145" s="1"/>
      <c r="U2145" s="1"/>
      <c r="V2145" s="1"/>
      <c r="W2145" s="1"/>
      <c r="X2145" s="1"/>
      <c r="Y2145" s="1"/>
      <c r="Z2145" s="1"/>
      <c r="AA2145" s="1"/>
      <c r="AB2145" s="1"/>
      <c r="AC2145" s="1"/>
      <c r="AD2145" s="1"/>
      <c r="AE2145" s="1"/>
      <c r="AF2145" s="1"/>
      <c r="AG2145" s="1"/>
      <c r="AH2145" s="1"/>
      <c r="AI2145" s="1"/>
      <c r="AJ2145" s="1"/>
      <c r="AK2145" s="1"/>
      <c r="AL2145" s="1"/>
      <c r="AM2145" s="1"/>
      <c r="AN2145" s="1"/>
      <c r="AO2145" s="1"/>
      <c r="AP2145" s="1"/>
      <c r="AQ2145" s="1"/>
      <c r="AR2145" s="1"/>
      <c r="AS2145" s="1"/>
      <c r="AT2145" s="1"/>
      <c r="AU2145" s="1"/>
      <c r="AV2145" s="1"/>
      <c r="AW2145" s="1"/>
      <c r="AX2145" s="1"/>
      <c r="AY2145" s="1"/>
      <c r="AZ2145" s="1"/>
      <c r="BA2145" s="1"/>
      <c r="BB2145" s="1"/>
      <c r="BC2145" s="1"/>
      <c r="BD2145" s="1"/>
      <c r="BE2145" s="1"/>
      <c r="BF2145" s="1"/>
      <c r="BG2145" s="1"/>
      <c r="BH2145" s="1"/>
      <c r="BI2145" s="1"/>
      <c r="BJ2145" s="1"/>
      <c r="BK2145" s="1"/>
      <c r="BL2145" s="1"/>
      <c r="BM2145" s="1"/>
      <c r="BN2145" s="1"/>
      <c r="BO2145" s="1"/>
      <c r="BP2145" s="1"/>
      <c r="BQ2145" s="1"/>
      <c r="BR2145" s="1"/>
      <c r="BS2145" s="1"/>
      <c r="BT2145" s="1"/>
      <c r="BU2145" s="1"/>
      <c r="BV2145" s="1"/>
      <c r="BW2145" s="1"/>
      <c r="BX2145" s="1"/>
      <c r="BY2145" s="1"/>
      <c r="BZ2145" s="1"/>
      <c r="CA2145" s="1"/>
      <c r="CB2145" s="1"/>
      <c r="CC2145" s="1"/>
      <c r="CD2145" s="1"/>
      <c r="CE2145" s="1"/>
      <c r="CF2145" s="1"/>
      <c r="CG2145" s="1"/>
      <c r="CH2145" s="1"/>
      <c r="CI2145" s="1"/>
      <c r="CJ2145" s="1"/>
      <c r="CK2145" s="1"/>
      <c r="CL2145" s="1"/>
      <c r="CM2145" s="1"/>
      <c r="CN2145" s="1"/>
      <c r="CO2145" s="1"/>
      <c r="CP2145" s="1"/>
      <c r="CQ2145" s="1"/>
      <c r="CR2145" s="1"/>
      <c r="CS2145" s="1"/>
      <c r="CT2145" s="1"/>
      <c r="CU2145" s="1"/>
      <c r="CV2145" s="1"/>
      <c r="CW2145" s="1"/>
      <c r="CX2145" s="1"/>
      <c r="CY2145" s="1"/>
      <c r="CZ2145" s="1"/>
      <c r="DA2145" s="1"/>
      <c r="DB2145" s="1"/>
      <c r="DC2145" s="1"/>
      <c r="DD2145" s="1"/>
      <c r="DE2145" s="1"/>
      <c r="DF2145" s="1"/>
      <c r="DG2145" s="1"/>
      <c r="DH2145" s="1"/>
      <c r="DI2145" s="1"/>
      <c r="DJ2145" s="1"/>
      <c r="DK2145" s="1"/>
      <c r="DL2145" s="1"/>
      <c r="DM2145" s="1"/>
      <c r="DN2145" s="1"/>
      <c r="DO2145" s="1"/>
      <c r="DP2145" s="1"/>
      <c r="DQ2145" s="1"/>
      <c r="DR2145" s="1"/>
      <c r="DS2145" s="1"/>
      <c r="DT2145" s="1"/>
      <c r="DU2145" s="1"/>
      <c r="DV2145" s="1"/>
      <c r="DW2145" s="1"/>
      <c r="DX2145" s="1"/>
      <c r="DY2145" s="1"/>
      <c r="DZ2145" s="1"/>
      <c r="EA2145" s="1"/>
      <c r="EB2145" s="1"/>
      <c r="EC2145" s="1"/>
      <c r="ED2145" s="1"/>
      <c r="EE2145" s="1"/>
      <c r="EF2145" s="1"/>
      <c r="EG2145" s="1"/>
      <c r="EH2145" s="1"/>
      <c r="EI2145" s="1"/>
      <c r="EJ2145" s="1"/>
      <c r="EK2145" s="1"/>
      <c r="EL2145" s="1"/>
      <c r="EM2145" s="1"/>
      <c r="EN2145" s="1"/>
      <c r="EO2145" s="1"/>
      <c r="EP2145" s="1"/>
      <c r="EQ2145" s="1"/>
      <c r="ER2145" s="1"/>
      <c r="ES2145" s="1"/>
      <c r="ET2145" s="1"/>
      <c r="EU2145" s="1"/>
      <c r="EV2145" s="1"/>
      <c r="EW2145" s="1"/>
      <c r="EX2145" s="1"/>
      <c r="EY2145" s="1"/>
      <c r="EZ2145" s="1"/>
      <c r="FA2145" s="1"/>
    </row>
    <row r="2146" spans="1:157" x14ac:dyDescent="0.2">
      <c r="A2146" s="15" t="s">
        <v>2012</v>
      </c>
      <c r="B2146" s="16" t="s">
        <v>6</v>
      </c>
      <c r="C2146" s="17">
        <v>12840417</v>
      </c>
    </row>
    <row r="2147" spans="1:157" x14ac:dyDescent="0.2">
      <c r="A2147" s="15" t="s">
        <v>2013</v>
      </c>
      <c r="B2147" s="16" t="s">
        <v>6</v>
      </c>
      <c r="C2147" s="17">
        <v>14506450</v>
      </c>
    </row>
    <row r="2148" spans="1:157" x14ac:dyDescent="0.2">
      <c r="A2148" s="15" t="s">
        <v>2014</v>
      </c>
      <c r="B2148" s="16" t="s">
        <v>6</v>
      </c>
      <c r="C2148" s="17">
        <v>14727360</v>
      </c>
    </row>
    <row r="2149" spans="1:157" x14ac:dyDescent="0.2">
      <c r="A2149" s="15" t="s">
        <v>2015</v>
      </c>
      <c r="B2149" s="16" t="s">
        <v>6</v>
      </c>
      <c r="C2149" s="17">
        <v>18041016</v>
      </c>
    </row>
    <row r="2150" spans="1:157" x14ac:dyDescent="0.2">
      <c r="A2150" s="7" t="s">
        <v>2016</v>
      </c>
      <c r="B2150" s="8" t="s">
        <v>6</v>
      </c>
      <c r="C2150" s="9">
        <v>2204694</v>
      </c>
    </row>
    <row r="2151" spans="1:157" x14ac:dyDescent="0.2">
      <c r="A2151" s="7" t="s">
        <v>2017</v>
      </c>
      <c r="B2151" s="8" t="s">
        <v>6</v>
      </c>
      <c r="C2151" s="9">
        <v>56953</v>
      </c>
    </row>
    <row r="2152" spans="1:157" x14ac:dyDescent="0.2">
      <c r="A2152" s="7" t="s">
        <v>2018</v>
      </c>
      <c r="B2152" s="8" t="s">
        <v>6</v>
      </c>
      <c r="C2152" s="9">
        <v>25872</v>
      </c>
    </row>
    <row r="2153" spans="1:157" x14ac:dyDescent="0.2">
      <c r="A2153" s="7" t="s">
        <v>2019</v>
      </c>
      <c r="B2153" s="8" t="s">
        <v>81</v>
      </c>
      <c r="C2153" s="9">
        <v>11000</v>
      </c>
    </row>
    <row r="2154" spans="1:157" x14ac:dyDescent="0.2">
      <c r="A2154" s="7" t="s">
        <v>2020</v>
      </c>
      <c r="B2154" s="8" t="s">
        <v>6</v>
      </c>
      <c r="C2154" s="9">
        <v>145292</v>
      </c>
    </row>
    <row r="2155" spans="1:157" x14ac:dyDescent="0.2">
      <c r="A2155" s="7" t="s">
        <v>2021</v>
      </c>
      <c r="B2155" s="8" t="s">
        <v>6</v>
      </c>
      <c r="C2155" s="9">
        <v>2645815</v>
      </c>
    </row>
    <row r="2156" spans="1:157" x14ac:dyDescent="0.2">
      <c r="A2156" s="7" t="s">
        <v>2022</v>
      </c>
      <c r="B2156" s="8" t="s">
        <v>6</v>
      </c>
      <c r="C2156" s="9">
        <v>76279</v>
      </c>
    </row>
    <row r="2157" spans="1:157" x14ac:dyDescent="0.2">
      <c r="A2157" s="15" t="s">
        <v>2023</v>
      </c>
      <c r="B2157" s="16" t="s">
        <v>6</v>
      </c>
      <c r="C2157" s="17">
        <v>23350</v>
      </c>
    </row>
    <row r="2158" spans="1:157" x14ac:dyDescent="0.2">
      <c r="A2158" s="7" t="s">
        <v>2024</v>
      </c>
      <c r="B2158" s="8" t="s">
        <v>6</v>
      </c>
      <c r="C2158" s="9">
        <v>3468</v>
      </c>
    </row>
    <row r="2159" spans="1:157" x14ac:dyDescent="0.2">
      <c r="A2159" s="7" t="s">
        <v>2025</v>
      </c>
      <c r="B2159" s="8" t="s">
        <v>6</v>
      </c>
      <c r="C2159" s="9">
        <v>1754</v>
      </c>
    </row>
    <row r="2160" spans="1:157" x14ac:dyDescent="0.2">
      <c r="A2160" s="7" t="s">
        <v>2026</v>
      </c>
      <c r="B2160" s="8" t="s">
        <v>6</v>
      </c>
      <c r="C2160" s="9">
        <v>304655</v>
      </c>
    </row>
    <row r="2161" spans="1:157" x14ac:dyDescent="0.2">
      <c r="A2161" s="7" t="s">
        <v>2027</v>
      </c>
      <c r="B2161" s="8" t="s">
        <v>6</v>
      </c>
      <c r="C2161" s="9">
        <v>33872</v>
      </c>
    </row>
    <row r="2162" spans="1:157" s="10" customFormat="1" x14ac:dyDescent="0.2">
      <c r="A2162" s="7" t="s">
        <v>2028</v>
      </c>
      <c r="B2162" s="8" t="s">
        <v>6</v>
      </c>
      <c r="C2162" s="9">
        <v>4901</v>
      </c>
      <c r="D2162" s="1"/>
      <c r="E2162" s="1"/>
      <c r="F2162" s="1"/>
      <c r="G2162" s="1"/>
      <c r="H2162" s="1"/>
      <c r="I2162" s="1"/>
      <c r="J2162" s="1"/>
      <c r="K2162" s="1"/>
      <c r="L2162" s="1"/>
      <c r="M2162" s="1"/>
      <c r="N2162" s="1"/>
      <c r="O2162" s="1"/>
      <c r="P2162" s="1"/>
      <c r="Q2162" s="1"/>
      <c r="R2162" s="1"/>
      <c r="S2162" s="1"/>
      <c r="T2162" s="1"/>
      <c r="U2162" s="1"/>
      <c r="V2162" s="1"/>
      <c r="W2162" s="1"/>
      <c r="X2162" s="1"/>
      <c r="Y2162" s="1"/>
      <c r="Z2162" s="1"/>
      <c r="AA2162" s="1"/>
      <c r="AB2162" s="1"/>
      <c r="AC2162" s="1"/>
      <c r="AD2162" s="1"/>
      <c r="AE2162" s="1"/>
      <c r="AF2162" s="1"/>
      <c r="AG2162" s="1"/>
      <c r="AH2162" s="1"/>
      <c r="AI2162" s="1"/>
      <c r="AJ2162" s="1"/>
      <c r="AK2162" s="1"/>
      <c r="AL2162" s="1"/>
      <c r="AM2162" s="1"/>
      <c r="AN2162" s="1"/>
      <c r="AO2162" s="1"/>
      <c r="AP2162" s="1"/>
      <c r="AQ2162" s="1"/>
      <c r="AR2162" s="1"/>
      <c r="AS2162" s="1"/>
      <c r="AT2162" s="1"/>
      <c r="AU2162" s="1"/>
      <c r="AV2162" s="1"/>
      <c r="AW2162" s="1"/>
      <c r="AX2162" s="1"/>
      <c r="AY2162" s="1"/>
      <c r="AZ2162" s="1"/>
      <c r="BA2162" s="1"/>
      <c r="BB2162" s="1"/>
      <c r="BC2162" s="1"/>
      <c r="BD2162" s="1"/>
      <c r="BE2162" s="1"/>
      <c r="BF2162" s="1"/>
      <c r="BG2162" s="1"/>
      <c r="BH2162" s="1"/>
      <c r="BI2162" s="1"/>
      <c r="BJ2162" s="1"/>
      <c r="BK2162" s="1"/>
      <c r="BL2162" s="1"/>
      <c r="BM2162" s="1"/>
      <c r="BN2162" s="1"/>
      <c r="BO2162" s="1"/>
      <c r="BP2162" s="1"/>
      <c r="BQ2162" s="1"/>
      <c r="BR2162" s="1"/>
      <c r="BS2162" s="1"/>
      <c r="BT2162" s="1"/>
      <c r="BU2162" s="1"/>
      <c r="BV2162" s="1"/>
      <c r="BW2162" s="1"/>
      <c r="BX2162" s="1"/>
      <c r="BY2162" s="1"/>
      <c r="BZ2162" s="1"/>
      <c r="CA2162" s="1"/>
      <c r="CB2162" s="1"/>
      <c r="CC2162" s="1"/>
      <c r="CD2162" s="1"/>
      <c r="CE2162" s="1"/>
      <c r="CF2162" s="1"/>
      <c r="CG2162" s="1"/>
      <c r="CH2162" s="1"/>
      <c r="CI2162" s="1"/>
      <c r="CJ2162" s="1"/>
      <c r="CK2162" s="1"/>
      <c r="CL2162" s="1"/>
      <c r="CM2162" s="1"/>
      <c r="CN2162" s="1"/>
      <c r="CO2162" s="1"/>
      <c r="CP2162" s="1"/>
      <c r="CQ2162" s="1"/>
      <c r="CR2162" s="1"/>
      <c r="CS2162" s="1"/>
      <c r="CT2162" s="1"/>
      <c r="CU2162" s="1"/>
      <c r="CV2162" s="1"/>
      <c r="CW2162" s="1"/>
      <c r="CX2162" s="1"/>
      <c r="CY2162" s="1"/>
      <c r="CZ2162" s="1"/>
      <c r="DA2162" s="1"/>
      <c r="DB2162" s="1"/>
      <c r="DC2162" s="1"/>
      <c r="DD2162" s="1"/>
      <c r="DE2162" s="1"/>
      <c r="DF2162" s="1"/>
      <c r="DG2162" s="1"/>
      <c r="DH2162" s="1"/>
      <c r="DI2162" s="1"/>
      <c r="DJ2162" s="1"/>
      <c r="DK2162" s="1"/>
      <c r="DL2162" s="1"/>
      <c r="DM2162" s="1"/>
      <c r="DN2162" s="1"/>
      <c r="DO2162" s="1"/>
      <c r="DP2162" s="1"/>
      <c r="DQ2162" s="1"/>
      <c r="DR2162" s="1"/>
      <c r="DS2162" s="1"/>
      <c r="DT2162" s="1"/>
      <c r="DU2162" s="1"/>
      <c r="DV2162" s="1"/>
      <c r="DW2162" s="1"/>
      <c r="DX2162" s="1"/>
      <c r="DY2162" s="1"/>
      <c r="DZ2162" s="1"/>
      <c r="EA2162" s="1"/>
      <c r="EB2162" s="1"/>
      <c r="EC2162" s="1"/>
      <c r="ED2162" s="1"/>
      <c r="EE2162" s="1"/>
      <c r="EF2162" s="1"/>
      <c r="EG2162" s="1"/>
      <c r="EH2162" s="1"/>
      <c r="EI2162" s="1"/>
      <c r="EJ2162" s="1"/>
      <c r="EK2162" s="1"/>
      <c r="EL2162" s="1"/>
      <c r="EM2162" s="1"/>
      <c r="EN2162" s="1"/>
      <c r="EO2162" s="1"/>
      <c r="EP2162" s="1"/>
      <c r="EQ2162" s="1"/>
      <c r="ER2162" s="1"/>
      <c r="ES2162" s="1"/>
      <c r="ET2162" s="1"/>
      <c r="EU2162" s="1"/>
      <c r="EV2162" s="1"/>
      <c r="EW2162" s="1"/>
      <c r="EX2162" s="1"/>
      <c r="EY2162" s="1"/>
      <c r="EZ2162" s="1"/>
      <c r="FA2162" s="1"/>
    </row>
    <row r="2163" spans="1:157" x14ac:dyDescent="0.2">
      <c r="A2163" s="7" t="s">
        <v>2029</v>
      </c>
      <c r="B2163" s="8" t="s">
        <v>6</v>
      </c>
      <c r="C2163" s="9">
        <v>5618</v>
      </c>
    </row>
    <row r="2164" spans="1:157" x14ac:dyDescent="0.2">
      <c r="A2164" s="7" t="s">
        <v>2030</v>
      </c>
      <c r="B2164" s="8" t="s">
        <v>6</v>
      </c>
      <c r="C2164" s="9">
        <v>7050</v>
      </c>
    </row>
    <row r="2165" spans="1:157" x14ac:dyDescent="0.2">
      <c r="A2165" s="7" t="s">
        <v>2031</v>
      </c>
      <c r="B2165" s="8" t="s">
        <v>6</v>
      </c>
      <c r="C2165" s="9">
        <v>14556</v>
      </c>
    </row>
    <row r="2166" spans="1:157" x14ac:dyDescent="0.2">
      <c r="A2166" s="7" t="s">
        <v>2032</v>
      </c>
      <c r="B2166" s="8" t="s">
        <v>6</v>
      </c>
      <c r="C2166" s="9">
        <v>133414</v>
      </c>
    </row>
    <row r="2167" spans="1:157" x14ac:dyDescent="0.2">
      <c r="A2167" s="7" t="s">
        <v>2033</v>
      </c>
      <c r="B2167" s="8" t="s">
        <v>6</v>
      </c>
      <c r="C2167" s="9">
        <v>7902</v>
      </c>
    </row>
    <row r="2168" spans="1:157" x14ac:dyDescent="0.2">
      <c r="A2168" s="7" t="s">
        <v>2034</v>
      </c>
      <c r="B2168" s="8" t="s">
        <v>6</v>
      </c>
      <c r="C2168" s="9">
        <v>6018</v>
      </c>
    </row>
    <row r="2169" spans="1:157" x14ac:dyDescent="0.2">
      <c r="A2169" s="7" t="s">
        <v>2035</v>
      </c>
      <c r="B2169" s="8" t="s">
        <v>6</v>
      </c>
      <c r="C2169" s="9">
        <v>2329</v>
      </c>
    </row>
    <row r="2170" spans="1:157" x14ac:dyDescent="0.2">
      <c r="A2170" s="7" t="s">
        <v>2036</v>
      </c>
      <c r="B2170" s="8" t="s">
        <v>6</v>
      </c>
      <c r="C2170" s="9">
        <v>706</v>
      </c>
    </row>
    <row r="2171" spans="1:157" x14ac:dyDescent="0.2">
      <c r="A2171" s="7" t="s">
        <v>2037</v>
      </c>
      <c r="B2171" s="8" t="s">
        <v>6</v>
      </c>
      <c r="C2171" s="9">
        <v>12586</v>
      </c>
    </row>
    <row r="2172" spans="1:157" x14ac:dyDescent="0.2">
      <c r="A2172" s="7" t="s">
        <v>2038</v>
      </c>
      <c r="B2172" s="8" t="s">
        <v>6</v>
      </c>
      <c r="C2172" s="9">
        <v>29855</v>
      </c>
    </row>
    <row r="2173" spans="1:157" x14ac:dyDescent="0.2">
      <c r="A2173" s="7" t="s">
        <v>2039</v>
      </c>
      <c r="B2173" s="8" t="s">
        <v>6</v>
      </c>
      <c r="C2173" s="9">
        <v>47488</v>
      </c>
    </row>
    <row r="2174" spans="1:157" x14ac:dyDescent="0.2">
      <c r="A2174" s="7" t="s">
        <v>2040</v>
      </c>
      <c r="B2174" s="8" t="s">
        <v>6</v>
      </c>
      <c r="C2174" s="9">
        <v>1192</v>
      </c>
    </row>
    <row r="2175" spans="1:157" x14ac:dyDescent="0.2">
      <c r="A2175" s="7" t="s">
        <v>2041</v>
      </c>
      <c r="B2175" s="8" t="s">
        <v>6</v>
      </c>
      <c r="C2175" s="9">
        <v>103629</v>
      </c>
    </row>
    <row r="2176" spans="1:157" x14ac:dyDescent="0.2">
      <c r="A2176" s="15" t="s">
        <v>2042</v>
      </c>
      <c r="B2176" s="16" t="s">
        <v>6</v>
      </c>
      <c r="C2176" s="17">
        <v>62913.760000000002</v>
      </c>
    </row>
    <row r="2177" spans="1:157" s="10" customFormat="1" x14ac:dyDescent="0.2">
      <c r="A2177" s="15" t="s">
        <v>2043</v>
      </c>
      <c r="B2177" s="16" t="s">
        <v>72</v>
      </c>
      <c r="C2177" s="17">
        <v>21228</v>
      </c>
      <c r="D2177" s="1"/>
      <c r="E2177" s="1"/>
      <c r="F2177" s="1"/>
      <c r="G2177" s="1"/>
      <c r="H2177" s="1"/>
      <c r="I2177" s="1"/>
      <c r="J2177" s="1"/>
      <c r="K2177" s="1"/>
      <c r="L2177" s="1"/>
      <c r="M2177" s="1"/>
      <c r="N2177" s="1"/>
      <c r="O2177" s="1"/>
      <c r="P2177" s="1"/>
      <c r="Q2177" s="1"/>
      <c r="R2177" s="1"/>
      <c r="S2177" s="1"/>
      <c r="T2177" s="1"/>
      <c r="U2177" s="1"/>
      <c r="V2177" s="1"/>
      <c r="W2177" s="1"/>
      <c r="X2177" s="1"/>
      <c r="Y2177" s="1"/>
      <c r="Z2177" s="1"/>
      <c r="AA2177" s="1"/>
      <c r="AB2177" s="1"/>
      <c r="AC2177" s="1"/>
      <c r="AD2177" s="1"/>
      <c r="AE2177" s="1"/>
      <c r="AF2177" s="1"/>
      <c r="AG2177" s="1"/>
      <c r="AH2177" s="1"/>
      <c r="AI2177" s="1"/>
      <c r="AJ2177" s="1"/>
      <c r="AK2177" s="1"/>
      <c r="AL2177" s="1"/>
      <c r="AM2177" s="1"/>
      <c r="AN2177" s="1"/>
      <c r="AO2177" s="1"/>
      <c r="AP2177" s="1"/>
      <c r="AQ2177" s="1"/>
      <c r="AR2177" s="1"/>
      <c r="AS2177" s="1"/>
      <c r="AT2177" s="1"/>
      <c r="AU2177" s="1"/>
      <c r="AV2177" s="1"/>
      <c r="AW2177" s="1"/>
      <c r="AX2177" s="1"/>
      <c r="AY2177" s="1"/>
      <c r="AZ2177" s="1"/>
      <c r="BA2177" s="1"/>
      <c r="BB2177" s="1"/>
      <c r="BC2177" s="1"/>
      <c r="BD2177" s="1"/>
      <c r="BE2177" s="1"/>
      <c r="BF2177" s="1"/>
      <c r="BG2177" s="1"/>
      <c r="BH2177" s="1"/>
      <c r="BI2177" s="1"/>
      <c r="BJ2177" s="1"/>
      <c r="BK2177" s="1"/>
      <c r="BL2177" s="1"/>
      <c r="BM2177" s="1"/>
      <c r="BN2177" s="1"/>
      <c r="BO2177" s="1"/>
      <c r="BP2177" s="1"/>
      <c r="BQ2177" s="1"/>
      <c r="BR2177" s="1"/>
      <c r="BS2177" s="1"/>
      <c r="BT2177" s="1"/>
      <c r="BU2177" s="1"/>
      <c r="BV2177" s="1"/>
      <c r="BW2177" s="1"/>
      <c r="BX2177" s="1"/>
      <c r="BY2177" s="1"/>
      <c r="BZ2177" s="1"/>
      <c r="CA2177" s="1"/>
      <c r="CB2177" s="1"/>
      <c r="CC2177" s="1"/>
      <c r="CD2177" s="1"/>
      <c r="CE2177" s="1"/>
      <c r="CF2177" s="1"/>
      <c r="CG2177" s="1"/>
      <c r="CH2177" s="1"/>
      <c r="CI2177" s="1"/>
      <c r="CJ2177" s="1"/>
      <c r="CK2177" s="1"/>
      <c r="CL2177" s="1"/>
      <c r="CM2177" s="1"/>
      <c r="CN2177" s="1"/>
      <c r="CO2177" s="1"/>
      <c r="CP2177" s="1"/>
      <c r="CQ2177" s="1"/>
      <c r="CR2177" s="1"/>
      <c r="CS2177" s="1"/>
      <c r="CT2177" s="1"/>
      <c r="CU2177" s="1"/>
      <c r="CV2177" s="1"/>
      <c r="CW2177" s="1"/>
      <c r="CX2177" s="1"/>
      <c r="CY2177" s="1"/>
      <c r="CZ2177" s="1"/>
      <c r="DA2177" s="1"/>
      <c r="DB2177" s="1"/>
      <c r="DC2177" s="1"/>
      <c r="DD2177" s="1"/>
      <c r="DE2177" s="1"/>
      <c r="DF2177" s="1"/>
      <c r="DG2177" s="1"/>
      <c r="DH2177" s="1"/>
      <c r="DI2177" s="1"/>
      <c r="DJ2177" s="1"/>
      <c r="DK2177" s="1"/>
      <c r="DL2177" s="1"/>
      <c r="DM2177" s="1"/>
      <c r="DN2177" s="1"/>
      <c r="DO2177" s="1"/>
      <c r="DP2177" s="1"/>
      <c r="DQ2177" s="1"/>
      <c r="DR2177" s="1"/>
      <c r="DS2177" s="1"/>
      <c r="DT2177" s="1"/>
      <c r="DU2177" s="1"/>
      <c r="DV2177" s="1"/>
      <c r="DW2177" s="1"/>
      <c r="DX2177" s="1"/>
      <c r="DY2177" s="1"/>
      <c r="DZ2177" s="1"/>
      <c r="EA2177" s="1"/>
      <c r="EB2177" s="1"/>
      <c r="EC2177" s="1"/>
      <c r="ED2177" s="1"/>
      <c r="EE2177" s="1"/>
      <c r="EF2177" s="1"/>
      <c r="EG2177" s="1"/>
      <c r="EH2177" s="1"/>
      <c r="EI2177" s="1"/>
      <c r="EJ2177" s="1"/>
      <c r="EK2177" s="1"/>
      <c r="EL2177" s="1"/>
      <c r="EM2177" s="1"/>
      <c r="EN2177" s="1"/>
      <c r="EO2177" s="1"/>
      <c r="EP2177" s="1"/>
      <c r="EQ2177" s="1"/>
      <c r="ER2177" s="1"/>
      <c r="ES2177" s="1"/>
      <c r="ET2177" s="1"/>
      <c r="EU2177" s="1"/>
      <c r="EV2177" s="1"/>
      <c r="EW2177" s="1"/>
      <c r="EX2177" s="1"/>
      <c r="EY2177" s="1"/>
      <c r="EZ2177" s="1"/>
      <c r="FA2177" s="1"/>
    </row>
    <row r="2178" spans="1:157" x14ac:dyDescent="0.2">
      <c r="A2178" s="15" t="s">
        <v>2044</v>
      </c>
      <c r="B2178" s="16" t="s">
        <v>72</v>
      </c>
      <c r="C2178" s="17">
        <v>8250</v>
      </c>
    </row>
    <row r="2179" spans="1:157" x14ac:dyDescent="0.2">
      <c r="A2179" s="15" t="s">
        <v>2045</v>
      </c>
      <c r="B2179" s="16" t="s">
        <v>6</v>
      </c>
      <c r="C2179" s="17">
        <v>25295</v>
      </c>
    </row>
    <row r="2180" spans="1:157" x14ac:dyDescent="0.2">
      <c r="A2180" s="7" t="s">
        <v>2046</v>
      </c>
      <c r="B2180" s="8" t="s">
        <v>6</v>
      </c>
      <c r="C2180" s="9">
        <v>39827.5</v>
      </c>
    </row>
    <row r="2181" spans="1:157" x14ac:dyDescent="0.2">
      <c r="A2181" s="7" t="s">
        <v>2047</v>
      </c>
      <c r="B2181" s="8" t="s">
        <v>6</v>
      </c>
      <c r="C2181" s="9">
        <v>16091</v>
      </c>
    </row>
    <row r="2182" spans="1:157" x14ac:dyDescent="0.2">
      <c r="A2182" s="7" t="s">
        <v>2048</v>
      </c>
      <c r="B2182" s="8" t="s">
        <v>6</v>
      </c>
      <c r="C2182" s="9">
        <v>23533</v>
      </c>
    </row>
    <row r="2183" spans="1:157" x14ac:dyDescent="0.2">
      <c r="A2183" s="7" t="s">
        <v>2049</v>
      </c>
      <c r="B2183" s="8" t="s">
        <v>6</v>
      </c>
      <c r="C2183" s="9">
        <v>32204</v>
      </c>
    </row>
    <row r="2184" spans="1:157" x14ac:dyDescent="0.2">
      <c r="A2184" s="15" t="s">
        <v>2050</v>
      </c>
      <c r="B2184" s="16" t="s">
        <v>81</v>
      </c>
      <c r="C2184" s="17">
        <v>16711.439999999999</v>
      </c>
    </row>
    <row r="2185" spans="1:157" s="10" customFormat="1" x14ac:dyDescent="0.2">
      <c r="A2185" s="179" t="s">
        <v>2051</v>
      </c>
      <c r="B2185" s="16" t="s">
        <v>72</v>
      </c>
      <c r="C2185" s="181">
        <v>148500</v>
      </c>
      <c r="D2185" s="1"/>
      <c r="E2185" s="1"/>
      <c r="F2185" s="1"/>
      <c r="G2185" s="1"/>
      <c r="H2185" s="1"/>
      <c r="I2185" s="1"/>
      <c r="J2185" s="1"/>
      <c r="K2185" s="1"/>
      <c r="L2185" s="1"/>
      <c r="M2185" s="1"/>
      <c r="N2185" s="1"/>
      <c r="O2185" s="1"/>
      <c r="P2185" s="1"/>
      <c r="Q2185" s="1"/>
      <c r="R2185" s="1"/>
      <c r="S2185" s="1"/>
      <c r="T2185" s="1"/>
      <c r="U2185" s="1"/>
      <c r="V2185" s="1"/>
      <c r="W2185" s="1"/>
      <c r="X2185" s="1"/>
      <c r="Y2185" s="1"/>
      <c r="Z2185" s="1"/>
      <c r="AA2185" s="1"/>
      <c r="AB2185" s="1"/>
      <c r="AC2185" s="1"/>
      <c r="AD2185" s="1"/>
      <c r="AE2185" s="1"/>
      <c r="AF2185" s="1"/>
      <c r="AG2185" s="1"/>
      <c r="AH2185" s="1"/>
      <c r="AI2185" s="1"/>
      <c r="AJ2185" s="1"/>
      <c r="AK2185" s="1"/>
      <c r="AL2185" s="1"/>
      <c r="AM2185" s="1"/>
      <c r="AN2185" s="1"/>
      <c r="AO2185" s="1"/>
      <c r="AP2185" s="1"/>
      <c r="AQ2185" s="1"/>
      <c r="AR2185" s="1"/>
      <c r="AS2185" s="1"/>
      <c r="AT2185" s="1"/>
      <c r="AU2185" s="1"/>
      <c r="AV2185" s="1"/>
      <c r="AW2185" s="1"/>
      <c r="AX2185" s="1"/>
      <c r="AY2185" s="1"/>
      <c r="AZ2185" s="1"/>
      <c r="BA2185" s="1"/>
      <c r="BB2185" s="1"/>
      <c r="BC2185" s="1"/>
      <c r="BD2185" s="1"/>
      <c r="BE2185" s="1"/>
      <c r="BF2185" s="1"/>
      <c r="BG2185" s="1"/>
      <c r="BH2185" s="1"/>
      <c r="BI2185" s="1"/>
      <c r="BJ2185" s="1"/>
      <c r="BK2185" s="1"/>
      <c r="BL2185" s="1"/>
      <c r="BM2185" s="1"/>
      <c r="BN2185" s="1"/>
      <c r="BO2185" s="1"/>
      <c r="BP2185" s="1"/>
      <c r="BQ2185" s="1"/>
      <c r="BR2185" s="1"/>
      <c r="BS2185" s="1"/>
      <c r="BT2185" s="1"/>
      <c r="BU2185" s="1"/>
      <c r="BV2185" s="1"/>
      <c r="BW2185" s="1"/>
      <c r="BX2185" s="1"/>
      <c r="BY2185" s="1"/>
      <c r="BZ2185" s="1"/>
      <c r="CA2185" s="1"/>
      <c r="CB2185" s="1"/>
      <c r="CC2185" s="1"/>
      <c r="CD2185" s="1"/>
      <c r="CE2185" s="1"/>
      <c r="CF2185" s="1"/>
      <c r="CG2185" s="1"/>
      <c r="CH2185" s="1"/>
      <c r="CI2185" s="1"/>
      <c r="CJ2185" s="1"/>
      <c r="CK2185" s="1"/>
      <c r="CL2185" s="1"/>
      <c r="CM2185" s="1"/>
      <c r="CN2185" s="1"/>
      <c r="CO2185" s="1"/>
      <c r="CP2185" s="1"/>
      <c r="CQ2185" s="1"/>
      <c r="CR2185" s="1"/>
      <c r="CS2185" s="1"/>
      <c r="CT2185" s="1"/>
      <c r="CU2185" s="1"/>
      <c r="CV2185" s="1"/>
      <c r="CW2185" s="1"/>
      <c r="CX2185" s="1"/>
      <c r="CY2185" s="1"/>
      <c r="CZ2185" s="1"/>
      <c r="DA2185" s="1"/>
      <c r="DB2185" s="1"/>
      <c r="DC2185" s="1"/>
      <c r="DD2185" s="1"/>
      <c r="DE2185" s="1"/>
      <c r="DF2185" s="1"/>
      <c r="DG2185" s="1"/>
      <c r="DH2185" s="1"/>
      <c r="DI2185" s="1"/>
      <c r="DJ2185" s="1"/>
      <c r="DK2185" s="1"/>
      <c r="DL2185" s="1"/>
      <c r="DM2185" s="1"/>
      <c r="DN2185" s="1"/>
      <c r="DO2185" s="1"/>
      <c r="DP2185" s="1"/>
      <c r="DQ2185" s="1"/>
      <c r="DR2185" s="1"/>
      <c r="DS2185" s="1"/>
      <c r="DT2185" s="1"/>
      <c r="DU2185" s="1"/>
      <c r="DV2185" s="1"/>
      <c r="DW2185" s="1"/>
      <c r="DX2185" s="1"/>
      <c r="DY2185" s="1"/>
      <c r="DZ2185" s="1"/>
      <c r="EA2185" s="1"/>
      <c r="EB2185" s="1"/>
      <c r="EC2185" s="1"/>
      <c r="ED2185" s="1"/>
      <c r="EE2185" s="1"/>
      <c r="EF2185" s="1"/>
      <c r="EG2185" s="1"/>
      <c r="EH2185" s="1"/>
      <c r="EI2185" s="1"/>
      <c r="EJ2185" s="1"/>
      <c r="EK2185" s="1"/>
      <c r="EL2185" s="1"/>
      <c r="EM2185" s="1"/>
      <c r="EN2185" s="1"/>
      <c r="EO2185" s="1"/>
      <c r="EP2185" s="1"/>
      <c r="EQ2185" s="1"/>
      <c r="ER2185" s="1"/>
      <c r="ES2185" s="1"/>
      <c r="ET2185" s="1"/>
      <c r="EU2185" s="1"/>
      <c r="EV2185" s="1"/>
      <c r="EW2185" s="1"/>
      <c r="EX2185" s="1"/>
      <c r="EY2185" s="1"/>
      <c r="EZ2185" s="1"/>
      <c r="FA2185" s="1"/>
    </row>
    <row r="2186" spans="1:157" x14ac:dyDescent="0.2">
      <c r="A2186" s="15" t="s">
        <v>2052</v>
      </c>
      <c r="B2186" s="16" t="s">
        <v>6</v>
      </c>
      <c r="C2186" s="17">
        <v>39675</v>
      </c>
    </row>
    <row r="2187" spans="1:157" x14ac:dyDescent="0.2">
      <c r="A2187" s="15" t="s">
        <v>2053</v>
      </c>
      <c r="B2187" s="16" t="s">
        <v>72</v>
      </c>
      <c r="C2187" s="17">
        <v>42624</v>
      </c>
    </row>
    <row r="2188" spans="1:157" s="10" customFormat="1" x14ac:dyDescent="0.2">
      <c r="A2188" s="15" t="s">
        <v>2054</v>
      </c>
      <c r="B2188" s="16" t="s">
        <v>72</v>
      </c>
      <c r="C2188" s="17">
        <v>28482.73</v>
      </c>
      <c r="D2188" s="1"/>
      <c r="E2188" s="1"/>
      <c r="F2188" s="1"/>
      <c r="G2188" s="1"/>
      <c r="H2188" s="1"/>
      <c r="I2188" s="1"/>
      <c r="J2188" s="1"/>
      <c r="K2188" s="1"/>
      <c r="L2188" s="1"/>
      <c r="M2188" s="1"/>
      <c r="N2188" s="1"/>
      <c r="O2188" s="1"/>
      <c r="P2188" s="1"/>
      <c r="Q2188" s="1"/>
      <c r="R2188" s="1"/>
      <c r="S2188" s="1"/>
      <c r="T2188" s="1"/>
      <c r="U2188" s="1"/>
      <c r="V2188" s="1"/>
      <c r="W2188" s="1"/>
      <c r="X2188" s="1"/>
      <c r="Y2188" s="1"/>
      <c r="Z2188" s="1"/>
      <c r="AA2188" s="1"/>
      <c r="AB2188" s="1"/>
      <c r="AC2188" s="1"/>
      <c r="AD2188" s="1"/>
      <c r="AE2188" s="1"/>
      <c r="AF2188" s="1"/>
      <c r="AG2188" s="1"/>
      <c r="AH2188" s="1"/>
      <c r="AI2188" s="1"/>
      <c r="AJ2188" s="1"/>
      <c r="AK2188" s="1"/>
      <c r="AL2188" s="1"/>
      <c r="AM2188" s="1"/>
      <c r="AN2188" s="1"/>
      <c r="AO2188" s="1"/>
      <c r="AP2188" s="1"/>
      <c r="AQ2188" s="1"/>
      <c r="AR2188" s="1"/>
      <c r="AS2188" s="1"/>
      <c r="AT2188" s="1"/>
      <c r="AU2188" s="1"/>
      <c r="AV2188" s="1"/>
      <c r="AW2188" s="1"/>
      <c r="AX2188" s="1"/>
      <c r="AY2188" s="1"/>
      <c r="AZ2188" s="1"/>
      <c r="BA2188" s="1"/>
      <c r="BB2188" s="1"/>
      <c r="BC2188" s="1"/>
      <c r="BD2188" s="1"/>
      <c r="BE2188" s="1"/>
      <c r="BF2188" s="1"/>
      <c r="BG2188" s="1"/>
      <c r="BH2188" s="1"/>
      <c r="BI2188" s="1"/>
      <c r="BJ2188" s="1"/>
      <c r="BK2188" s="1"/>
      <c r="BL2188" s="1"/>
      <c r="BM2188" s="1"/>
      <c r="BN2188" s="1"/>
      <c r="BO2188" s="1"/>
      <c r="BP2188" s="1"/>
      <c r="BQ2188" s="1"/>
      <c r="BR2188" s="1"/>
      <c r="BS2188" s="1"/>
      <c r="BT2188" s="1"/>
      <c r="BU2188" s="1"/>
      <c r="BV2188" s="1"/>
      <c r="BW2188" s="1"/>
      <c r="BX2188" s="1"/>
      <c r="BY2188" s="1"/>
      <c r="BZ2188" s="1"/>
      <c r="CA2188" s="1"/>
      <c r="CB2188" s="1"/>
      <c r="CC2188" s="1"/>
      <c r="CD2188" s="1"/>
      <c r="CE2188" s="1"/>
      <c r="CF2188" s="1"/>
      <c r="CG2188" s="1"/>
      <c r="CH2188" s="1"/>
      <c r="CI2188" s="1"/>
      <c r="CJ2188" s="1"/>
      <c r="CK2188" s="1"/>
      <c r="CL2188" s="1"/>
      <c r="CM2188" s="1"/>
      <c r="CN2188" s="1"/>
      <c r="CO2188" s="1"/>
      <c r="CP2188" s="1"/>
      <c r="CQ2188" s="1"/>
      <c r="CR2188" s="1"/>
      <c r="CS2188" s="1"/>
      <c r="CT2188" s="1"/>
      <c r="CU2188" s="1"/>
      <c r="CV2188" s="1"/>
      <c r="CW2188" s="1"/>
      <c r="CX2188" s="1"/>
      <c r="CY2188" s="1"/>
      <c r="CZ2188" s="1"/>
      <c r="DA2188" s="1"/>
      <c r="DB2188" s="1"/>
      <c r="DC2188" s="1"/>
      <c r="DD2188" s="1"/>
      <c r="DE2188" s="1"/>
      <c r="DF2188" s="1"/>
      <c r="DG2188" s="1"/>
      <c r="DH2188" s="1"/>
      <c r="DI2188" s="1"/>
      <c r="DJ2188" s="1"/>
      <c r="DK2188" s="1"/>
      <c r="DL2188" s="1"/>
      <c r="DM2188" s="1"/>
      <c r="DN2188" s="1"/>
      <c r="DO2188" s="1"/>
      <c r="DP2188" s="1"/>
      <c r="DQ2188" s="1"/>
      <c r="DR2188" s="1"/>
      <c r="DS2188" s="1"/>
      <c r="DT2188" s="1"/>
      <c r="DU2188" s="1"/>
      <c r="DV2188" s="1"/>
      <c r="DW2188" s="1"/>
      <c r="DX2188" s="1"/>
      <c r="DY2188" s="1"/>
      <c r="DZ2188" s="1"/>
      <c r="EA2188" s="1"/>
      <c r="EB2188" s="1"/>
      <c r="EC2188" s="1"/>
      <c r="ED2188" s="1"/>
      <c r="EE2188" s="1"/>
      <c r="EF2188" s="1"/>
      <c r="EG2188" s="1"/>
      <c r="EH2188" s="1"/>
      <c r="EI2188" s="1"/>
      <c r="EJ2188" s="1"/>
      <c r="EK2188" s="1"/>
      <c r="EL2188" s="1"/>
      <c r="EM2188" s="1"/>
      <c r="EN2188" s="1"/>
      <c r="EO2188" s="1"/>
      <c r="EP2188" s="1"/>
      <c r="EQ2188" s="1"/>
      <c r="ER2188" s="1"/>
      <c r="ES2188" s="1"/>
      <c r="ET2188" s="1"/>
      <c r="EU2188" s="1"/>
      <c r="EV2188" s="1"/>
      <c r="EW2188" s="1"/>
      <c r="EX2188" s="1"/>
      <c r="EY2188" s="1"/>
      <c r="EZ2188" s="1"/>
      <c r="FA2188" s="1"/>
    </row>
    <row r="2189" spans="1:157" x14ac:dyDescent="0.2">
      <c r="A2189" s="15" t="s">
        <v>2055</v>
      </c>
      <c r="B2189" s="16" t="s">
        <v>72</v>
      </c>
      <c r="C2189" s="17">
        <v>21000</v>
      </c>
    </row>
    <row r="2190" spans="1:157" x14ac:dyDescent="0.2">
      <c r="A2190" s="15" t="s">
        <v>2056</v>
      </c>
      <c r="B2190" s="16" t="s">
        <v>72</v>
      </c>
      <c r="C2190" s="17">
        <v>27587</v>
      </c>
    </row>
    <row r="2191" spans="1:157" s="10" customFormat="1" x14ac:dyDescent="0.2">
      <c r="A2191" s="15" t="s">
        <v>2057</v>
      </c>
      <c r="B2191" s="16" t="s">
        <v>72</v>
      </c>
      <c r="C2191" s="17">
        <v>794</v>
      </c>
      <c r="D2191" s="1"/>
      <c r="E2191" s="1"/>
      <c r="F2191" s="1"/>
      <c r="G2191" s="1"/>
      <c r="H2191" s="1"/>
      <c r="I2191" s="1"/>
      <c r="J2191" s="1"/>
      <c r="K2191" s="1"/>
      <c r="L2191" s="1"/>
      <c r="M2191" s="1"/>
      <c r="N2191" s="1"/>
      <c r="O2191" s="1"/>
      <c r="P2191" s="1"/>
      <c r="Q2191" s="1"/>
      <c r="R2191" s="1"/>
      <c r="S2191" s="1"/>
      <c r="T2191" s="1"/>
      <c r="U2191" s="1"/>
      <c r="V2191" s="1"/>
      <c r="W2191" s="1"/>
      <c r="X2191" s="1"/>
      <c r="Y2191" s="1"/>
      <c r="Z2191" s="1"/>
      <c r="AA2191" s="1"/>
      <c r="AB2191" s="1"/>
      <c r="AC2191" s="1"/>
      <c r="AD2191" s="1"/>
      <c r="AE2191" s="1"/>
      <c r="AF2191" s="1"/>
      <c r="AG2191" s="1"/>
      <c r="AH2191" s="1"/>
      <c r="AI2191" s="1"/>
      <c r="AJ2191" s="1"/>
      <c r="AK2191" s="1"/>
      <c r="AL2191" s="1"/>
      <c r="AM2191" s="1"/>
      <c r="AN2191" s="1"/>
      <c r="AO2191" s="1"/>
      <c r="AP2191" s="1"/>
      <c r="AQ2191" s="1"/>
      <c r="AR2191" s="1"/>
      <c r="AS2191" s="1"/>
      <c r="AT2191" s="1"/>
      <c r="AU2191" s="1"/>
      <c r="AV2191" s="1"/>
      <c r="AW2191" s="1"/>
      <c r="AX2191" s="1"/>
      <c r="AY2191" s="1"/>
      <c r="AZ2191" s="1"/>
      <c r="BA2191" s="1"/>
      <c r="BB2191" s="1"/>
      <c r="BC2191" s="1"/>
      <c r="BD2191" s="1"/>
      <c r="BE2191" s="1"/>
      <c r="BF2191" s="1"/>
      <c r="BG2191" s="1"/>
      <c r="BH2191" s="1"/>
      <c r="BI2191" s="1"/>
      <c r="BJ2191" s="1"/>
      <c r="BK2191" s="1"/>
      <c r="BL2191" s="1"/>
      <c r="BM2191" s="1"/>
      <c r="BN2191" s="1"/>
      <c r="BO2191" s="1"/>
      <c r="BP2191" s="1"/>
      <c r="BQ2191" s="1"/>
      <c r="BR2191" s="1"/>
      <c r="BS2191" s="1"/>
      <c r="BT2191" s="1"/>
      <c r="BU2191" s="1"/>
      <c r="BV2191" s="1"/>
      <c r="BW2191" s="1"/>
      <c r="BX2191" s="1"/>
      <c r="BY2191" s="1"/>
      <c r="BZ2191" s="1"/>
      <c r="CA2191" s="1"/>
      <c r="CB2191" s="1"/>
      <c r="CC2191" s="1"/>
      <c r="CD2191" s="1"/>
      <c r="CE2191" s="1"/>
      <c r="CF2191" s="1"/>
      <c r="CG2191" s="1"/>
      <c r="CH2191" s="1"/>
      <c r="CI2191" s="1"/>
      <c r="CJ2191" s="1"/>
      <c r="CK2191" s="1"/>
      <c r="CL2191" s="1"/>
      <c r="CM2191" s="1"/>
      <c r="CN2191" s="1"/>
      <c r="CO2191" s="1"/>
      <c r="CP2191" s="1"/>
      <c r="CQ2191" s="1"/>
      <c r="CR2191" s="1"/>
      <c r="CS2191" s="1"/>
      <c r="CT2191" s="1"/>
      <c r="CU2191" s="1"/>
      <c r="CV2191" s="1"/>
      <c r="CW2191" s="1"/>
      <c r="CX2191" s="1"/>
      <c r="CY2191" s="1"/>
      <c r="CZ2191" s="1"/>
      <c r="DA2191" s="1"/>
      <c r="DB2191" s="1"/>
      <c r="DC2191" s="1"/>
      <c r="DD2191" s="1"/>
      <c r="DE2191" s="1"/>
      <c r="DF2191" s="1"/>
      <c r="DG2191" s="1"/>
      <c r="DH2191" s="1"/>
      <c r="DI2191" s="1"/>
      <c r="DJ2191" s="1"/>
      <c r="DK2191" s="1"/>
      <c r="DL2191" s="1"/>
      <c r="DM2191" s="1"/>
      <c r="DN2191" s="1"/>
      <c r="DO2191" s="1"/>
      <c r="DP2191" s="1"/>
      <c r="DQ2191" s="1"/>
      <c r="DR2191" s="1"/>
      <c r="DS2191" s="1"/>
      <c r="DT2191" s="1"/>
      <c r="DU2191" s="1"/>
      <c r="DV2191" s="1"/>
      <c r="DW2191" s="1"/>
      <c r="DX2191" s="1"/>
      <c r="DY2191" s="1"/>
      <c r="DZ2191" s="1"/>
      <c r="EA2191" s="1"/>
      <c r="EB2191" s="1"/>
      <c r="EC2191" s="1"/>
      <c r="ED2191" s="1"/>
      <c r="EE2191" s="1"/>
      <c r="EF2191" s="1"/>
      <c r="EG2191" s="1"/>
      <c r="EH2191" s="1"/>
      <c r="EI2191" s="1"/>
      <c r="EJ2191" s="1"/>
      <c r="EK2191" s="1"/>
      <c r="EL2191" s="1"/>
      <c r="EM2191" s="1"/>
      <c r="EN2191" s="1"/>
      <c r="EO2191" s="1"/>
      <c r="EP2191" s="1"/>
      <c r="EQ2191" s="1"/>
      <c r="ER2191" s="1"/>
      <c r="ES2191" s="1"/>
      <c r="ET2191" s="1"/>
      <c r="EU2191" s="1"/>
      <c r="EV2191" s="1"/>
      <c r="EW2191" s="1"/>
      <c r="EX2191" s="1"/>
      <c r="EY2191" s="1"/>
      <c r="EZ2191" s="1"/>
      <c r="FA2191" s="1"/>
    </row>
    <row r="2192" spans="1:157" x14ac:dyDescent="0.2">
      <c r="A2192" s="15" t="s">
        <v>2058</v>
      </c>
      <c r="B2192" s="16" t="s">
        <v>16</v>
      </c>
      <c r="C2192" s="17">
        <v>12080</v>
      </c>
    </row>
    <row r="2193" spans="1:3" x14ac:dyDescent="0.2">
      <c r="A2193" s="15" t="s">
        <v>2059</v>
      </c>
      <c r="B2193" s="16" t="s">
        <v>72</v>
      </c>
      <c r="C2193" s="17">
        <v>3800</v>
      </c>
    </row>
    <row r="2194" spans="1:3" x14ac:dyDescent="0.2">
      <c r="A2194" s="15" t="s">
        <v>2060</v>
      </c>
      <c r="B2194" s="16" t="s">
        <v>6</v>
      </c>
      <c r="C2194" s="17">
        <v>503750</v>
      </c>
    </row>
    <row r="2195" spans="1:3" x14ac:dyDescent="0.2">
      <c r="A2195" s="15" t="s">
        <v>2061</v>
      </c>
      <c r="B2195" s="16" t="s">
        <v>6</v>
      </c>
      <c r="C2195" s="17">
        <v>40000</v>
      </c>
    </row>
    <row r="2196" spans="1:3" x14ac:dyDescent="0.2">
      <c r="A2196" s="15" t="s">
        <v>2062</v>
      </c>
      <c r="B2196" s="16" t="s">
        <v>6</v>
      </c>
      <c r="C2196" s="17">
        <v>5220</v>
      </c>
    </row>
    <row r="2197" spans="1:3" x14ac:dyDescent="0.2">
      <c r="A2197" s="15" t="s">
        <v>2063</v>
      </c>
      <c r="B2197" s="16" t="s">
        <v>6</v>
      </c>
      <c r="C2197" s="17">
        <v>615000</v>
      </c>
    </row>
    <row r="2198" spans="1:3" x14ac:dyDescent="0.2">
      <c r="A2198" s="15" t="s">
        <v>2064</v>
      </c>
      <c r="B2198" s="16" t="s">
        <v>6</v>
      </c>
      <c r="C2198" s="17">
        <v>20101</v>
      </c>
    </row>
    <row r="2199" spans="1:3" x14ac:dyDescent="0.2">
      <c r="A2199" s="7" t="s">
        <v>2065</v>
      </c>
      <c r="B2199" s="8" t="s">
        <v>16</v>
      </c>
      <c r="C2199" s="9">
        <v>161147</v>
      </c>
    </row>
    <row r="2200" spans="1:3" x14ac:dyDescent="0.2">
      <c r="A2200" s="15" t="s">
        <v>2066</v>
      </c>
      <c r="B2200" s="16" t="s">
        <v>6</v>
      </c>
      <c r="C2200" s="17">
        <v>12066</v>
      </c>
    </row>
    <row r="2201" spans="1:3" x14ac:dyDescent="0.2">
      <c r="A2201" s="15" t="s">
        <v>2067</v>
      </c>
      <c r="B2201" s="16" t="s">
        <v>6</v>
      </c>
      <c r="C2201" s="17">
        <v>62416</v>
      </c>
    </row>
    <row r="2202" spans="1:3" x14ac:dyDescent="0.2">
      <c r="A2202" s="15" t="s">
        <v>2068</v>
      </c>
      <c r="B2202" s="16" t="s">
        <v>6</v>
      </c>
      <c r="C2202" s="17">
        <v>6000</v>
      </c>
    </row>
    <row r="2203" spans="1:3" x14ac:dyDescent="0.2">
      <c r="A2203" s="15" t="s">
        <v>2069</v>
      </c>
      <c r="B2203" s="16" t="s">
        <v>6</v>
      </c>
      <c r="C2203" s="17">
        <v>4500</v>
      </c>
    </row>
    <row r="2204" spans="1:3" x14ac:dyDescent="0.2">
      <c r="A2204" s="15" t="s">
        <v>2070</v>
      </c>
      <c r="B2204" s="16" t="s">
        <v>6</v>
      </c>
      <c r="C2204" s="17">
        <v>150000</v>
      </c>
    </row>
    <row r="2205" spans="1:3" x14ac:dyDescent="0.2">
      <c r="A2205" s="15" t="s">
        <v>2071</v>
      </c>
      <c r="B2205" s="16" t="s">
        <v>6</v>
      </c>
      <c r="C2205" s="17">
        <v>721520</v>
      </c>
    </row>
    <row r="2206" spans="1:3" x14ac:dyDescent="0.2">
      <c r="A2206" s="15" t="s">
        <v>2072</v>
      </c>
      <c r="B2206" s="16" t="s">
        <v>6</v>
      </c>
      <c r="C2206" s="17">
        <v>9000</v>
      </c>
    </row>
    <row r="2207" spans="1:3" x14ac:dyDescent="0.2">
      <c r="A2207" s="7" t="s">
        <v>2073</v>
      </c>
      <c r="B2207" s="8" t="s">
        <v>4</v>
      </c>
      <c r="C2207" s="9">
        <v>18287</v>
      </c>
    </row>
    <row r="2208" spans="1:3" x14ac:dyDescent="0.2">
      <c r="A2208" s="15" t="s">
        <v>2074</v>
      </c>
      <c r="B2208" s="16" t="s">
        <v>153</v>
      </c>
      <c r="C2208" s="17">
        <v>26667</v>
      </c>
    </row>
    <row r="2209" spans="1:157" x14ac:dyDescent="0.2">
      <c r="A2209" s="7" t="s">
        <v>2075</v>
      </c>
      <c r="B2209" s="8" t="s">
        <v>153</v>
      </c>
      <c r="C2209" s="9">
        <v>90000</v>
      </c>
    </row>
    <row r="2210" spans="1:157" x14ac:dyDescent="0.2">
      <c r="A2210" s="15" t="s">
        <v>2076</v>
      </c>
      <c r="B2210" s="16" t="s">
        <v>6</v>
      </c>
      <c r="C2210" s="17">
        <v>628488</v>
      </c>
    </row>
    <row r="2211" spans="1:157" x14ac:dyDescent="0.2">
      <c r="A2211" s="7" t="s">
        <v>2077</v>
      </c>
      <c r="B2211" s="8" t="s">
        <v>6</v>
      </c>
      <c r="C2211" s="9">
        <v>31650</v>
      </c>
    </row>
    <row r="2212" spans="1:157" x14ac:dyDescent="0.2">
      <c r="A2212" s="7" t="s">
        <v>2078</v>
      </c>
      <c r="B2212" s="8" t="s">
        <v>81</v>
      </c>
      <c r="C2212" s="9">
        <v>1710</v>
      </c>
    </row>
    <row r="2213" spans="1:157" x14ac:dyDescent="0.2">
      <c r="A2213" s="15" t="s">
        <v>2079</v>
      </c>
      <c r="B2213" s="16" t="s">
        <v>6</v>
      </c>
      <c r="C2213" s="17">
        <v>8500</v>
      </c>
    </row>
    <row r="2214" spans="1:157" x14ac:dyDescent="0.2">
      <c r="A2214" s="15" t="s">
        <v>2080</v>
      </c>
      <c r="B2214" s="16" t="s">
        <v>6</v>
      </c>
      <c r="C2214" s="17">
        <v>12016</v>
      </c>
    </row>
    <row r="2215" spans="1:157" x14ac:dyDescent="0.2">
      <c r="A2215" s="15" t="s">
        <v>2081</v>
      </c>
      <c r="B2215" s="16" t="s">
        <v>6</v>
      </c>
      <c r="C2215" s="17">
        <v>3815</v>
      </c>
    </row>
    <row r="2216" spans="1:157" s="10" customFormat="1" x14ac:dyDescent="0.2">
      <c r="A2216" s="15" t="s">
        <v>2082</v>
      </c>
      <c r="B2216" s="16" t="s">
        <v>6</v>
      </c>
      <c r="C2216" s="17">
        <v>10987</v>
      </c>
      <c r="D2216" s="1"/>
      <c r="E2216" s="1"/>
      <c r="F2216" s="1"/>
      <c r="G2216" s="1"/>
      <c r="H2216" s="1"/>
      <c r="I2216" s="1"/>
      <c r="J2216" s="1"/>
      <c r="K2216" s="1"/>
      <c r="L2216" s="1"/>
      <c r="M2216" s="1"/>
      <c r="N2216" s="1"/>
      <c r="O2216" s="1"/>
      <c r="P2216" s="1"/>
      <c r="Q2216" s="1"/>
      <c r="R2216" s="1"/>
      <c r="S2216" s="1"/>
      <c r="T2216" s="1"/>
      <c r="U2216" s="1"/>
      <c r="V2216" s="1"/>
      <c r="W2216" s="1"/>
      <c r="X2216" s="1"/>
      <c r="Y2216" s="1"/>
      <c r="Z2216" s="1"/>
      <c r="AA2216" s="1"/>
      <c r="AB2216" s="1"/>
      <c r="AC2216" s="1"/>
      <c r="AD2216" s="1"/>
      <c r="AE2216" s="1"/>
      <c r="AF2216" s="1"/>
      <c r="AG2216" s="1"/>
      <c r="AH2216" s="1"/>
      <c r="AI2216" s="1"/>
      <c r="AJ2216" s="1"/>
      <c r="AK2216" s="1"/>
      <c r="AL2216" s="1"/>
      <c r="AM2216" s="1"/>
      <c r="AN2216" s="1"/>
      <c r="AO2216" s="1"/>
      <c r="AP2216" s="1"/>
      <c r="AQ2216" s="1"/>
      <c r="AR2216" s="1"/>
      <c r="AS2216" s="1"/>
      <c r="AT2216" s="1"/>
      <c r="AU2216" s="1"/>
      <c r="AV2216" s="1"/>
      <c r="AW2216" s="1"/>
      <c r="AX2216" s="1"/>
      <c r="AY2216" s="1"/>
      <c r="AZ2216" s="1"/>
      <c r="BA2216" s="1"/>
      <c r="BB2216" s="1"/>
      <c r="BC2216" s="1"/>
      <c r="BD2216" s="1"/>
      <c r="BE2216" s="1"/>
      <c r="BF2216" s="1"/>
      <c r="BG2216" s="1"/>
      <c r="BH2216" s="1"/>
      <c r="BI2216" s="1"/>
      <c r="BJ2216" s="1"/>
      <c r="BK2216" s="1"/>
      <c r="BL2216" s="1"/>
      <c r="BM2216" s="1"/>
      <c r="BN2216" s="1"/>
      <c r="BO2216" s="1"/>
      <c r="BP2216" s="1"/>
      <c r="BQ2216" s="1"/>
      <c r="BR2216" s="1"/>
      <c r="BS2216" s="1"/>
      <c r="BT2216" s="1"/>
      <c r="BU2216" s="1"/>
      <c r="BV2216" s="1"/>
      <c r="BW2216" s="1"/>
      <c r="BX2216" s="1"/>
      <c r="BY2216" s="1"/>
      <c r="BZ2216" s="1"/>
      <c r="CA2216" s="1"/>
      <c r="CB2216" s="1"/>
      <c r="CC2216" s="1"/>
      <c r="CD2216" s="1"/>
      <c r="CE2216" s="1"/>
      <c r="CF2216" s="1"/>
      <c r="CG2216" s="1"/>
      <c r="CH2216" s="1"/>
      <c r="CI2216" s="1"/>
      <c r="CJ2216" s="1"/>
      <c r="CK2216" s="1"/>
      <c r="CL2216" s="1"/>
      <c r="CM2216" s="1"/>
      <c r="CN2216" s="1"/>
      <c r="CO2216" s="1"/>
      <c r="CP2216" s="1"/>
      <c r="CQ2216" s="1"/>
      <c r="CR2216" s="1"/>
      <c r="CS2216" s="1"/>
      <c r="CT2216" s="1"/>
      <c r="CU2216" s="1"/>
      <c r="CV2216" s="1"/>
      <c r="CW2216" s="1"/>
      <c r="CX2216" s="1"/>
      <c r="CY2216" s="1"/>
      <c r="CZ2216" s="1"/>
      <c r="DA2216" s="1"/>
      <c r="DB2216" s="1"/>
      <c r="DC2216" s="1"/>
      <c r="DD2216" s="1"/>
      <c r="DE2216" s="1"/>
      <c r="DF2216" s="1"/>
      <c r="DG2216" s="1"/>
      <c r="DH2216" s="1"/>
      <c r="DI2216" s="1"/>
      <c r="DJ2216" s="1"/>
      <c r="DK2216" s="1"/>
      <c r="DL2216" s="1"/>
      <c r="DM2216" s="1"/>
      <c r="DN2216" s="1"/>
      <c r="DO2216" s="1"/>
      <c r="DP2216" s="1"/>
      <c r="DQ2216" s="1"/>
      <c r="DR2216" s="1"/>
      <c r="DS2216" s="1"/>
      <c r="DT2216" s="1"/>
      <c r="DU2216" s="1"/>
      <c r="DV2216" s="1"/>
      <c r="DW2216" s="1"/>
      <c r="DX2216" s="1"/>
      <c r="DY2216" s="1"/>
      <c r="DZ2216" s="1"/>
      <c r="EA2216" s="1"/>
      <c r="EB2216" s="1"/>
      <c r="EC2216" s="1"/>
      <c r="ED2216" s="1"/>
      <c r="EE2216" s="1"/>
      <c r="EF2216" s="1"/>
      <c r="EG2216" s="1"/>
      <c r="EH2216" s="1"/>
      <c r="EI2216" s="1"/>
      <c r="EJ2216" s="1"/>
      <c r="EK2216" s="1"/>
      <c r="EL2216" s="1"/>
      <c r="EM2216" s="1"/>
      <c r="EN2216" s="1"/>
      <c r="EO2216" s="1"/>
      <c r="EP2216" s="1"/>
      <c r="EQ2216" s="1"/>
      <c r="ER2216" s="1"/>
      <c r="ES2216" s="1"/>
      <c r="ET2216" s="1"/>
      <c r="EU2216" s="1"/>
      <c r="EV2216" s="1"/>
      <c r="EW2216" s="1"/>
      <c r="EX2216" s="1"/>
      <c r="EY2216" s="1"/>
      <c r="EZ2216" s="1"/>
      <c r="FA2216" s="1"/>
    </row>
    <row r="2217" spans="1:157" x14ac:dyDescent="0.2">
      <c r="A2217" s="15" t="s">
        <v>2083</v>
      </c>
      <c r="B2217" s="16" t="s">
        <v>6</v>
      </c>
      <c r="C2217" s="17">
        <v>12400</v>
      </c>
    </row>
    <row r="2218" spans="1:157" x14ac:dyDescent="0.2">
      <c r="A2218" s="15" t="s">
        <v>2084</v>
      </c>
      <c r="B2218" s="16" t="s">
        <v>6</v>
      </c>
      <c r="C2218" s="17">
        <v>6144</v>
      </c>
    </row>
    <row r="2219" spans="1:157" x14ac:dyDescent="0.2">
      <c r="A2219" s="15" t="s">
        <v>2085</v>
      </c>
      <c r="B2219" s="16" t="s">
        <v>6</v>
      </c>
      <c r="C2219" s="17">
        <v>6833</v>
      </c>
    </row>
    <row r="2220" spans="1:157" x14ac:dyDescent="0.2">
      <c r="A2220" s="15" t="s">
        <v>2086</v>
      </c>
      <c r="B2220" s="16" t="s">
        <v>6</v>
      </c>
      <c r="C2220" s="17">
        <v>3120</v>
      </c>
    </row>
    <row r="2221" spans="1:157" x14ac:dyDescent="0.2">
      <c r="A2221" s="15" t="s">
        <v>2087</v>
      </c>
      <c r="B2221" s="16" t="s">
        <v>6</v>
      </c>
      <c r="C2221" s="17">
        <v>12016</v>
      </c>
    </row>
    <row r="2222" spans="1:157" x14ac:dyDescent="0.2">
      <c r="A2222" s="15" t="s">
        <v>2088</v>
      </c>
      <c r="B2222" s="16" t="s">
        <v>6</v>
      </c>
      <c r="C2222" s="17">
        <v>3000</v>
      </c>
    </row>
    <row r="2223" spans="1:157" s="10" customFormat="1" x14ac:dyDescent="0.2">
      <c r="A2223" s="15" t="s">
        <v>2089</v>
      </c>
      <c r="B2223" s="16" t="s">
        <v>6</v>
      </c>
      <c r="C2223" s="17">
        <v>12933</v>
      </c>
      <c r="D2223" s="1"/>
      <c r="E2223" s="1"/>
      <c r="F2223" s="1"/>
      <c r="G2223" s="1"/>
      <c r="H2223" s="1"/>
      <c r="I2223" s="1"/>
      <c r="J2223" s="1"/>
      <c r="K2223" s="1"/>
      <c r="L2223" s="1"/>
      <c r="M2223" s="1"/>
      <c r="N2223" s="1"/>
      <c r="O2223" s="1"/>
      <c r="P2223" s="1"/>
      <c r="Q2223" s="1"/>
      <c r="R2223" s="1"/>
      <c r="S2223" s="1"/>
      <c r="T2223" s="1"/>
      <c r="U2223" s="1"/>
      <c r="V2223" s="1"/>
      <c r="W2223" s="1"/>
      <c r="X2223" s="1"/>
      <c r="Y2223" s="1"/>
      <c r="Z2223" s="1"/>
      <c r="AA2223" s="1"/>
      <c r="AB2223" s="1"/>
      <c r="AC2223" s="1"/>
      <c r="AD2223" s="1"/>
      <c r="AE2223" s="1"/>
      <c r="AF2223" s="1"/>
      <c r="AG2223" s="1"/>
      <c r="AH2223" s="1"/>
      <c r="AI2223" s="1"/>
      <c r="AJ2223" s="1"/>
      <c r="AK2223" s="1"/>
      <c r="AL2223" s="1"/>
      <c r="AM2223" s="1"/>
      <c r="AN2223" s="1"/>
      <c r="AO2223" s="1"/>
      <c r="AP2223" s="1"/>
      <c r="AQ2223" s="1"/>
      <c r="AR2223" s="1"/>
      <c r="AS2223" s="1"/>
      <c r="AT2223" s="1"/>
      <c r="AU2223" s="1"/>
      <c r="AV2223" s="1"/>
      <c r="AW2223" s="1"/>
      <c r="AX2223" s="1"/>
      <c r="AY2223" s="1"/>
      <c r="AZ2223" s="1"/>
      <c r="BA2223" s="1"/>
      <c r="BB2223" s="1"/>
      <c r="BC2223" s="1"/>
      <c r="BD2223" s="1"/>
      <c r="BE2223" s="1"/>
      <c r="BF2223" s="1"/>
      <c r="BG2223" s="1"/>
      <c r="BH2223" s="1"/>
      <c r="BI2223" s="1"/>
      <c r="BJ2223" s="1"/>
      <c r="BK2223" s="1"/>
      <c r="BL2223" s="1"/>
      <c r="BM2223" s="1"/>
      <c r="BN2223" s="1"/>
      <c r="BO2223" s="1"/>
      <c r="BP2223" s="1"/>
      <c r="BQ2223" s="1"/>
      <c r="BR2223" s="1"/>
      <c r="BS2223" s="1"/>
      <c r="BT2223" s="1"/>
      <c r="BU2223" s="1"/>
      <c r="BV2223" s="1"/>
      <c r="BW2223" s="1"/>
      <c r="BX2223" s="1"/>
      <c r="BY2223" s="1"/>
      <c r="BZ2223" s="1"/>
      <c r="CA2223" s="1"/>
      <c r="CB2223" s="1"/>
      <c r="CC2223" s="1"/>
      <c r="CD2223" s="1"/>
      <c r="CE2223" s="1"/>
      <c r="CF2223" s="1"/>
      <c r="CG2223" s="1"/>
      <c r="CH2223" s="1"/>
      <c r="CI2223" s="1"/>
      <c r="CJ2223" s="1"/>
      <c r="CK2223" s="1"/>
      <c r="CL2223" s="1"/>
      <c r="CM2223" s="1"/>
      <c r="CN2223" s="1"/>
      <c r="CO2223" s="1"/>
      <c r="CP2223" s="1"/>
      <c r="CQ2223" s="1"/>
      <c r="CR2223" s="1"/>
      <c r="CS2223" s="1"/>
      <c r="CT2223" s="1"/>
      <c r="CU2223" s="1"/>
      <c r="CV2223" s="1"/>
      <c r="CW2223" s="1"/>
      <c r="CX2223" s="1"/>
      <c r="CY2223" s="1"/>
      <c r="CZ2223" s="1"/>
      <c r="DA2223" s="1"/>
      <c r="DB2223" s="1"/>
      <c r="DC2223" s="1"/>
      <c r="DD2223" s="1"/>
      <c r="DE2223" s="1"/>
      <c r="DF2223" s="1"/>
      <c r="DG2223" s="1"/>
      <c r="DH2223" s="1"/>
      <c r="DI2223" s="1"/>
      <c r="DJ2223" s="1"/>
      <c r="DK2223" s="1"/>
      <c r="DL2223" s="1"/>
      <c r="DM2223" s="1"/>
      <c r="DN2223" s="1"/>
      <c r="DO2223" s="1"/>
      <c r="DP2223" s="1"/>
      <c r="DQ2223" s="1"/>
      <c r="DR2223" s="1"/>
      <c r="DS2223" s="1"/>
      <c r="DT2223" s="1"/>
      <c r="DU2223" s="1"/>
      <c r="DV2223" s="1"/>
      <c r="DW2223" s="1"/>
      <c r="DX2223" s="1"/>
      <c r="DY2223" s="1"/>
      <c r="DZ2223" s="1"/>
      <c r="EA2223" s="1"/>
      <c r="EB2223" s="1"/>
      <c r="EC2223" s="1"/>
      <c r="ED2223" s="1"/>
      <c r="EE2223" s="1"/>
      <c r="EF2223" s="1"/>
      <c r="EG2223" s="1"/>
      <c r="EH2223" s="1"/>
      <c r="EI2223" s="1"/>
      <c r="EJ2223" s="1"/>
      <c r="EK2223" s="1"/>
      <c r="EL2223" s="1"/>
      <c r="EM2223" s="1"/>
      <c r="EN2223" s="1"/>
      <c r="EO2223" s="1"/>
      <c r="EP2223" s="1"/>
      <c r="EQ2223" s="1"/>
      <c r="ER2223" s="1"/>
      <c r="ES2223" s="1"/>
      <c r="ET2223" s="1"/>
      <c r="EU2223" s="1"/>
      <c r="EV2223" s="1"/>
      <c r="EW2223" s="1"/>
      <c r="EX2223" s="1"/>
      <c r="EY2223" s="1"/>
      <c r="EZ2223" s="1"/>
      <c r="FA2223" s="1"/>
    </row>
    <row r="2224" spans="1:157" x14ac:dyDescent="0.2">
      <c r="A2224" s="15" t="s">
        <v>2090</v>
      </c>
      <c r="B2224" s="16" t="s">
        <v>6</v>
      </c>
      <c r="C2224" s="17">
        <v>4900</v>
      </c>
    </row>
    <row r="2225" spans="1:157" x14ac:dyDescent="0.2">
      <c r="A2225" s="7" t="s">
        <v>2091</v>
      </c>
      <c r="B2225" s="8" t="s">
        <v>167</v>
      </c>
      <c r="C2225" s="9">
        <v>31234</v>
      </c>
    </row>
    <row r="2226" spans="1:157" x14ac:dyDescent="0.2">
      <c r="A2226" s="15" t="s">
        <v>2092</v>
      </c>
      <c r="B2226" s="16" t="s">
        <v>6</v>
      </c>
      <c r="C2226" s="17">
        <v>9850</v>
      </c>
    </row>
    <row r="2227" spans="1:157" x14ac:dyDescent="0.2">
      <c r="A2227" s="15" t="s">
        <v>2093</v>
      </c>
      <c r="B2227" s="16" t="s">
        <v>6</v>
      </c>
      <c r="C2227" s="17">
        <v>5922</v>
      </c>
    </row>
    <row r="2228" spans="1:157" x14ac:dyDescent="0.2">
      <c r="A2228" s="15" t="s">
        <v>2094</v>
      </c>
      <c r="B2228" s="16" t="s">
        <v>6</v>
      </c>
      <c r="C2228" s="17">
        <v>6909</v>
      </c>
    </row>
    <row r="2229" spans="1:157" x14ac:dyDescent="0.2">
      <c r="A2229" s="15" t="s">
        <v>2095</v>
      </c>
      <c r="B2229" s="16" t="s">
        <v>6</v>
      </c>
      <c r="C2229" s="17">
        <v>600</v>
      </c>
    </row>
    <row r="2230" spans="1:157" x14ac:dyDescent="0.2">
      <c r="A2230" s="15" t="s">
        <v>2096</v>
      </c>
      <c r="B2230" s="16" t="s">
        <v>6</v>
      </c>
      <c r="C2230" s="17">
        <v>5200</v>
      </c>
    </row>
    <row r="2231" spans="1:157" x14ac:dyDescent="0.2">
      <c r="A2231" s="15" t="s">
        <v>2097</v>
      </c>
      <c r="B2231" s="16" t="s">
        <v>6</v>
      </c>
      <c r="C2231" s="17">
        <v>9584</v>
      </c>
    </row>
    <row r="2232" spans="1:157" x14ac:dyDescent="0.2">
      <c r="A2232" s="15" t="s">
        <v>2098</v>
      </c>
      <c r="B2232" s="16" t="s">
        <v>6</v>
      </c>
      <c r="C2232" s="17">
        <v>14376</v>
      </c>
    </row>
    <row r="2233" spans="1:157" s="10" customFormat="1" x14ac:dyDescent="0.2">
      <c r="A2233" s="179" t="s">
        <v>2099</v>
      </c>
      <c r="B2233" s="180" t="s">
        <v>6</v>
      </c>
      <c r="C2233" s="181">
        <v>13400</v>
      </c>
      <c r="D2233" s="1"/>
      <c r="E2233" s="1"/>
      <c r="F2233" s="1"/>
      <c r="G2233" s="1"/>
      <c r="H2233" s="1"/>
      <c r="I2233" s="1"/>
      <c r="J2233" s="1"/>
      <c r="K2233" s="1"/>
      <c r="L2233" s="1"/>
      <c r="M2233" s="1"/>
      <c r="N2233" s="1"/>
      <c r="O2233" s="1"/>
      <c r="P2233" s="1"/>
      <c r="Q2233" s="1"/>
      <c r="R2233" s="1"/>
      <c r="S2233" s="1"/>
      <c r="T2233" s="1"/>
      <c r="U2233" s="1"/>
      <c r="V2233" s="1"/>
      <c r="W2233" s="1"/>
      <c r="X2233" s="1"/>
      <c r="Y2233" s="1"/>
      <c r="Z2233" s="1"/>
      <c r="AA2233" s="1"/>
      <c r="AB2233" s="1"/>
      <c r="AC2233" s="1"/>
      <c r="AD2233" s="1"/>
      <c r="AE2233" s="1"/>
      <c r="AF2233" s="1"/>
      <c r="AG2233" s="1"/>
      <c r="AH2233" s="1"/>
      <c r="AI2233" s="1"/>
      <c r="AJ2233" s="1"/>
      <c r="AK2233" s="1"/>
      <c r="AL2233" s="1"/>
      <c r="AM2233" s="1"/>
      <c r="AN2233" s="1"/>
      <c r="AO2233" s="1"/>
      <c r="AP2233" s="1"/>
      <c r="AQ2233" s="1"/>
      <c r="AR2233" s="1"/>
      <c r="AS2233" s="1"/>
      <c r="AT2233" s="1"/>
      <c r="AU2233" s="1"/>
      <c r="AV2233" s="1"/>
      <c r="AW2233" s="1"/>
      <c r="AX2233" s="1"/>
      <c r="AY2233" s="1"/>
      <c r="AZ2233" s="1"/>
      <c r="BA2233" s="1"/>
      <c r="BB2233" s="1"/>
      <c r="BC2233" s="1"/>
      <c r="BD2233" s="1"/>
      <c r="BE2233" s="1"/>
      <c r="BF2233" s="1"/>
      <c r="BG2233" s="1"/>
      <c r="BH2233" s="1"/>
      <c r="BI2233" s="1"/>
      <c r="BJ2233" s="1"/>
      <c r="BK2233" s="1"/>
      <c r="BL2233" s="1"/>
      <c r="BM2233" s="1"/>
      <c r="BN2233" s="1"/>
      <c r="BO2233" s="1"/>
      <c r="BP2233" s="1"/>
      <c r="BQ2233" s="1"/>
      <c r="BR2233" s="1"/>
      <c r="BS2233" s="1"/>
      <c r="BT2233" s="1"/>
      <c r="BU2233" s="1"/>
      <c r="BV2233" s="1"/>
      <c r="BW2233" s="1"/>
      <c r="BX2233" s="1"/>
      <c r="BY2233" s="1"/>
      <c r="BZ2233" s="1"/>
      <c r="CA2233" s="1"/>
      <c r="CB2233" s="1"/>
      <c r="CC2233" s="1"/>
      <c r="CD2233" s="1"/>
      <c r="CE2233" s="1"/>
      <c r="CF2233" s="1"/>
      <c r="CG2233" s="1"/>
      <c r="CH2233" s="1"/>
      <c r="CI2233" s="1"/>
      <c r="CJ2233" s="1"/>
      <c r="CK2233" s="1"/>
      <c r="CL2233" s="1"/>
      <c r="CM2233" s="1"/>
      <c r="CN2233" s="1"/>
      <c r="CO2233" s="1"/>
      <c r="CP2233" s="1"/>
      <c r="CQ2233" s="1"/>
      <c r="CR2233" s="1"/>
      <c r="CS2233" s="1"/>
      <c r="CT2233" s="1"/>
      <c r="CU2233" s="1"/>
      <c r="CV2233" s="1"/>
      <c r="CW2233" s="1"/>
      <c r="CX2233" s="1"/>
      <c r="CY2233" s="1"/>
      <c r="CZ2233" s="1"/>
      <c r="DA2233" s="1"/>
      <c r="DB2233" s="1"/>
      <c r="DC2233" s="1"/>
      <c r="DD2233" s="1"/>
      <c r="DE2233" s="1"/>
      <c r="DF2233" s="1"/>
      <c r="DG2233" s="1"/>
      <c r="DH2233" s="1"/>
      <c r="DI2233" s="1"/>
      <c r="DJ2233" s="1"/>
      <c r="DK2233" s="1"/>
      <c r="DL2233" s="1"/>
      <c r="DM2233" s="1"/>
      <c r="DN2233" s="1"/>
      <c r="DO2233" s="1"/>
      <c r="DP2233" s="1"/>
      <c r="DQ2233" s="1"/>
      <c r="DR2233" s="1"/>
      <c r="DS2233" s="1"/>
      <c r="DT2233" s="1"/>
      <c r="DU2233" s="1"/>
      <c r="DV2233" s="1"/>
      <c r="DW2233" s="1"/>
      <c r="DX2233" s="1"/>
      <c r="DY2233" s="1"/>
      <c r="DZ2233" s="1"/>
      <c r="EA2233" s="1"/>
      <c r="EB2233" s="1"/>
      <c r="EC2233" s="1"/>
      <c r="ED2233" s="1"/>
      <c r="EE2233" s="1"/>
      <c r="EF2233" s="1"/>
      <c r="EG2233" s="1"/>
      <c r="EH2233" s="1"/>
      <c r="EI2233" s="1"/>
      <c r="EJ2233" s="1"/>
      <c r="EK2233" s="1"/>
      <c r="EL2233" s="1"/>
      <c r="EM2233" s="1"/>
      <c r="EN2233" s="1"/>
      <c r="EO2233" s="1"/>
      <c r="EP2233" s="1"/>
      <c r="EQ2233" s="1"/>
      <c r="ER2233" s="1"/>
      <c r="ES2233" s="1"/>
      <c r="ET2233" s="1"/>
      <c r="EU2233" s="1"/>
      <c r="EV2233" s="1"/>
      <c r="EW2233" s="1"/>
      <c r="EX2233" s="1"/>
      <c r="EY2233" s="1"/>
      <c r="EZ2233" s="1"/>
      <c r="FA2233" s="1"/>
    </row>
    <row r="2234" spans="1:157" x14ac:dyDescent="0.2">
      <c r="A2234" s="15" t="s">
        <v>2100</v>
      </c>
      <c r="B2234" s="16" t="s">
        <v>6</v>
      </c>
      <c r="C2234" s="17">
        <v>61</v>
      </c>
    </row>
    <row r="2235" spans="1:157" x14ac:dyDescent="0.2">
      <c r="A2235" s="15" t="s">
        <v>2101</v>
      </c>
      <c r="B2235" s="16" t="s">
        <v>6</v>
      </c>
      <c r="C2235" s="17">
        <v>340</v>
      </c>
    </row>
    <row r="2236" spans="1:157" x14ac:dyDescent="0.2">
      <c r="A2236" s="15" t="s">
        <v>2102</v>
      </c>
      <c r="B2236" s="16" t="s">
        <v>6</v>
      </c>
      <c r="C2236" s="17">
        <v>20</v>
      </c>
    </row>
    <row r="2237" spans="1:157" s="10" customFormat="1" x14ac:dyDescent="0.2">
      <c r="A2237" s="15" t="s">
        <v>2103</v>
      </c>
      <c r="B2237" s="16" t="s">
        <v>6</v>
      </c>
      <c r="C2237" s="17">
        <v>525</v>
      </c>
      <c r="D2237" s="1"/>
      <c r="E2237" s="1"/>
      <c r="F2237" s="1"/>
      <c r="G2237" s="1"/>
      <c r="H2237" s="1"/>
      <c r="I2237" s="1"/>
      <c r="J2237" s="1"/>
      <c r="K2237" s="1"/>
      <c r="L2237" s="1"/>
      <c r="M2237" s="1"/>
      <c r="N2237" s="1"/>
      <c r="O2237" s="1"/>
      <c r="P2237" s="1"/>
      <c r="Q2237" s="1"/>
      <c r="R2237" s="1"/>
      <c r="S2237" s="1"/>
      <c r="T2237" s="1"/>
      <c r="U2237" s="1"/>
      <c r="V2237" s="1"/>
      <c r="W2237" s="1"/>
      <c r="X2237" s="1"/>
      <c r="Y2237" s="1"/>
      <c r="Z2237" s="1"/>
      <c r="AA2237" s="1"/>
      <c r="AB2237" s="1"/>
      <c r="AC2237" s="1"/>
      <c r="AD2237" s="1"/>
      <c r="AE2237" s="1"/>
      <c r="AF2237" s="1"/>
      <c r="AG2237" s="1"/>
      <c r="AH2237" s="1"/>
      <c r="AI2237" s="1"/>
      <c r="AJ2237" s="1"/>
      <c r="AK2237" s="1"/>
      <c r="AL2237" s="1"/>
      <c r="AM2237" s="1"/>
      <c r="AN2237" s="1"/>
      <c r="AO2237" s="1"/>
      <c r="AP2237" s="1"/>
      <c r="AQ2237" s="1"/>
      <c r="AR2237" s="1"/>
      <c r="AS2237" s="1"/>
      <c r="AT2237" s="1"/>
      <c r="AU2237" s="1"/>
      <c r="AV2237" s="1"/>
      <c r="AW2237" s="1"/>
      <c r="AX2237" s="1"/>
      <c r="AY2237" s="1"/>
      <c r="AZ2237" s="1"/>
      <c r="BA2237" s="1"/>
      <c r="BB2237" s="1"/>
      <c r="BC2237" s="1"/>
      <c r="BD2237" s="1"/>
      <c r="BE2237" s="1"/>
      <c r="BF2237" s="1"/>
      <c r="BG2237" s="1"/>
      <c r="BH2237" s="1"/>
      <c r="BI2237" s="1"/>
      <c r="BJ2237" s="1"/>
      <c r="BK2237" s="1"/>
      <c r="BL2237" s="1"/>
      <c r="BM2237" s="1"/>
      <c r="BN2237" s="1"/>
      <c r="BO2237" s="1"/>
      <c r="BP2237" s="1"/>
      <c r="BQ2237" s="1"/>
      <c r="BR2237" s="1"/>
      <c r="BS2237" s="1"/>
      <c r="BT2237" s="1"/>
      <c r="BU2237" s="1"/>
      <c r="BV2237" s="1"/>
      <c r="BW2237" s="1"/>
      <c r="BX2237" s="1"/>
      <c r="BY2237" s="1"/>
      <c r="BZ2237" s="1"/>
      <c r="CA2237" s="1"/>
      <c r="CB2237" s="1"/>
      <c r="CC2237" s="1"/>
      <c r="CD2237" s="1"/>
      <c r="CE2237" s="1"/>
      <c r="CF2237" s="1"/>
      <c r="CG2237" s="1"/>
      <c r="CH2237" s="1"/>
      <c r="CI2237" s="1"/>
      <c r="CJ2237" s="1"/>
      <c r="CK2237" s="1"/>
      <c r="CL2237" s="1"/>
      <c r="CM2237" s="1"/>
      <c r="CN2237" s="1"/>
      <c r="CO2237" s="1"/>
      <c r="CP2237" s="1"/>
      <c r="CQ2237" s="1"/>
      <c r="CR2237" s="1"/>
      <c r="CS2237" s="1"/>
      <c r="CT2237" s="1"/>
      <c r="CU2237" s="1"/>
      <c r="CV2237" s="1"/>
      <c r="CW2237" s="1"/>
      <c r="CX2237" s="1"/>
      <c r="CY2237" s="1"/>
      <c r="CZ2237" s="1"/>
      <c r="DA2237" s="1"/>
      <c r="DB2237" s="1"/>
      <c r="DC2237" s="1"/>
      <c r="DD2237" s="1"/>
      <c r="DE2237" s="1"/>
      <c r="DF2237" s="1"/>
      <c r="DG2237" s="1"/>
      <c r="DH2237" s="1"/>
      <c r="DI2237" s="1"/>
      <c r="DJ2237" s="1"/>
      <c r="DK2237" s="1"/>
      <c r="DL2237" s="1"/>
      <c r="DM2237" s="1"/>
      <c r="DN2237" s="1"/>
      <c r="DO2237" s="1"/>
      <c r="DP2237" s="1"/>
      <c r="DQ2237" s="1"/>
      <c r="DR2237" s="1"/>
      <c r="DS2237" s="1"/>
      <c r="DT2237" s="1"/>
      <c r="DU2237" s="1"/>
      <c r="DV2237" s="1"/>
      <c r="DW2237" s="1"/>
      <c r="DX2237" s="1"/>
      <c r="DY2237" s="1"/>
      <c r="DZ2237" s="1"/>
      <c r="EA2237" s="1"/>
      <c r="EB2237" s="1"/>
      <c r="EC2237" s="1"/>
      <c r="ED2237" s="1"/>
      <c r="EE2237" s="1"/>
      <c r="EF2237" s="1"/>
      <c r="EG2237" s="1"/>
      <c r="EH2237" s="1"/>
      <c r="EI2237" s="1"/>
      <c r="EJ2237" s="1"/>
      <c r="EK2237" s="1"/>
      <c r="EL2237" s="1"/>
      <c r="EM2237" s="1"/>
      <c r="EN2237" s="1"/>
      <c r="EO2237" s="1"/>
      <c r="EP2237" s="1"/>
      <c r="EQ2237" s="1"/>
      <c r="ER2237" s="1"/>
      <c r="ES2237" s="1"/>
      <c r="ET2237" s="1"/>
      <c r="EU2237" s="1"/>
      <c r="EV2237" s="1"/>
      <c r="EW2237" s="1"/>
      <c r="EX2237" s="1"/>
      <c r="EY2237" s="1"/>
      <c r="EZ2237" s="1"/>
      <c r="FA2237" s="1"/>
    </row>
    <row r="2238" spans="1:157" x14ac:dyDescent="0.2">
      <c r="A2238" s="15" t="s">
        <v>2104</v>
      </c>
      <c r="B2238" s="16" t="s">
        <v>6</v>
      </c>
      <c r="C2238" s="17">
        <v>25</v>
      </c>
    </row>
    <row r="2239" spans="1:157" x14ac:dyDescent="0.2">
      <c r="A2239" s="15" t="s">
        <v>2105</v>
      </c>
      <c r="B2239" s="16" t="s">
        <v>6</v>
      </c>
      <c r="C2239" s="17">
        <v>80</v>
      </c>
    </row>
    <row r="2240" spans="1:157" x14ac:dyDescent="0.2">
      <c r="A2240" s="15" t="s">
        <v>2106</v>
      </c>
      <c r="B2240" s="16" t="s">
        <v>6</v>
      </c>
      <c r="C2240" s="17">
        <v>250</v>
      </c>
    </row>
    <row r="2241" spans="1:157" x14ac:dyDescent="0.2">
      <c r="A2241" s="15" t="s">
        <v>2107</v>
      </c>
      <c r="B2241" s="16" t="s">
        <v>6</v>
      </c>
      <c r="C2241" s="17">
        <v>500</v>
      </c>
    </row>
    <row r="2242" spans="1:157" x14ac:dyDescent="0.2">
      <c r="A2242" s="15" t="s">
        <v>2108</v>
      </c>
      <c r="B2242" s="16" t="s">
        <v>6</v>
      </c>
      <c r="C2242" s="17">
        <v>4559</v>
      </c>
    </row>
    <row r="2243" spans="1:157" x14ac:dyDescent="0.2">
      <c r="A2243" s="15" t="s">
        <v>2109</v>
      </c>
      <c r="B2243" s="16" t="s">
        <v>6</v>
      </c>
      <c r="C2243" s="17">
        <v>340.54</v>
      </c>
    </row>
    <row r="2244" spans="1:157" x14ac:dyDescent="0.2">
      <c r="A2244" s="15" t="s">
        <v>2110</v>
      </c>
      <c r="B2244" s="16" t="s">
        <v>6</v>
      </c>
      <c r="C2244" s="17">
        <v>325</v>
      </c>
    </row>
    <row r="2245" spans="1:157" x14ac:dyDescent="0.2">
      <c r="A2245" s="15" t="s">
        <v>2111</v>
      </c>
      <c r="B2245" s="16" t="s">
        <v>6</v>
      </c>
      <c r="C2245" s="17">
        <v>22</v>
      </c>
    </row>
    <row r="2246" spans="1:157" s="10" customFormat="1" x14ac:dyDescent="0.2">
      <c r="A2246" s="15" t="s">
        <v>2112</v>
      </c>
      <c r="B2246" s="16" t="s">
        <v>6</v>
      </c>
      <c r="C2246" s="17">
        <v>50</v>
      </c>
      <c r="D2246" s="1"/>
      <c r="E2246" s="1"/>
      <c r="F2246" s="1"/>
      <c r="G2246" s="1"/>
      <c r="H2246" s="1"/>
      <c r="I2246" s="1"/>
      <c r="J2246" s="1"/>
      <c r="K2246" s="1"/>
      <c r="L2246" s="1"/>
      <c r="M2246" s="1"/>
      <c r="N2246" s="1"/>
      <c r="O2246" s="1"/>
      <c r="P2246" s="1"/>
      <c r="Q2246" s="1"/>
      <c r="R2246" s="1"/>
      <c r="S2246" s="1"/>
      <c r="T2246" s="1"/>
      <c r="U2246" s="1"/>
      <c r="V2246" s="1"/>
      <c r="W2246" s="1"/>
      <c r="X2246" s="1"/>
      <c r="Y2246" s="1"/>
      <c r="Z2246" s="1"/>
      <c r="AA2246" s="1"/>
      <c r="AB2246" s="1"/>
      <c r="AC2246" s="1"/>
      <c r="AD2246" s="1"/>
      <c r="AE2246" s="1"/>
      <c r="AF2246" s="1"/>
      <c r="AG2246" s="1"/>
      <c r="AH2246" s="1"/>
      <c r="AI2246" s="1"/>
      <c r="AJ2246" s="1"/>
      <c r="AK2246" s="1"/>
      <c r="AL2246" s="1"/>
      <c r="AM2246" s="1"/>
      <c r="AN2246" s="1"/>
      <c r="AO2246" s="1"/>
      <c r="AP2246" s="1"/>
      <c r="AQ2246" s="1"/>
      <c r="AR2246" s="1"/>
      <c r="AS2246" s="1"/>
      <c r="AT2246" s="1"/>
      <c r="AU2246" s="1"/>
      <c r="AV2246" s="1"/>
      <c r="AW2246" s="1"/>
      <c r="AX2246" s="1"/>
      <c r="AY2246" s="1"/>
      <c r="AZ2246" s="1"/>
      <c r="BA2246" s="1"/>
      <c r="BB2246" s="1"/>
      <c r="BC2246" s="1"/>
      <c r="BD2246" s="1"/>
      <c r="BE2246" s="1"/>
      <c r="BF2246" s="1"/>
      <c r="BG2246" s="1"/>
      <c r="BH2246" s="1"/>
      <c r="BI2246" s="1"/>
      <c r="BJ2246" s="1"/>
      <c r="BK2246" s="1"/>
      <c r="BL2246" s="1"/>
      <c r="BM2246" s="1"/>
      <c r="BN2246" s="1"/>
      <c r="BO2246" s="1"/>
      <c r="BP2246" s="1"/>
      <c r="BQ2246" s="1"/>
      <c r="BR2246" s="1"/>
      <c r="BS2246" s="1"/>
      <c r="BT2246" s="1"/>
      <c r="BU2246" s="1"/>
      <c r="BV2246" s="1"/>
      <c r="BW2246" s="1"/>
      <c r="BX2246" s="1"/>
      <c r="BY2246" s="1"/>
      <c r="BZ2246" s="1"/>
      <c r="CA2246" s="1"/>
      <c r="CB2246" s="1"/>
      <c r="CC2246" s="1"/>
      <c r="CD2246" s="1"/>
      <c r="CE2246" s="1"/>
      <c r="CF2246" s="1"/>
      <c r="CG2246" s="1"/>
      <c r="CH2246" s="1"/>
      <c r="CI2246" s="1"/>
      <c r="CJ2246" s="1"/>
      <c r="CK2246" s="1"/>
      <c r="CL2246" s="1"/>
      <c r="CM2246" s="1"/>
      <c r="CN2246" s="1"/>
      <c r="CO2246" s="1"/>
      <c r="CP2246" s="1"/>
      <c r="CQ2246" s="1"/>
      <c r="CR2246" s="1"/>
      <c r="CS2246" s="1"/>
      <c r="CT2246" s="1"/>
      <c r="CU2246" s="1"/>
      <c r="CV2246" s="1"/>
      <c r="CW2246" s="1"/>
      <c r="CX2246" s="1"/>
      <c r="CY2246" s="1"/>
      <c r="CZ2246" s="1"/>
      <c r="DA2246" s="1"/>
      <c r="DB2246" s="1"/>
      <c r="DC2246" s="1"/>
      <c r="DD2246" s="1"/>
      <c r="DE2246" s="1"/>
      <c r="DF2246" s="1"/>
      <c r="DG2246" s="1"/>
      <c r="DH2246" s="1"/>
      <c r="DI2246" s="1"/>
      <c r="DJ2246" s="1"/>
      <c r="DK2246" s="1"/>
      <c r="DL2246" s="1"/>
      <c r="DM2246" s="1"/>
      <c r="DN2246" s="1"/>
      <c r="DO2246" s="1"/>
      <c r="DP2246" s="1"/>
      <c r="DQ2246" s="1"/>
      <c r="DR2246" s="1"/>
      <c r="DS2246" s="1"/>
      <c r="DT2246" s="1"/>
      <c r="DU2246" s="1"/>
      <c r="DV2246" s="1"/>
      <c r="DW2246" s="1"/>
      <c r="DX2246" s="1"/>
      <c r="DY2246" s="1"/>
      <c r="DZ2246" s="1"/>
      <c r="EA2246" s="1"/>
      <c r="EB2246" s="1"/>
      <c r="EC2246" s="1"/>
      <c r="ED2246" s="1"/>
      <c r="EE2246" s="1"/>
      <c r="EF2246" s="1"/>
      <c r="EG2246" s="1"/>
      <c r="EH2246" s="1"/>
      <c r="EI2246" s="1"/>
      <c r="EJ2246" s="1"/>
      <c r="EK2246" s="1"/>
      <c r="EL2246" s="1"/>
      <c r="EM2246" s="1"/>
      <c r="EN2246" s="1"/>
      <c r="EO2246" s="1"/>
      <c r="EP2246" s="1"/>
      <c r="EQ2246" s="1"/>
      <c r="ER2246" s="1"/>
      <c r="ES2246" s="1"/>
      <c r="ET2246" s="1"/>
      <c r="EU2246" s="1"/>
      <c r="EV2246" s="1"/>
      <c r="EW2246" s="1"/>
      <c r="EX2246" s="1"/>
      <c r="EY2246" s="1"/>
      <c r="EZ2246" s="1"/>
      <c r="FA2246" s="1"/>
    </row>
    <row r="2247" spans="1:157" x14ac:dyDescent="0.2">
      <c r="A2247" s="15" t="s">
        <v>2113</v>
      </c>
      <c r="B2247" s="16" t="s">
        <v>6</v>
      </c>
      <c r="C2247" s="17">
        <v>190</v>
      </c>
    </row>
    <row r="2248" spans="1:157" x14ac:dyDescent="0.2">
      <c r="A2248" s="7" t="s">
        <v>2114</v>
      </c>
      <c r="B2248" s="8" t="s">
        <v>6</v>
      </c>
      <c r="C2248" s="9">
        <v>208</v>
      </c>
    </row>
    <row r="2249" spans="1:157" x14ac:dyDescent="0.2">
      <c r="A2249" s="15" t="s">
        <v>2115</v>
      </c>
      <c r="B2249" s="16" t="s">
        <v>6</v>
      </c>
      <c r="C2249" s="17">
        <v>20</v>
      </c>
    </row>
    <row r="2250" spans="1:157" x14ac:dyDescent="0.2">
      <c r="A2250" s="15" t="s">
        <v>2116</v>
      </c>
      <c r="B2250" s="16" t="s">
        <v>6</v>
      </c>
      <c r="C2250" s="17">
        <v>6953</v>
      </c>
    </row>
    <row r="2251" spans="1:157" x14ac:dyDescent="0.2">
      <c r="A2251" s="15" t="s">
        <v>2117</v>
      </c>
      <c r="B2251" s="16" t="s">
        <v>6</v>
      </c>
      <c r="C2251" s="17">
        <v>72760</v>
      </c>
    </row>
    <row r="2252" spans="1:157" x14ac:dyDescent="0.2">
      <c r="A2252" s="15" t="s">
        <v>2118</v>
      </c>
      <c r="B2252" s="16" t="s">
        <v>6</v>
      </c>
      <c r="C2252" s="17">
        <v>31900</v>
      </c>
    </row>
    <row r="2253" spans="1:157" x14ac:dyDescent="0.2">
      <c r="A2253" s="15" t="s">
        <v>2119</v>
      </c>
      <c r="B2253" s="16" t="s">
        <v>6</v>
      </c>
      <c r="C2253" s="17">
        <v>3650</v>
      </c>
    </row>
    <row r="2254" spans="1:157" x14ac:dyDescent="0.2">
      <c r="A2254" s="15" t="s">
        <v>2120</v>
      </c>
      <c r="B2254" s="16" t="s">
        <v>6</v>
      </c>
      <c r="C2254" s="17">
        <v>10650</v>
      </c>
    </row>
    <row r="2255" spans="1:157" x14ac:dyDescent="0.2">
      <c r="A2255" s="7" t="s">
        <v>2121</v>
      </c>
      <c r="B2255" s="8" t="s">
        <v>6</v>
      </c>
      <c r="C2255" s="9">
        <v>13470</v>
      </c>
    </row>
    <row r="2256" spans="1:157" x14ac:dyDescent="0.2">
      <c r="A2256" s="15" t="s">
        <v>2122</v>
      </c>
      <c r="B2256" s="16" t="s">
        <v>6</v>
      </c>
      <c r="C2256" s="17">
        <v>1155</v>
      </c>
    </row>
    <row r="2257" spans="1:3" x14ac:dyDescent="0.2">
      <c r="A2257" s="15" t="s">
        <v>2123</v>
      </c>
      <c r="B2257" s="16" t="s">
        <v>6</v>
      </c>
      <c r="C2257" s="17">
        <v>1480.5</v>
      </c>
    </row>
    <row r="2258" spans="1:3" x14ac:dyDescent="0.2">
      <c r="A2258" s="15" t="s">
        <v>2124</v>
      </c>
      <c r="B2258" s="16" t="s">
        <v>6</v>
      </c>
      <c r="C2258" s="17">
        <v>670</v>
      </c>
    </row>
    <row r="2259" spans="1:3" x14ac:dyDescent="0.2">
      <c r="A2259" s="15" t="s">
        <v>2125</v>
      </c>
      <c r="B2259" s="16" t="s">
        <v>20</v>
      </c>
      <c r="C2259" s="17">
        <v>5053</v>
      </c>
    </row>
    <row r="2260" spans="1:3" x14ac:dyDescent="0.2">
      <c r="A2260" s="15" t="s">
        <v>2126</v>
      </c>
      <c r="B2260" s="16" t="s">
        <v>6</v>
      </c>
      <c r="C2260" s="17">
        <v>2780</v>
      </c>
    </row>
    <row r="2261" spans="1:3" x14ac:dyDescent="0.2">
      <c r="A2261" s="15" t="s">
        <v>2127</v>
      </c>
      <c r="B2261" s="16" t="s">
        <v>6</v>
      </c>
      <c r="C2261" s="17">
        <v>12550</v>
      </c>
    </row>
    <row r="2262" spans="1:3" x14ac:dyDescent="0.2">
      <c r="A2262" s="15" t="s">
        <v>2128</v>
      </c>
      <c r="B2262" s="16" t="s">
        <v>6</v>
      </c>
      <c r="C2262" s="17">
        <v>562</v>
      </c>
    </row>
    <row r="2263" spans="1:3" x14ac:dyDescent="0.2">
      <c r="A2263" s="15" t="s">
        <v>2129</v>
      </c>
      <c r="B2263" s="16" t="s">
        <v>6</v>
      </c>
      <c r="C2263" s="17">
        <v>300</v>
      </c>
    </row>
    <row r="2264" spans="1:3" x14ac:dyDescent="0.2">
      <c r="A2264" s="15" t="s">
        <v>2130</v>
      </c>
      <c r="B2264" s="16" t="s">
        <v>6</v>
      </c>
      <c r="C2264" s="17">
        <v>6000</v>
      </c>
    </row>
    <row r="2265" spans="1:3" x14ac:dyDescent="0.2">
      <c r="A2265" s="15" t="s">
        <v>2131</v>
      </c>
      <c r="B2265" s="16" t="s">
        <v>6</v>
      </c>
      <c r="C2265" s="17">
        <v>2900</v>
      </c>
    </row>
    <row r="2266" spans="1:3" x14ac:dyDescent="0.2">
      <c r="A2266" s="15" t="s">
        <v>2132</v>
      </c>
      <c r="B2266" s="16" t="s">
        <v>6</v>
      </c>
      <c r="C2266" s="17">
        <v>2960</v>
      </c>
    </row>
    <row r="2267" spans="1:3" x14ac:dyDescent="0.2">
      <c r="A2267" s="15" t="s">
        <v>2133</v>
      </c>
      <c r="B2267" s="16" t="s">
        <v>6</v>
      </c>
      <c r="C2267" s="17">
        <v>21350</v>
      </c>
    </row>
    <row r="2268" spans="1:3" x14ac:dyDescent="0.2">
      <c r="A2268" s="15" t="s">
        <v>2134</v>
      </c>
      <c r="B2268" s="16" t="s">
        <v>6</v>
      </c>
      <c r="C2268" s="17">
        <v>8424</v>
      </c>
    </row>
    <row r="2269" spans="1:3" x14ac:dyDescent="0.2">
      <c r="A2269" s="15" t="s">
        <v>2135</v>
      </c>
      <c r="B2269" s="16" t="s">
        <v>6</v>
      </c>
      <c r="C2269" s="17">
        <v>6275</v>
      </c>
    </row>
    <row r="2270" spans="1:3" x14ac:dyDescent="0.2">
      <c r="A2270" s="15" t="s">
        <v>2136</v>
      </c>
      <c r="B2270" s="16" t="s">
        <v>6</v>
      </c>
      <c r="C2270" s="17">
        <v>1200</v>
      </c>
    </row>
    <row r="2271" spans="1:3" x14ac:dyDescent="0.2">
      <c r="A2271" s="15" t="s">
        <v>2137</v>
      </c>
      <c r="B2271" s="16" t="s">
        <v>6</v>
      </c>
      <c r="C2271" s="17">
        <v>3750</v>
      </c>
    </row>
    <row r="2272" spans="1:3" x14ac:dyDescent="0.2">
      <c r="A2272" s="15" t="s">
        <v>2138</v>
      </c>
      <c r="B2272" s="16" t="s">
        <v>6</v>
      </c>
      <c r="C2272" s="17">
        <v>60</v>
      </c>
    </row>
    <row r="2273" spans="1:157" x14ac:dyDescent="0.2">
      <c r="A2273" s="15" t="s">
        <v>2139</v>
      </c>
      <c r="B2273" s="16" t="s">
        <v>6</v>
      </c>
      <c r="C2273" s="17">
        <v>20</v>
      </c>
    </row>
    <row r="2274" spans="1:157" x14ac:dyDescent="0.2">
      <c r="A2274" s="15" t="s">
        <v>2140</v>
      </c>
      <c r="B2274" s="16" t="s">
        <v>6</v>
      </c>
      <c r="C2274" s="17">
        <v>150</v>
      </c>
    </row>
    <row r="2275" spans="1:157" x14ac:dyDescent="0.2">
      <c r="A2275" s="15" t="s">
        <v>2141</v>
      </c>
      <c r="B2275" s="16" t="s">
        <v>6</v>
      </c>
      <c r="C2275" s="17">
        <v>32</v>
      </c>
    </row>
    <row r="2276" spans="1:157" x14ac:dyDescent="0.2">
      <c r="A2276" s="15" t="s">
        <v>2142</v>
      </c>
      <c r="B2276" s="16" t="s">
        <v>16</v>
      </c>
      <c r="C2276" s="17">
        <v>18000</v>
      </c>
    </row>
    <row r="2277" spans="1:157" x14ac:dyDescent="0.2">
      <c r="A2277" s="15" t="s">
        <v>2143</v>
      </c>
      <c r="B2277" s="16" t="s">
        <v>20</v>
      </c>
      <c r="C2277" s="17">
        <v>9700</v>
      </c>
    </row>
    <row r="2278" spans="1:157" x14ac:dyDescent="0.2">
      <c r="A2278" s="15" t="s">
        <v>2144</v>
      </c>
      <c r="B2278" s="16" t="s">
        <v>16</v>
      </c>
      <c r="C2278" s="17">
        <v>95937</v>
      </c>
    </row>
    <row r="2279" spans="1:157" x14ac:dyDescent="0.2">
      <c r="A2279" s="15" t="s">
        <v>2145</v>
      </c>
      <c r="B2279" s="16" t="s">
        <v>16</v>
      </c>
      <c r="C2279" s="17">
        <v>19250</v>
      </c>
    </row>
    <row r="2280" spans="1:157" x14ac:dyDescent="0.2">
      <c r="A2280" s="15" t="s">
        <v>2146</v>
      </c>
      <c r="B2280" s="16" t="s">
        <v>16</v>
      </c>
      <c r="C2280" s="17">
        <v>1986155</v>
      </c>
    </row>
    <row r="2281" spans="1:157" x14ac:dyDescent="0.2">
      <c r="A2281" s="15" t="s">
        <v>2147</v>
      </c>
      <c r="B2281" s="16" t="s">
        <v>6</v>
      </c>
      <c r="C2281" s="17">
        <v>1392000</v>
      </c>
    </row>
    <row r="2282" spans="1:157" x14ac:dyDescent="0.2">
      <c r="A2282" s="15" t="s">
        <v>2148</v>
      </c>
      <c r="B2282" s="16" t="s">
        <v>6</v>
      </c>
      <c r="C2282" s="17">
        <v>159848</v>
      </c>
    </row>
    <row r="2283" spans="1:157" x14ac:dyDescent="0.2">
      <c r="A2283" s="15" t="s">
        <v>2149</v>
      </c>
      <c r="B2283" s="16" t="s">
        <v>786</v>
      </c>
      <c r="C2283" s="17">
        <v>104014</v>
      </c>
    </row>
    <row r="2284" spans="1:157" x14ac:dyDescent="0.2">
      <c r="A2284" s="15" t="s">
        <v>2150</v>
      </c>
      <c r="B2284" s="16" t="s">
        <v>6</v>
      </c>
      <c r="C2284" s="17">
        <v>9200000</v>
      </c>
    </row>
    <row r="2285" spans="1:157" s="10" customFormat="1" x14ac:dyDescent="0.2">
      <c r="A2285" s="15" t="s">
        <v>2151</v>
      </c>
      <c r="B2285" s="16" t="s">
        <v>6</v>
      </c>
      <c r="C2285" s="17">
        <v>5830000</v>
      </c>
      <c r="D2285" s="1"/>
      <c r="E2285" s="1"/>
      <c r="F2285" s="1"/>
      <c r="G2285" s="1"/>
      <c r="H2285" s="1"/>
      <c r="I2285" s="1"/>
      <c r="J2285" s="1"/>
      <c r="K2285" s="1"/>
      <c r="L2285" s="1"/>
      <c r="M2285" s="1"/>
      <c r="N2285" s="1"/>
      <c r="O2285" s="1"/>
      <c r="P2285" s="1"/>
      <c r="Q2285" s="1"/>
      <c r="R2285" s="1"/>
      <c r="S2285" s="1"/>
      <c r="T2285" s="1"/>
      <c r="U2285" s="1"/>
      <c r="V2285" s="1"/>
      <c r="W2285" s="1"/>
      <c r="X2285" s="1"/>
      <c r="Y2285" s="1"/>
      <c r="Z2285" s="1"/>
      <c r="AA2285" s="1"/>
      <c r="AB2285" s="1"/>
      <c r="AC2285" s="1"/>
      <c r="AD2285" s="1"/>
      <c r="AE2285" s="1"/>
      <c r="AF2285" s="1"/>
      <c r="AG2285" s="1"/>
      <c r="AH2285" s="1"/>
      <c r="AI2285" s="1"/>
      <c r="AJ2285" s="1"/>
      <c r="AK2285" s="1"/>
      <c r="AL2285" s="1"/>
      <c r="AM2285" s="1"/>
      <c r="AN2285" s="1"/>
      <c r="AO2285" s="1"/>
      <c r="AP2285" s="1"/>
      <c r="AQ2285" s="1"/>
      <c r="AR2285" s="1"/>
      <c r="AS2285" s="1"/>
      <c r="AT2285" s="1"/>
      <c r="AU2285" s="1"/>
      <c r="AV2285" s="1"/>
      <c r="AW2285" s="1"/>
      <c r="AX2285" s="1"/>
      <c r="AY2285" s="1"/>
      <c r="AZ2285" s="1"/>
      <c r="BA2285" s="1"/>
      <c r="BB2285" s="1"/>
      <c r="BC2285" s="1"/>
      <c r="BD2285" s="1"/>
      <c r="BE2285" s="1"/>
      <c r="BF2285" s="1"/>
      <c r="BG2285" s="1"/>
      <c r="BH2285" s="1"/>
      <c r="BI2285" s="1"/>
      <c r="BJ2285" s="1"/>
      <c r="BK2285" s="1"/>
      <c r="BL2285" s="1"/>
      <c r="BM2285" s="1"/>
      <c r="BN2285" s="1"/>
      <c r="BO2285" s="1"/>
      <c r="BP2285" s="1"/>
      <c r="BQ2285" s="1"/>
      <c r="BR2285" s="1"/>
      <c r="BS2285" s="1"/>
      <c r="BT2285" s="1"/>
      <c r="BU2285" s="1"/>
      <c r="BV2285" s="1"/>
      <c r="BW2285" s="1"/>
      <c r="BX2285" s="1"/>
      <c r="BY2285" s="1"/>
      <c r="BZ2285" s="1"/>
      <c r="CA2285" s="1"/>
      <c r="CB2285" s="1"/>
      <c r="CC2285" s="1"/>
      <c r="CD2285" s="1"/>
      <c r="CE2285" s="1"/>
      <c r="CF2285" s="1"/>
      <c r="CG2285" s="1"/>
      <c r="CH2285" s="1"/>
      <c r="CI2285" s="1"/>
      <c r="CJ2285" s="1"/>
      <c r="CK2285" s="1"/>
      <c r="CL2285" s="1"/>
      <c r="CM2285" s="1"/>
      <c r="CN2285" s="1"/>
      <c r="CO2285" s="1"/>
      <c r="CP2285" s="1"/>
      <c r="CQ2285" s="1"/>
      <c r="CR2285" s="1"/>
      <c r="CS2285" s="1"/>
      <c r="CT2285" s="1"/>
      <c r="CU2285" s="1"/>
      <c r="CV2285" s="1"/>
      <c r="CW2285" s="1"/>
      <c r="CX2285" s="1"/>
      <c r="CY2285" s="1"/>
      <c r="CZ2285" s="1"/>
      <c r="DA2285" s="1"/>
      <c r="DB2285" s="1"/>
      <c r="DC2285" s="1"/>
      <c r="DD2285" s="1"/>
      <c r="DE2285" s="1"/>
      <c r="DF2285" s="1"/>
      <c r="DG2285" s="1"/>
      <c r="DH2285" s="1"/>
      <c r="DI2285" s="1"/>
      <c r="DJ2285" s="1"/>
      <c r="DK2285" s="1"/>
      <c r="DL2285" s="1"/>
      <c r="DM2285" s="1"/>
      <c r="DN2285" s="1"/>
      <c r="DO2285" s="1"/>
      <c r="DP2285" s="1"/>
      <c r="DQ2285" s="1"/>
      <c r="DR2285" s="1"/>
      <c r="DS2285" s="1"/>
      <c r="DT2285" s="1"/>
      <c r="DU2285" s="1"/>
      <c r="DV2285" s="1"/>
      <c r="DW2285" s="1"/>
      <c r="DX2285" s="1"/>
      <c r="DY2285" s="1"/>
      <c r="DZ2285" s="1"/>
      <c r="EA2285" s="1"/>
      <c r="EB2285" s="1"/>
      <c r="EC2285" s="1"/>
      <c r="ED2285" s="1"/>
      <c r="EE2285" s="1"/>
      <c r="EF2285" s="1"/>
      <c r="EG2285" s="1"/>
      <c r="EH2285" s="1"/>
      <c r="EI2285" s="1"/>
      <c r="EJ2285" s="1"/>
      <c r="EK2285" s="1"/>
      <c r="EL2285" s="1"/>
      <c r="EM2285" s="1"/>
      <c r="EN2285" s="1"/>
      <c r="EO2285" s="1"/>
      <c r="EP2285" s="1"/>
      <c r="EQ2285" s="1"/>
      <c r="ER2285" s="1"/>
      <c r="ES2285" s="1"/>
      <c r="ET2285" s="1"/>
      <c r="EU2285" s="1"/>
      <c r="EV2285" s="1"/>
      <c r="EW2285" s="1"/>
      <c r="EX2285" s="1"/>
      <c r="EY2285" s="1"/>
      <c r="EZ2285" s="1"/>
      <c r="FA2285" s="1"/>
    </row>
    <row r="2286" spans="1:157" x14ac:dyDescent="0.2">
      <c r="A2286" s="15" t="s">
        <v>2152</v>
      </c>
      <c r="B2286" s="16" t="s">
        <v>6</v>
      </c>
      <c r="C2286" s="17">
        <v>5575000</v>
      </c>
    </row>
    <row r="2287" spans="1:157" x14ac:dyDescent="0.2">
      <c r="A2287" s="15" t="s">
        <v>2153</v>
      </c>
      <c r="B2287" s="16" t="s">
        <v>2154</v>
      </c>
      <c r="C2287" s="17">
        <v>24000</v>
      </c>
    </row>
    <row r="2288" spans="1:157" x14ac:dyDescent="0.2">
      <c r="A2288" s="15" t="s">
        <v>2155</v>
      </c>
      <c r="B2288" s="16" t="s">
        <v>2154</v>
      </c>
      <c r="C2288" s="17">
        <v>30000</v>
      </c>
    </row>
    <row r="2289" spans="1:3" x14ac:dyDescent="0.2">
      <c r="A2289" s="15" t="s">
        <v>2156</v>
      </c>
      <c r="B2289" s="16" t="s">
        <v>2154</v>
      </c>
      <c r="C2289" s="17">
        <v>40000</v>
      </c>
    </row>
    <row r="2290" spans="1:3" x14ac:dyDescent="0.2">
      <c r="A2290" s="184" t="s">
        <v>2157</v>
      </c>
      <c r="B2290" s="185" t="s">
        <v>153</v>
      </c>
      <c r="C2290" s="186">
        <f>'[15]APUs ANIDADOS'!H1085</f>
        <v>106778</v>
      </c>
    </row>
    <row r="2291" spans="1:3" x14ac:dyDescent="0.2">
      <c r="A2291" s="184" t="s">
        <v>2158</v>
      </c>
      <c r="B2291" s="185" t="s">
        <v>153</v>
      </c>
      <c r="C2291" s="186">
        <f>'[15]APUs ANIDADOS'!H719</f>
        <v>106778</v>
      </c>
    </row>
    <row r="2292" spans="1:3" x14ac:dyDescent="0.2">
      <c r="A2292" s="184" t="s">
        <v>2159</v>
      </c>
      <c r="B2292" s="185" t="s">
        <v>786</v>
      </c>
      <c r="C2292" s="186">
        <f>'[15]APUs ANIDADOS'!H780</f>
        <v>47818</v>
      </c>
    </row>
    <row r="2293" spans="1:3" x14ac:dyDescent="0.2">
      <c r="A2293" s="15" t="s">
        <v>2160</v>
      </c>
      <c r="B2293" s="16" t="s">
        <v>2161</v>
      </c>
      <c r="C2293" s="17">
        <v>31.25</v>
      </c>
    </row>
    <row r="2294" spans="1:3" x14ac:dyDescent="0.2">
      <c r="A2294" s="7" t="s">
        <v>2162</v>
      </c>
      <c r="B2294" s="8" t="s">
        <v>2163</v>
      </c>
      <c r="C2294" s="9">
        <v>354</v>
      </c>
    </row>
    <row r="2295" spans="1:3" x14ac:dyDescent="0.2">
      <c r="A2295" s="7" t="s">
        <v>2164</v>
      </c>
      <c r="B2295" s="8" t="s">
        <v>2163</v>
      </c>
      <c r="C2295" s="9">
        <v>641</v>
      </c>
    </row>
    <row r="2296" spans="1:3" x14ac:dyDescent="0.2">
      <c r="A2296" s="7" t="s">
        <v>2165</v>
      </c>
      <c r="B2296" s="8" t="s">
        <v>2163</v>
      </c>
      <c r="C2296" s="9">
        <v>3241</v>
      </c>
    </row>
    <row r="2297" spans="1:3" x14ac:dyDescent="0.2">
      <c r="A2297" s="7" t="s">
        <v>2166</v>
      </c>
      <c r="B2297" s="8" t="s">
        <v>2167</v>
      </c>
      <c r="C2297" s="9">
        <v>1341</v>
      </c>
    </row>
    <row r="2298" spans="1:3" x14ac:dyDescent="0.2">
      <c r="A2298" s="7" t="s">
        <v>2168</v>
      </c>
      <c r="B2298" s="8" t="s">
        <v>2167</v>
      </c>
      <c r="C2298" s="9">
        <v>1419</v>
      </c>
    </row>
    <row r="2299" spans="1:3" x14ac:dyDescent="0.2">
      <c r="A2299" s="7" t="s">
        <v>2169</v>
      </c>
      <c r="B2299" s="8" t="s">
        <v>2167</v>
      </c>
      <c r="C2299" s="9">
        <v>2018</v>
      </c>
    </row>
    <row r="2300" spans="1:3" x14ac:dyDescent="0.2">
      <c r="A2300" s="15" t="s">
        <v>2170</v>
      </c>
      <c r="B2300" s="16" t="s">
        <v>6</v>
      </c>
      <c r="C2300" s="17">
        <v>373000</v>
      </c>
    </row>
    <row r="2301" spans="1:3" x14ac:dyDescent="0.2">
      <c r="A2301" s="15" t="s">
        <v>2171</v>
      </c>
      <c r="B2301" s="16" t="s">
        <v>6</v>
      </c>
      <c r="C2301" s="17">
        <v>49718</v>
      </c>
    </row>
    <row r="2302" spans="1:3" x14ac:dyDescent="0.2">
      <c r="A2302" s="15" t="s">
        <v>2172</v>
      </c>
      <c r="B2302" s="16" t="s">
        <v>6</v>
      </c>
      <c r="C2302" s="17">
        <v>58000</v>
      </c>
    </row>
    <row r="2303" spans="1:3" x14ac:dyDescent="0.2">
      <c r="A2303" s="15" t="s">
        <v>2173</v>
      </c>
      <c r="B2303" s="16" t="s">
        <v>6</v>
      </c>
      <c r="C2303" s="17">
        <v>49535</v>
      </c>
    </row>
    <row r="2304" spans="1:3" x14ac:dyDescent="0.2">
      <c r="A2304" s="15" t="s">
        <v>2174</v>
      </c>
      <c r="B2304" s="16" t="s">
        <v>160</v>
      </c>
      <c r="C2304" s="17">
        <v>297500</v>
      </c>
    </row>
    <row r="2305" spans="1:3" x14ac:dyDescent="0.2">
      <c r="A2305" s="7" t="s">
        <v>2175</v>
      </c>
      <c r="B2305" s="8" t="s">
        <v>153</v>
      </c>
      <c r="C2305" s="9">
        <v>48493</v>
      </c>
    </row>
    <row r="2306" spans="1:3" x14ac:dyDescent="0.2">
      <c r="A2306" s="7" t="s">
        <v>2176</v>
      </c>
      <c r="B2306" s="8" t="s">
        <v>153</v>
      </c>
      <c r="C2306" s="9">
        <v>42543</v>
      </c>
    </row>
    <row r="2307" spans="1:3" x14ac:dyDescent="0.2">
      <c r="A2307" s="7" t="s">
        <v>2177</v>
      </c>
      <c r="B2307" s="8" t="s">
        <v>16</v>
      </c>
      <c r="C2307" s="9">
        <v>3315</v>
      </c>
    </row>
    <row r="2308" spans="1:3" x14ac:dyDescent="0.2">
      <c r="A2308" s="15" t="s">
        <v>2178</v>
      </c>
      <c r="B2308" s="16" t="s">
        <v>81</v>
      </c>
      <c r="C2308" s="17">
        <v>7492</v>
      </c>
    </row>
    <row r="2309" spans="1:3" x14ac:dyDescent="0.2">
      <c r="A2309" s="15" t="s">
        <v>2179</v>
      </c>
      <c r="B2309" s="16" t="s">
        <v>81</v>
      </c>
      <c r="C2309" s="17">
        <v>1671040</v>
      </c>
    </row>
    <row r="2310" spans="1:3" x14ac:dyDescent="0.2">
      <c r="A2310" s="7" t="s">
        <v>2180</v>
      </c>
      <c r="B2310" s="8" t="s">
        <v>81</v>
      </c>
      <c r="C2310" s="9">
        <v>52955</v>
      </c>
    </row>
    <row r="2311" spans="1:3" x14ac:dyDescent="0.2">
      <c r="A2311" s="7" t="s">
        <v>2181</v>
      </c>
      <c r="B2311" s="8" t="s">
        <v>81</v>
      </c>
      <c r="C2311" s="9">
        <v>77707</v>
      </c>
    </row>
    <row r="2312" spans="1:3" x14ac:dyDescent="0.2">
      <c r="A2312" s="7" t="s">
        <v>2182</v>
      </c>
      <c r="B2312" s="8" t="s">
        <v>81</v>
      </c>
      <c r="C2312" s="9">
        <v>108843</v>
      </c>
    </row>
    <row r="2313" spans="1:3" x14ac:dyDescent="0.2">
      <c r="A2313" s="15" t="s">
        <v>2183</v>
      </c>
      <c r="B2313" s="16" t="s">
        <v>81</v>
      </c>
      <c r="C2313" s="17">
        <v>154295</v>
      </c>
    </row>
    <row r="2314" spans="1:3" x14ac:dyDescent="0.2">
      <c r="A2314" s="7" t="s">
        <v>2184</v>
      </c>
      <c r="B2314" s="8" t="s">
        <v>81</v>
      </c>
      <c r="C2314" s="9">
        <v>137070</v>
      </c>
    </row>
    <row r="2315" spans="1:3" x14ac:dyDescent="0.2">
      <c r="A2315" s="7" t="s">
        <v>2185</v>
      </c>
      <c r="B2315" s="8" t="s">
        <v>81</v>
      </c>
      <c r="C2315" s="9">
        <v>175882</v>
      </c>
    </row>
    <row r="2316" spans="1:3" x14ac:dyDescent="0.2">
      <c r="A2316" s="7" t="s">
        <v>2186</v>
      </c>
      <c r="B2316" s="8" t="s">
        <v>81</v>
      </c>
      <c r="C2316" s="9">
        <v>243337</v>
      </c>
    </row>
    <row r="2317" spans="1:3" x14ac:dyDescent="0.2">
      <c r="A2317" s="7" t="s">
        <v>2187</v>
      </c>
      <c r="B2317" s="8" t="s">
        <v>81</v>
      </c>
      <c r="C2317" s="9">
        <v>350127</v>
      </c>
    </row>
    <row r="2318" spans="1:3" x14ac:dyDescent="0.2">
      <c r="A2318" s="15" t="s">
        <v>2188</v>
      </c>
      <c r="B2318" s="16" t="s">
        <v>81</v>
      </c>
      <c r="C2318" s="17">
        <v>355070</v>
      </c>
    </row>
    <row r="2319" spans="1:3" x14ac:dyDescent="0.2">
      <c r="A2319" s="15" t="s">
        <v>2189</v>
      </c>
      <c r="B2319" s="16" t="s">
        <v>81</v>
      </c>
      <c r="C2319" s="17">
        <v>554451</v>
      </c>
    </row>
    <row r="2320" spans="1:3" x14ac:dyDescent="0.2">
      <c r="A2320" s="15" t="s">
        <v>2190</v>
      </c>
      <c r="B2320" s="16" t="s">
        <v>81</v>
      </c>
      <c r="C2320" s="17">
        <v>603020</v>
      </c>
    </row>
    <row r="2321" spans="1:3" x14ac:dyDescent="0.2">
      <c r="A2321" s="7" t="s">
        <v>2191</v>
      </c>
      <c r="B2321" s="8" t="s">
        <v>81</v>
      </c>
      <c r="C2321" s="9">
        <v>791216</v>
      </c>
    </row>
    <row r="2322" spans="1:3" x14ac:dyDescent="0.2">
      <c r="A2322" s="7" t="s">
        <v>2192</v>
      </c>
      <c r="B2322" s="8" t="s">
        <v>81</v>
      </c>
      <c r="C2322" s="9">
        <v>1372622</v>
      </c>
    </row>
    <row r="2323" spans="1:3" x14ac:dyDescent="0.2">
      <c r="A2323" s="15" t="s">
        <v>2193</v>
      </c>
      <c r="B2323" s="16" t="s">
        <v>81</v>
      </c>
      <c r="C2323" s="17">
        <v>1644651</v>
      </c>
    </row>
    <row r="2324" spans="1:3" x14ac:dyDescent="0.2">
      <c r="A2324" s="15" t="s">
        <v>2194</v>
      </c>
      <c r="B2324" s="16" t="s">
        <v>81</v>
      </c>
      <c r="C2324" s="17">
        <v>1482869</v>
      </c>
    </row>
    <row r="2325" spans="1:3" x14ac:dyDescent="0.2">
      <c r="A2325" s="7" t="s">
        <v>2195</v>
      </c>
      <c r="B2325" s="8" t="s">
        <v>81</v>
      </c>
      <c r="C2325" s="9">
        <v>1557584</v>
      </c>
    </row>
    <row r="2326" spans="1:3" x14ac:dyDescent="0.2">
      <c r="A2326" s="15" t="s">
        <v>2196</v>
      </c>
      <c r="B2326" s="16" t="s">
        <v>81</v>
      </c>
      <c r="C2326" s="17">
        <v>1979981</v>
      </c>
    </row>
    <row r="2327" spans="1:3" x14ac:dyDescent="0.2">
      <c r="A2327" s="7" t="s">
        <v>2197</v>
      </c>
      <c r="B2327" s="8" t="s">
        <v>81</v>
      </c>
      <c r="C2327" s="9">
        <v>26061</v>
      </c>
    </row>
    <row r="2328" spans="1:3" x14ac:dyDescent="0.2">
      <c r="A2328" s="7" t="s">
        <v>2198</v>
      </c>
      <c r="B2328" s="8" t="s">
        <v>81</v>
      </c>
      <c r="C2328" s="9">
        <v>2125995</v>
      </c>
    </row>
    <row r="2329" spans="1:3" x14ac:dyDescent="0.2">
      <c r="A2329" s="15" t="s">
        <v>2199</v>
      </c>
      <c r="B2329" s="16" t="s">
        <v>81</v>
      </c>
      <c r="C2329" s="17">
        <v>2911650</v>
      </c>
    </row>
    <row r="2330" spans="1:3" x14ac:dyDescent="0.2">
      <c r="A2330" s="7" t="s">
        <v>2200</v>
      </c>
      <c r="B2330" s="8" t="s">
        <v>81</v>
      </c>
      <c r="C2330" s="9">
        <v>3229100</v>
      </c>
    </row>
    <row r="2331" spans="1:3" x14ac:dyDescent="0.2">
      <c r="A2331" s="7" t="s">
        <v>2201</v>
      </c>
      <c r="B2331" s="8" t="s">
        <v>81</v>
      </c>
      <c r="C2331" s="9">
        <v>35819</v>
      </c>
    </row>
    <row r="2332" spans="1:3" x14ac:dyDescent="0.2">
      <c r="A2332" s="7" t="s">
        <v>2202</v>
      </c>
      <c r="B2332" s="8" t="s">
        <v>81</v>
      </c>
      <c r="C2332" s="9">
        <v>3963930</v>
      </c>
    </row>
    <row r="2333" spans="1:3" x14ac:dyDescent="0.2">
      <c r="A2333" s="15" t="s">
        <v>2203</v>
      </c>
      <c r="B2333" s="16" t="s">
        <v>81</v>
      </c>
      <c r="C2333" s="17">
        <v>4057973</v>
      </c>
    </row>
    <row r="2334" spans="1:3" x14ac:dyDescent="0.2">
      <c r="A2334" s="7" t="s">
        <v>2204</v>
      </c>
      <c r="B2334" s="8" t="s">
        <v>81</v>
      </c>
      <c r="C2334" s="9">
        <v>5207226</v>
      </c>
    </row>
    <row r="2335" spans="1:3" x14ac:dyDescent="0.2">
      <c r="A2335" s="7" t="s">
        <v>2205</v>
      </c>
      <c r="B2335" s="8" t="s">
        <v>81</v>
      </c>
      <c r="C2335" s="9">
        <v>14942</v>
      </c>
    </row>
    <row r="2336" spans="1:3" x14ac:dyDescent="0.2">
      <c r="A2336" s="7" t="s">
        <v>2206</v>
      </c>
      <c r="B2336" s="8" t="s">
        <v>81</v>
      </c>
      <c r="C2336" s="9">
        <v>29184</v>
      </c>
    </row>
    <row r="2337" spans="1:3" x14ac:dyDescent="0.2">
      <c r="A2337" s="7" t="s">
        <v>2207</v>
      </c>
      <c r="B2337" s="8" t="s">
        <v>81</v>
      </c>
      <c r="C2337" s="9">
        <v>39827</v>
      </c>
    </row>
    <row r="2338" spans="1:3" x14ac:dyDescent="0.2">
      <c r="A2338" s="15" t="s">
        <v>2208</v>
      </c>
      <c r="B2338" s="16" t="s">
        <v>81</v>
      </c>
      <c r="C2338" s="17">
        <v>42537</v>
      </c>
    </row>
    <row r="2339" spans="1:3" x14ac:dyDescent="0.2">
      <c r="A2339" s="7" t="s">
        <v>2209</v>
      </c>
      <c r="B2339" s="8" t="s">
        <v>81</v>
      </c>
      <c r="C2339" s="9">
        <v>58212</v>
      </c>
    </row>
    <row r="2340" spans="1:3" x14ac:dyDescent="0.2">
      <c r="A2340" s="15" t="s">
        <v>2210</v>
      </c>
      <c r="B2340" s="16" t="s">
        <v>81</v>
      </c>
      <c r="C2340" s="17">
        <v>61986</v>
      </c>
    </row>
    <row r="2341" spans="1:3" x14ac:dyDescent="0.2">
      <c r="A2341" s="7" t="s">
        <v>2211</v>
      </c>
      <c r="B2341" s="8" t="s">
        <v>81</v>
      </c>
      <c r="C2341" s="9">
        <v>86069</v>
      </c>
    </row>
    <row r="2342" spans="1:3" x14ac:dyDescent="0.2">
      <c r="A2342" s="15" t="s">
        <v>2212</v>
      </c>
      <c r="B2342" s="16" t="s">
        <v>81</v>
      </c>
      <c r="C2342" s="17">
        <v>79707</v>
      </c>
    </row>
    <row r="2343" spans="1:3" x14ac:dyDescent="0.2">
      <c r="A2343" s="7" t="s">
        <v>2213</v>
      </c>
      <c r="B2343" s="8" t="s">
        <v>81</v>
      </c>
      <c r="C2343" s="9">
        <v>123276</v>
      </c>
    </row>
    <row r="2344" spans="1:3" x14ac:dyDescent="0.2">
      <c r="A2344" s="15" t="s">
        <v>2214</v>
      </c>
      <c r="B2344" s="16" t="s">
        <v>81</v>
      </c>
      <c r="C2344" s="17">
        <v>100004</v>
      </c>
    </row>
    <row r="2345" spans="1:3" x14ac:dyDescent="0.2">
      <c r="A2345" s="7" t="s">
        <v>2215</v>
      </c>
      <c r="B2345" s="8" t="s">
        <v>81</v>
      </c>
      <c r="C2345" s="9">
        <v>150844</v>
      </c>
    </row>
    <row r="2346" spans="1:3" x14ac:dyDescent="0.2">
      <c r="A2346" s="15" t="s">
        <v>2216</v>
      </c>
      <c r="B2346" s="16" t="s">
        <v>81</v>
      </c>
      <c r="C2346" s="17">
        <v>117444</v>
      </c>
    </row>
    <row r="2347" spans="1:3" x14ac:dyDescent="0.2">
      <c r="A2347" s="7" t="s">
        <v>2217</v>
      </c>
      <c r="B2347" s="8" t="s">
        <v>81</v>
      </c>
      <c r="C2347" s="9">
        <v>194814</v>
      </c>
    </row>
    <row r="2348" spans="1:3" x14ac:dyDescent="0.2">
      <c r="A2348" s="15" t="s">
        <v>2218</v>
      </c>
      <c r="B2348" s="16" t="s">
        <v>81</v>
      </c>
      <c r="C2348" s="17">
        <v>150507</v>
      </c>
    </row>
    <row r="2349" spans="1:3" x14ac:dyDescent="0.2">
      <c r="A2349" s="7" t="s">
        <v>2219</v>
      </c>
      <c r="B2349" s="8" t="s">
        <v>81</v>
      </c>
      <c r="C2349" s="9">
        <v>253980</v>
      </c>
    </row>
    <row r="2350" spans="1:3" x14ac:dyDescent="0.2">
      <c r="A2350" s="15" t="s">
        <v>2220</v>
      </c>
      <c r="B2350" s="16" t="s">
        <v>81</v>
      </c>
      <c r="C2350" s="17">
        <v>182845</v>
      </c>
    </row>
    <row r="2351" spans="1:3" x14ac:dyDescent="0.2">
      <c r="A2351" s="7" t="s">
        <v>2221</v>
      </c>
      <c r="B2351" s="8" t="s">
        <v>81</v>
      </c>
      <c r="C2351" s="9">
        <v>198302</v>
      </c>
    </row>
    <row r="2352" spans="1:3" x14ac:dyDescent="0.2">
      <c r="A2352" s="15" t="s">
        <v>2222</v>
      </c>
      <c r="B2352" s="16" t="s">
        <v>81</v>
      </c>
      <c r="C2352" s="17">
        <v>213759</v>
      </c>
    </row>
    <row r="2353" spans="1:3" x14ac:dyDescent="0.2">
      <c r="A2353" s="7" t="s">
        <v>2223</v>
      </c>
      <c r="B2353" s="8" t="s">
        <v>81</v>
      </c>
      <c r="C2353" s="9">
        <v>362384</v>
      </c>
    </row>
    <row r="2354" spans="1:3" x14ac:dyDescent="0.2">
      <c r="A2354" s="7" t="s">
        <v>2224</v>
      </c>
      <c r="B2354" s="8" t="s">
        <v>81</v>
      </c>
      <c r="C2354" s="9">
        <v>376165</v>
      </c>
    </row>
    <row r="2355" spans="1:3" x14ac:dyDescent="0.2">
      <c r="A2355" s="7" t="s">
        <v>2225</v>
      </c>
      <c r="B2355" s="8" t="s">
        <v>81</v>
      </c>
      <c r="C2355" s="9">
        <v>379196</v>
      </c>
    </row>
    <row r="2356" spans="1:3" x14ac:dyDescent="0.2">
      <c r="A2356" s="7" t="s">
        <v>2226</v>
      </c>
      <c r="B2356" s="8" t="s">
        <v>81</v>
      </c>
      <c r="C2356" s="9">
        <v>410027</v>
      </c>
    </row>
    <row r="2357" spans="1:3" x14ac:dyDescent="0.2">
      <c r="A2357" s="7" t="s">
        <v>2227</v>
      </c>
      <c r="B2357" s="8" t="s">
        <v>81</v>
      </c>
      <c r="C2357" s="9">
        <v>434921</v>
      </c>
    </row>
    <row r="2358" spans="1:3" x14ac:dyDescent="0.2">
      <c r="A2358" s="7" t="s">
        <v>2228</v>
      </c>
      <c r="B2358" s="8" t="s">
        <v>81</v>
      </c>
      <c r="C2358" s="9">
        <v>464127</v>
      </c>
    </row>
    <row r="2359" spans="1:3" x14ac:dyDescent="0.2">
      <c r="A2359" s="7" t="s">
        <v>2229</v>
      </c>
      <c r="B2359" s="8" t="s">
        <v>81</v>
      </c>
      <c r="C2359" s="9">
        <v>536511</v>
      </c>
    </row>
    <row r="2360" spans="1:3" x14ac:dyDescent="0.2">
      <c r="A2360" s="7" t="s">
        <v>2230</v>
      </c>
      <c r="B2360" s="8" t="s">
        <v>81</v>
      </c>
      <c r="C2360" s="9">
        <v>543637</v>
      </c>
    </row>
    <row r="2361" spans="1:3" x14ac:dyDescent="0.2">
      <c r="A2361" s="7" t="s">
        <v>2231</v>
      </c>
      <c r="B2361" s="8" t="s">
        <v>81</v>
      </c>
      <c r="C2361" s="9">
        <v>585040</v>
      </c>
    </row>
    <row r="2362" spans="1:3" x14ac:dyDescent="0.2">
      <c r="A2362" s="7" t="s">
        <v>2232</v>
      </c>
      <c r="B2362" s="8" t="s">
        <v>81</v>
      </c>
      <c r="C2362" s="9">
        <v>680512</v>
      </c>
    </row>
    <row r="2363" spans="1:3" x14ac:dyDescent="0.2">
      <c r="A2363" s="7" t="s">
        <v>2233</v>
      </c>
      <c r="B2363" s="8" t="s">
        <v>81</v>
      </c>
      <c r="C2363" s="9">
        <v>719849</v>
      </c>
    </row>
    <row r="2364" spans="1:3" x14ac:dyDescent="0.2">
      <c r="A2364" s="7" t="s">
        <v>2234</v>
      </c>
      <c r="B2364" s="8" t="s">
        <v>81</v>
      </c>
      <c r="C2364" s="9">
        <v>795633</v>
      </c>
    </row>
    <row r="2365" spans="1:3" x14ac:dyDescent="0.2">
      <c r="A2365" s="7" t="s">
        <v>2235</v>
      </c>
      <c r="B2365" s="8" t="s">
        <v>81</v>
      </c>
      <c r="C2365" s="9">
        <v>990900</v>
      </c>
    </row>
    <row r="2366" spans="1:3" x14ac:dyDescent="0.2">
      <c r="A2366" s="7" t="s">
        <v>2236</v>
      </c>
      <c r="B2366" s="8" t="s">
        <v>81</v>
      </c>
      <c r="C2366" s="9">
        <v>1013246</v>
      </c>
    </row>
    <row r="2367" spans="1:3" x14ac:dyDescent="0.2">
      <c r="A2367" s="7" t="s">
        <v>2237</v>
      </c>
      <c r="B2367" s="8" t="s">
        <v>81</v>
      </c>
      <c r="C2367" s="9">
        <v>1138935</v>
      </c>
    </row>
    <row r="2368" spans="1:3" x14ac:dyDescent="0.2">
      <c r="A2368" s="7" t="s">
        <v>2238</v>
      </c>
      <c r="B2368" s="8" t="s">
        <v>81</v>
      </c>
      <c r="C2368" s="9">
        <v>1346758</v>
      </c>
    </row>
    <row r="2369" spans="1:3" x14ac:dyDescent="0.2">
      <c r="A2369" s="7" t="s">
        <v>2239</v>
      </c>
      <c r="B2369" s="8" t="s">
        <v>81</v>
      </c>
      <c r="C2369" s="9">
        <v>1391302</v>
      </c>
    </row>
    <row r="2370" spans="1:3" x14ac:dyDescent="0.2">
      <c r="A2370" s="7" t="s">
        <v>2240</v>
      </c>
      <c r="B2370" s="8" t="s">
        <v>81</v>
      </c>
      <c r="C2370" s="9">
        <v>1518319</v>
      </c>
    </row>
    <row r="2371" spans="1:3" x14ac:dyDescent="0.2">
      <c r="A2371" s="7" t="s">
        <v>2241</v>
      </c>
      <c r="B2371" s="8" t="s">
        <v>81</v>
      </c>
      <c r="C2371" s="9">
        <v>2110237</v>
      </c>
    </row>
    <row r="2372" spans="1:3" x14ac:dyDescent="0.2">
      <c r="A2372" s="7" t="s">
        <v>2242</v>
      </c>
      <c r="B2372" s="8" t="s">
        <v>81</v>
      </c>
      <c r="C2372" s="9">
        <v>3058917</v>
      </c>
    </row>
    <row r="2373" spans="1:3" x14ac:dyDescent="0.2">
      <c r="A2373" s="7" t="s">
        <v>2243</v>
      </c>
      <c r="B2373" s="8" t="s">
        <v>81</v>
      </c>
      <c r="C2373" s="9">
        <v>33905</v>
      </c>
    </row>
    <row r="2374" spans="1:3" x14ac:dyDescent="0.2">
      <c r="A2374" s="7" t="s">
        <v>2244</v>
      </c>
      <c r="B2374" s="8" t="s">
        <v>81</v>
      </c>
      <c r="C2374" s="9">
        <v>74032</v>
      </c>
    </row>
    <row r="2375" spans="1:3" x14ac:dyDescent="0.2">
      <c r="A2375" s="7" t="s">
        <v>2245</v>
      </c>
      <c r="B2375" s="8" t="s">
        <v>81</v>
      </c>
      <c r="C2375" s="9">
        <v>125400</v>
      </c>
    </row>
    <row r="2376" spans="1:3" x14ac:dyDescent="0.2">
      <c r="A2376" s="7" t="s">
        <v>2246</v>
      </c>
      <c r="B2376" s="8" t="s">
        <v>81</v>
      </c>
      <c r="C2376" s="9">
        <v>28305</v>
      </c>
    </row>
    <row r="2377" spans="1:3" x14ac:dyDescent="0.2">
      <c r="A2377" s="15" t="s">
        <v>2247</v>
      </c>
      <c r="B2377" s="16" t="s">
        <v>81</v>
      </c>
      <c r="C2377" s="17">
        <v>41953</v>
      </c>
    </row>
    <row r="2378" spans="1:3" x14ac:dyDescent="0.2">
      <c r="A2378" s="15" t="s">
        <v>2248</v>
      </c>
      <c r="B2378" s="16" t="s">
        <v>81</v>
      </c>
      <c r="C2378" s="17">
        <v>90403</v>
      </c>
    </row>
    <row r="2379" spans="1:3" x14ac:dyDescent="0.2">
      <c r="A2379" s="15" t="s">
        <v>2249</v>
      </c>
      <c r="B2379" s="16" t="s">
        <v>81</v>
      </c>
      <c r="C2379" s="17">
        <v>952000</v>
      </c>
    </row>
    <row r="2380" spans="1:3" x14ac:dyDescent="0.2">
      <c r="A2380" s="7" t="s">
        <v>2250</v>
      </c>
      <c r="B2380" s="8" t="s">
        <v>81</v>
      </c>
      <c r="C2380" s="9">
        <v>227392</v>
      </c>
    </row>
    <row r="2381" spans="1:3" x14ac:dyDescent="0.2">
      <c r="A2381" s="15" t="s">
        <v>2251</v>
      </c>
      <c r="B2381" s="16" t="s">
        <v>81</v>
      </c>
      <c r="C2381" s="17">
        <v>28536</v>
      </c>
    </row>
    <row r="2382" spans="1:3" x14ac:dyDescent="0.2">
      <c r="A2382" s="7" t="s">
        <v>2252</v>
      </c>
      <c r="B2382" s="8" t="s">
        <v>81</v>
      </c>
      <c r="C2382" s="9">
        <v>11205</v>
      </c>
    </row>
    <row r="2383" spans="1:3" x14ac:dyDescent="0.2">
      <c r="A2383" s="7" t="s">
        <v>2253</v>
      </c>
      <c r="B2383" s="8" t="s">
        <v>81</v>
      </c>
      <c r="C2383" s="9">
        <v>19481</v>
      </c>
    </row>
    <row r="2384" spans="1:3" x14ac:dyDescent="0.2">
      <c r="A2384" s="7" t="s">
        <v>2254</v>
      </c>
      <c r="B2384" s="8" t="s">
        <v>81</v>
      </c>
      <c r="C2384" s="9">
        <v>14453</v>
      </c>
    </row>
    <row r="2385" spans="1:3" x14ac:dyDescent="0.2">
      <c r="A2385" s="7" t="s">
        <v>2255</v>
      </c>
      <c r="B2385" s="8" t="s">
        <v>81</v>
      </c>
      <c r="C2385" s="9">
        <v>44612</v>
      </c>
    </row>
    <row r="2386" spans="1:3" x14ac:dyDescent="0.2">
      <c r="A2386" s="7" t="s">
        <v>2256</v>
      </c>
      <c r="B2386" s="8" t="s">
        <v>81</v>
      </c>
      <c r="C2386" s="9">
        <v>3674</v>
      </c>
    </row>
    <row r="2387" spans="1:3" x14ac:dyDescent="0.2">
      <c r="A2387" s="7" t="s">
        <v>2257</v>
      </c>
      <c r="B2387" s="8" t="s">
        <v>81</v>
      </c>
      <c r="C2387" s="9">
        <v>26508</v>
      </c>
    </row>
    <row r="2388" spans="1:3" x14ac:dyDescent="0.2">
      <c r="A2388" s="7" t="s">
        <v>2258</v>
      </c>
      <c r="B2388" s="8" t="s">
        <v>81</v>
      </c>
      <c r="C2388" s="9">
        <v>55371</v>
      </c>
    </row>
    <row r="2389" spans="1:3" x14ac:dyDescent="0.2">
      <c r="A2389" s="7" t="s">
        <v>2259</v>
      </c>
      <c r="B2389" s="8" t="s">
        <v>81</v>
      </c>
      <c r="C2389" s="9">
        <v>86944</v>
      </c>
    </row>
    <row r="2390" spans="1:3" x14ac:dyDescent="0.2">
      <c r="A2390" s="7" t="s">
        <v>2260</v>
      </c>
      <c r="B2390" s="8" t="s">
        <v>81</v>
      </c>
      <c r="C2390" s="9">
        <v>144410</v>
      </c>
    </row>
    <row r="2391" spans="1:3" x14ac:dyDescent="0.2">
      <c r="A2391" s="7" t="s">
        <v>2261</v>
      </c>
      <c r="B2391" s="8" t="s">
        <v>81</v>
      </c>
      <c r="C2391" s="9">
        <v>234035</v>
      </c>
    </row>
    <row r="2392" spans="1:3" x14ac:dyDescent="0.2">
      <c r="A2392" s="7" t="s">
        <v>2262</v>
      </c>
      <c r="B2392" s="8" t="s">
        <v>81</v>
      </c>
      <c r="C2392" s="9">
        <v>294388</v>
      </c>
    </row>
    <row r="2393" spans="1:3" x14ac:dyDescent="0.2">
      <c r="A2393" s="7" t="s">
        <v>2263</v>
      </c>
      <c r="B2393" s="8" t="s">
        <v>81</v>
      </c>
      <c r="C2393" s="9">
        <v>370923</v>
      </c>
    </row>
    <row r="2394" spans="1:3" x14ac:dyDescent="0.2">
      <c r="A2394" s="7" t="s">
        <v>2264</v>
      </c>
      <c r="B2394" s="8" t="s">
        <v>81</v>
      </c>
      <c r="C2394" s="9">
        <v>505988</v>
      </c>
    </row>
    <row r="2395" spans="1:3" x14ac:dyDescent="0.2">
      <c r="A2395" s="7" t="s">
        <v>2265</v>
      </c>
      <c r="B2395" s="8" t="s">
        <v>81</v>
      </c>
      <c r="C2395" s="9">
        <v>6021</v>
      </c>
    </row>
    <row r="2396" spans="1:3" x14ac:dyDescent="0.2">
      <c r="A2396" s="7" t="s">
        <v>2266</v>
      </c>
      <c r="B2396" s="8" t="s">
        <v>81</v>
      </c>
      <c r="C2396" s="9">
        <v>8714</v>
      </c>
    </row>
    <row r="2397" spans="1:3" x14ac:dyDescent="0.2">
      <c r="A2397" s="7" t="s">
        <v>2267</v>
      </c>
      <c r="B2397" s="8" t="s">
        <v>81</v>
      </c>
      <c r="C2397" s="9">
        <v>12307</v>
      </c>
    </row>
    <row r="2398" spans="1:3" x14ac:dyDescent="0.2">
      <c r="A2398" s="7" t="s">
        <v>2268</v>
      </c>
      <c r="B2398" s="8" t="s">
        <v>81</v>
      </c>
      <c r="C2398" s="9">
        <v>17570</v>
      </c>
    </row>
    <row r="2399" spans="1:3" x14ac:dyDescent="0.2">
      <c r="A2399" s="7" t="s">
        <v>2269</v>
      </c>
      <c r="B2399" s="8" t="s">
        <v>81</v>
      </c>
      <c r="C2399" s="9">
        <v>38913</v>
      </c>
    </row>
    <row r="2400" spans="1:3" x14ac:dyDescent="0.2">
      <c r="A2400" s="7" t="s">
        <v>2270</v>
      </c>
      <c r="B2400" s="8" t="s">
        <v>81</v>
      </c>
      <c r="C2400" s="9">
        <v>82586</v>
      </c>
    </row>
    <row r="2401" spans="1:3" x14ac:dyDescent="0.2">
      <c r="A2401" s="7" t="s">
        <v>2271</v>
      </c>
      <c r="B2401" s="8" t="s">
        <v>81</v>
      </c>
      <c r="C2401" s="9">
        <v>129163</v>
      </c>
    </row>
    <row r="2402" spans="1:3" x14ac:dyDescent="0.2">
      <c r="A2402" s="7" t="s">
        <v>2272</v>
      </c>
      <c r="B2402" s="8" t="s">
        <v>81</v>
      </c>
      <c r="C2402" s="9">
        <v>215545</v>
      </c>
    </row>
    <row r="2403" spans="1:3" x14ac:dyDescent="0.2">
      <c r="A2403" s="7" t="s">
        <v>2273</v>
      </c>
      <c r="B2403" s="8" t="s">
        <v>81</v>
      </c>
      <c r="C2403" s="9">
        <v>333390</v>
      </c>
    </row>
    <row r="2404" spans="1:3" x14ac:dyDescent="0.2">
      <c r="A2404" s="7" t="s">
        <v>2274</v>
      </c>
      <c r="B2404" s="8" t="s">
        <v>81</v>
      </c>
      <c r="C2404" s="9">
        <v>431078</v>
      </c>
    </row>
    <row r="2405" spans="1:3" x14ac:dyDescent="0.2">
      <c r="A2405" s="7" t="s">
        <v>2275</v>
      </c>
      <c r="B2405" s="8" t="s">
        <v>81</v>
      </c>
      <c r="C2405" s="9">
        <v>7937</v>
      </c>
    </row>
    <row r="2406" spans="1:3" x14ac:dyDescent="0.2">
      <c r="A2406" s="7" t="s">
        <v>2276</v>
      </c>
      <c r="B2406" s="8" t="s">
        <v>81</v>
      </c>
      <c r="C2406" s="9">
        <v>544901</v>
      </c>
    </row>
    <row r="2407" spans="1:3" x14ac:dyDescent="0.2">
      <c r="A2407" s="7" t="s">
        <v>2277</v>
      </c>
      <c r="B2407" s="8" t="s">
        <v>81</v>
      </c>
      <c r="C2407" s="9">
        <v>8560</v>
      </c>
    </row>
    <row r="2408" spans="1:3" x14ac:dyDescent="0.2">
      <c r="A2408" s="7" t="s">
        <v>2278</v>
      </c>
      <c r="B2408" s="8" t="s">
        <v>81</v>
      </c>
      <c r="C2408" s="9">
        <v>12828</v>
      </c>
    </row>
    <row r="2409" spans="1:3" x14ac:dyDescent="0.2">
      <c r="A2409" s="7" t="s">
        <v>2279</v>
      </c>
      <c r="B2409" s="8" t="s">
        <v>81</v>
      </c>
      <c r="C2409" s="9">
        <v>19389</v>
      </c>
    </row>
    <row r="2410" spans="1:3" x14ac:dyDescent="0.2">
      <c r="A2410" s="15" t="s">
        <v>2280</v>
      </c>
      <c r="B2410" s="16" t="s">
        <v>81</v>
      </c>
      <c r="C2410" s="17">
        <v>1277596</v>
      </c>
    </row>
    <row r="2411" spans="1:3" x14ac:dyDescent="0.2">
      <c r="A2411" s="7" t="s">
        <v>2281</v>
      </c>
      <c r="B2411" s="8" t="s">
        <v>81</v>
      </c>
      <c r="C2411" s="9">
        <v>26154</v>
      </c>
    </row>
    <row r="2412" spans="1:3" x14ac:dyDescent="0.2">
      <c r="A2412" s="7" t="s">
        <v>2282</v>
      </c>
      <c r="B2412" s="8" t="s">
        <v>81</v>
      </c>
      <c r="C2412" s="9">
        <v>2249</v>
      </c>
    </row>
    <row r="2413" spans="1:3" x14ac:dyDescent="0.2">
      <c r="A2413" s="7" t="s">
        <v>2283</v>
      </c>
      <c r="B2413" s="8" t="s">
        <v>81</v>
      </c>
      <c r="C2413" s="9">
        <v>4226</v>
      </c>
    </row>
    <row r="2414" spans="1:3" x14ac:dyDescent="0.2">
      <c r="A2414" s="7" t="s">
        <v>2284</v>
      </c>
      <c r="B2414" s="8" t="s">
        <v>81</v>
      </c>
      <c r="C2414" s="9">
        <v>1716</v>
      </c>
    </row>
    <row r="2415" spans="1:3" x14ac:dyDescent="0.2">
      <c r="A2415" s="15" t="s">
        <v>2285</v>
      </c>
      <c r="B2415" s="16" t="s">
        <v>81</v>
      </c>
      <c r="C2415" s="17">
        <v>4767.42</v>
      </c>
    </row>
    <row r="2416" spans="1:3" x14ac:dyDescent="0.2">
      <c r="A2416" s="15" t="s">
        <v>2286</v>
      </c>
      <c r="B2416" s="16" t="s">
        <v>81</v>
      </c>
      <c r="C2416" s="17">
        <v>1679</v>
      </c>
    </row>
    <row r="2417" spans="1:3" x14ac:dyDescent="0.2">
      <c r="A2417" s="15" t="s">
        <v>2287</v>
      </c>
      <c r="B2417" s="16" t="s">
        <v>81</v>
      </c>
      <c r="C2417" s="17">
        <v>38134</v>
      </c>
    </row>
    <row r="2418" spans="1:3" x14ac:dyDescent="0.2">
      <c r="A2418" s="15" t="s">
        <v>2288</v>
      </c>
      <c r="B2418" s="16" t="s">
        <v>81</v>
      </c>
      <c r="C2418" s="17">
        <v>71720</v>
      </c>
    </row>
    <row r="2419" spans="1:3" x14ac:dyDescent="0.2">
      <c r="A2419" s="15" t="s">
        <v>2289</v>
      </c>
      <c r="B2419" s="16" t="s">
        <v>81</v>
      </c>
      <c r="C2419" s="17">
        <v>99709</v>
      </c>
    </row>
    <row r="2420" spans="1:3" x14ac:dyDescent="0.2">
      <c r="A2420" s="15" t="s">
        <v>2290</v>
      </c>
      <c r="B2420" s="16" t="s">
        <v>81</v>
      </c>
      <c r="C2420" s="17">
        <v>264800</v>
      </c>
    </row>
    <row r="2421" spans="1:3" x14ac:dyDescent="0.2">
      <c r="A2421" s="15" t="s">
        <v>2291</v>
      </c>
      <c r="B2421" s="16" t="s">
        <v>81</v>
      </c>
      <c r="C2421" s="17">
        <v>271138</v>
      </c>
    </row>
    <row r="2422" spans="1:3" x14ac:dyDescent="0.2">
      <c r="A2422" s="15" t="s">
        <v>2292</v>
      </c>
      <c r="B2422" s="16" t="s">
        <v>81</v>
      </c>
      <c r="C2422" s="17">
        <v>457040</v>
      </c>
    </row>
    <row r="2423" spans="1:3" x14ac:dyDescent="0.2">
      <c r="A2423" s="15" t="s">
        <v>2293</v>
      </c>
      <c r="B2423" s="16" t="s">
        <v>81</v>
      </c>
      <c r="C2423" s="17">
        <v>400585</v>
      </c>
    </row>
    <row r="2424" spans="1:3" x14ac:dyDescent="0.2">
      <c r="A2424" s="15" t="s">
        <v>2294</v>
      </c>
      <c r="B2424" s="16" t="s">
        <v>81</v>
      </c>
      <c r="C2424" s="17">
        <v>514937</v>
      </c>
    </row>
    <row r="2425" spans="1:3" x14ac:dyDescent="0.2">
      <c r="A2425" s="15" t="s">
        <v>2295</v>
      </c>
      <c r="B2425" s="16" t="s">
        <v>81</v>
      </c>
      <c r="C2425" s="17">
        <v>609650</v>
      </c>
    </row>
    <row r="2426" spans="1:3" x14ac:dyDescent="0.2">
      <c r="A2426" s="15" t="s">
        <v>2296</v>
      </c>
      <c r="B2426" s="16" t="s">
        <v>81</v>
      </c>
      <c r="C2426" s="17">
        <v>796229</v>
      </c>
    </row>
    <row r="2427" spans="1:3" x14ac:dyDescent="0.2">
      <c r="A2427" s="15" t="s">
        <v>2297</v>
      </c>
      <c r="B2427" s="16" t="s">
        <v>81</v>
      </c>
      <c r="C2427" s="17">
        <v>38035</v>
      </c>
    </row>
    <row r="2428" spans="1:3" x14ac:dyDescent="0.2">
      <c r="A2428" s="15" t="s">
        <v>2298</v>
      </c>
      <c r="B2428" s="16" t="s">
        <v>81</v>
      </c>
      <c r="C2428" s="17">
        <v>28967</v>
      </c>
    </row>
    <row r="2429" spans="1:3" x14ac:dyDescent="0.2">
      <c r="A2429" s="15" t="s">
        <v>2299</v>
      </c>
      <c r="B2429" s="16" t="s">
        <v>81</v>
      </c>
      <c r="C2429" s="17">
        <v>42600</v>
      </c>
    </row>
    <row r="2430" spans="1:3" x14ac:dyDescent="0.2">
      <c r="A2430" s="15" t="s">
        <v>2300</v>
      </c>
      <c r="B2430" s="16" t="s">
        <v>81</v>
      </c>
      <c r="C2430" s="17">
        <v>580704</v>
      </c>
    </row>
    <row r="2431" spans="1:3" x14ac:dyDescent="0.2">
      <c r="A2431" s="15" t="s">
        <v>2301</v>
      </c>
      <c r="B2431" s="16" t="s">
        <v>81</v>
      </c>
      <c r="C2431" s="17">
        <v>65600</v>
      </c>
    </row>
    <row r="2432" spans="1:3" x14ac:dyDescent="0.2">
      <c r="A2432" s="15" t="s">
        <v>2302</v>
      </c>
      <c r="B2432" s="16" t="s">
        <v>81</v>
      </c>
      <c r="C2432" s="17">
        <v>67500</v>
      </c>
    </row>
    <row r="2433" spans="1:157" x14ac:dyDescent="0.2">
      <c r="A2433" s="15" t="s">
        <v>2303</v>
      </c>
      <c r="B2433" s="16" t="s">
        <v>81</v>
      </c>
      <c r="C2433" s="17">
        <v>95000</v>
      </c>
    </row>
    <row r="2434" spans="1:157" x14ac:dyDescent="0.2">
      <c r="A2434" s="15" t="s">
        <v>2304</v>
      </c>
      <c r="B2434" s="16" t="s">
        <v>81</v>
      </c>
      <c r="C2434" s="17">
        <v>1096957</v>
      </c>
    </row>
    <row r="2435" spans="1:157" x14ac:dyDescent="0.2">
      <c r="A2435" s="15" t="s">
        <v>2305</v>
      </c>
      <c r="B2435" s="16" t="s">
        <v>81</v>
      </c>
      <c r="C2435" s="17">
        <v>112500</v>
      </c>
    </row>
    <row r="2436" spans="1:157" x14ac:dyDescent="0.2">
      <c r="A2436" s="15" t="s">
        <v>2306</v>
      </c>
      <c r="B2436" s="16" t="s">
        <v>81</v>
      </c>
      <c r="C2436" s="17">
        <v>140000</v>
      </c>
    </row>
    <row r="2437" spans="1:157" x14ac:dyDescent="0.2">
      <c r="A2437" s="15" t="s">
        <v>2307</v>
      </c>
      <c r="B2437" s="16" t="s">
        <v>81</v>
      </c>
      <c r="C2437" s="17">
        <v>1701870</v>
      </c>
    </row>
    <row r="2438" spans="1:157" x14ac:dyDescent="0.2">
      <c r="A2438" s="15" t="s">
        <v>2308</v>
      </c>
      <c r="B2438" s="16" t="s">
        <v>81</v>
      </c>
      <c r="C2438" s="17">
        <v>190000</v>
      </c>
    </row>
    <row r="2439" spans="1:157" x14ac:dyDescent="0.2">
      <c r="A2439" s="15" t="s">
        <v>2309</v>
      </c>
      <c r="B2439" s="16" t="s">
        <v>81</v>
      </c>
      <c r="C2439" s="17">
        <v>298500</v>
      </c>
    </row>
    <row r="2440" spans="1:157" x14ac:dyDescent="0.2">
      <c r="A2440" s="7" t="s">
        <v>2310</v>
      </c>
      <c r="B2440" s="8" t="s">
        <v>81</v>
      </c>
      <c r="C2440" s="9">
        <v>2105</v>
      </c>
    </row>
    <row r="2441" spans="1:157" x14ac:dyDescent="0.2">
      <c r="A2441" s="7" t="s">
        <v>2311</v>
      </c>
      <c r="B2441" s="8" t="s">
        <v>81</v>
      </c>
      <c r="C2441" s="9">
        <v>4140</v>
      </c>
    </row>
    <row r="2442" spans="1:157" x14ac:dyDescent="0.2">
      <c r="A2442" s="15" t="s">
        <v>2312</v>
      </c>
      <c r="B2442" s="16" t="s">
        <v>6</v>
      </c>
      <c r="C2442" s="17">
        <v>69600</v>
      </c>
    </row>
    <row r="2443" spans="1:157" x14ac:dyDescent="0.2">
      <c r="A2443" s="15" t="s">
        <v>2313</v>
      </c>
      <c r="B2443" s="16" t="s">
        <v>81</v>
      </c>
      <c r="C2443" s="17">
        <v>20323.73</v>
      </c>
    </row>
    <row r="2444" spans="1:157" x14ac:dyDescent="0.2">
      <c r="A2444" s="15" t="s">
        <v>2314</v>
      </c>
      <c r="B2444" s="16" t="s">
        <v>81</v>
      </c>
      <c r="C2444" s="17">
        <v>18373</v>
      </c>
    </row>
    <row r="2445" spans="1:157" x14ac:dyDescent="0.2">
      <c r="A2445" s="15" t="s">
        <v>2315</v>
      </c>
      <c r="B2445" s="16" t="s">
        <v>81</v>
      </c>
      <c r="C2445" s="17">
        <v>14430</v>
      </c>
    </row>
    <row r="2446" spans="1:157" x14ac:dyDescent="0.2">
      <c r="A2446" s="15" t="s">
        <v>2316</v>
      </c>
      <c r="B2446" s="16" t="s">
        <v>81</v>
      </c>
      <c r="C2446" s="17">
        <v>11245</v>
      </c>
    </row>
    <row r="2447" spans="1:157" s="10" customFormat="1" x14ac:dyDescent="0.2">
      <c r="A2447" s="15" t="s">
        <v>2317</v>
      </c>
      <c r="B2447" s="16" t="s">
        <v>81</v>
      </c>
      <c r="C2447" s="17">
        <v>18700</v>
      </c>
      <c r="D2447" s="1"/>
      <c r="E2447" s="1"/>
      <c r="F2447" s="1"/>
      <c r="G2447" s="1"/>
      <c r="H2447" s="1"/>
      <c r="I2447" s="1"/>
      <c r="J2447" s="1"/>
      <c r="K2447" s="1"/>
      <c r="L2447" s="1"/>
      <c r="M2447" s="1"/>
      <c r="N2447" s="1"/>
      <c r="O2447" s="1"/>
      <c r="P2447" s="1"/>
      <c r="Q2447" s="1"/>
      <c r="R2447" s="1"/>
      <c r="S2447" s="1"/>
      <c r="T2447" s="1"/>
      <c r="U2447" s="1"/>
      <c r="V2447" s="1"/>
      <c r="W2447" s="1"/>
      <c r="X2447" s="1"/>
      <c r="Y2447" s="1"/>
      <c r="Z2447" s="1"/>
      <c r="AA2447" s="1"/>
      <c r="AB2447" s="1"/>
      <c r="AC2447" s="1"/>
      <c r="AD2447" s="1"/>
      <c r="AE2447" s="1"/>
      <c r="AF2447" s="1"/>
      <c r="AG2447" s="1"/>
      <c r="AH2447" s="1"/>
      <c r="AI2447" s="1"/>
      <c r="AJ2447" s="1"/>
      <c r="AK2447" s="1"/>
      <c r="AL2447" s="1"/>
      <c r="AM2447" s="1"/>
      <c r="AN2447" s="1"/>
      <c r="AO2447" s="1"/>
      <c r="AP2447" s="1"/>
      <c r="AQ2447" s="1"/>
      <c r="AR2447" s="1"/>
      <c r="AS2447" s="1"/>
      <c r="AT2447" s="1"/>
      <c r="AU2447" s="1"/>
      <c r="AV2447" s="1"/>
      <c r="AW2447" s="1"/>
      <c r="AX2447" s="1"/>
      <c r="AY2447" s="1"/>
      <c r="AZ2447" s="1"/>
      <c r="BA2447" s="1"/>
      <c r="BB2447" s="1"/>
      <c r="BC2447" s="1"/>
      <c r="BD2447" s="1"/>
      <c r="BE2447" s="1"/>
      <c r="BF2447" s="1"/>
      <c r="BG2447" s="1"/>
      <c r="BH2447" s="1"/>
      <c r="BI2447" s="1"/>
      <c r="BJ2447" s="1"/>
      <c r="BK2447" s="1"/>
      <c r="BL2447" s="1"/>
      <c r="BM2447" s="1"/>
      <c r="BN2447" s="1"/>
      <c r="BO2447" s="1"/>
      <c r="BP2447" s="1"/>
      <c r="BQ2447" s="1"/>
      <c r="BR2447" s="1"/>
      <c r="BS2447" s="1"/>
      <c r="BT2447" s="1"/>
      <c r="BU2447" s="1"/>
      <c r="BV2447" s="1"/>
      <c r="BW2447" s="1"/>
      <c r="BX2447" s="1"/>
      <c r="BY2447" s="1"/>
      <c r="BZ2447" s="1"/>
      <c r="CA2447" s="1"/>
      <c r="CB2447" s="1"/>
      <c r="CC2447" s="1"/>
      <c r="CD2447" s="1"/>
      <c r="CE2447" s="1"/>
      <c r="CF2447" s="1"/>
      <c r="CG2447" s="1"/>
      <c r="CH2447" s="1"/>
      <c r="CI2447" s="1"/>
      <c r="CJ2447" s="1"/>
      <c r="CK2447" s="1"/>
      <c r="CL2447" s="1"/>
      <c r="CM2447" s="1"/>
      <c r="CN2447" s="1"/>
      <c r="CO2447" s="1"/>
      <c r="CP2447" s="1"/>
      <c r="CQ2447" s="1"/>
      <c r="CR2447" s="1"/>
      <c r="CS2447" s="1"/>
      <c r="CT2447" s="1"/>
      <c r="CU2447" s="1"/>
      <c r="CV2447" s="1"/>
      <c r="CW2447" s="1"/>
      <c r="CX2447" s="1"/>
      <c r="CY2447" s="1"/>
      <c r="CZ2447" s="1"/>
      <c r="DA2447" s="1"/>
      <c r="DB2447" s="1"/>
      <c r="DC2447" s="1"/>
      <c r="DD2447" s="1"/>
      <c r="DE2447" s="1"/>
      <c r="DF2447" s="1"/>
      <c r="DG2447" s="1"/>
      <c r="DH2447" s="1"/>
      <c r="DI2447" s="1"/>
      <c r="DJ2447" s="1"/>
      <c r="DK2447" s="1"/>
      <c r="DL2447" s="1"/>
      <c r="DM2447" s="1"/>
      <c r="DN2447" s="1"/>
      <c r="DO2447" s="1"/>
      <c r="DP2447" s="1"/>
      <c r="DQ2447" s="1"/>
      <c r="DR2447" s="1"/>
      <c r="DS2447" s="1"/>
      <c r="DT2447" s="1"/>
      <c r="DU2447" s="1"/>
      <c r="DV2447" s="1"/>
      <c r="DW2447" s="1"/>
      <c r="DX2447" s="1"/>
      <c r="DY2447" s="1"/>
      <c r="DZ2447" s="1"/>
      <c r="EA2447" s="1"/>
      <c r="EB2447" s="1"/>
      <c r="EC2447" s="1"/>
      <c r="ED2447" s="1"/>
      <c r="EE2447" s="1"/>
      <c r="EF2447" s="1"/>
      <c r="EG2447" s="1"/>
      <c r="EH2447" s="1"/>
      <c r="EI2447" s="1"/>
      <c r="EJ2447" s="1"/>
      <c r="EK2447" s="1"/>
      <c r="EL2447" s="1"/>
      <c r="EM2447" s="1"/>
      <c r="EN2447" s="1"/>
      <c r="EO2447" s="1"/>
      <c r="EP2447" s="1"/>
      <c r="EQ2447" s="1"/>
      <c r="ER2447" s="1"/>
      <c r="ES2447" s="1"/>
      <c r="ET2447" s="1"/>
      <c r="EU2447" s="1"/>
      <c r="EV2447" s="1"/>
      <c r="EW2447" s="1"/>
      <c r="EX2447" s="1"/>
      <c r="EY2447" s="1"/>
      <c r="EZ2447" s="1"/>
      <c r="FA2447" s="1"/>
    </row>
    <row r="2448" spans="1:157" x14ac:dyDescent="0.2">
      <c r="A2448" s="7" t="s">
        <v>2318</v>
      </c>
      <c r="B2448" s="8" t="s">
        <v>81</v>
      </c>
      <c r="C2448" s="9">
        <v>10624</v>
      </c>
    </row>
    <row r="2449" spans="1:3" x14ac:dyDescent="0.2">
      <c r="A2449" s="7" t="s">
        <v>2319</v>
      </c>
      <c r="B2449" s="8" t="s">
        <v>81</v>
      </c>
      <c r="C2449" s="9">
        <v>20267</v>
      </c>
    </row>
    <row r="2450" spans="1:3" x14ac:dyDescent="0.2">
      <c r="A2450" s="15" t="s">
        <v>2320</v>
      </c>
      <c r="B2450" s="16" t="s">
        <v>6</v>
      </c>
      <c r="C2450" s="17">
        <v>92300</v>
      </c>
    </row>
    <row r="2451" spans="1:3" x14ac:dyDescent="0.2">
      <c r="A2451" s="7" t="s">
        <v>2321</v>
      </c>
      <c r="B2451" s="8" t="s">
        <v>81</v>
      </c>
      <c r="C2451" s="9">
        <v>33426</v>
      </c>
    </row>
    <row r="2452" spans="1:3" x14ac:dyDescent="0.2">
      <c r="A2452" s="15" t="s">
        <v>2322</v>
      </c>
      <c r="B2452" s="16" t="s">
        <v>81</v>
      </c>
      <c r="C2452" s="17">
        <v>45000</v>
      </c>
    </row>
    <row r="2453" spans="1:3" x14ac:dyDescent="0.2">
      <c r="A2453" s="15" t="s">
        <v>2323</v>
      </c>
      <c r="B2453" s="16" t="s">
        <v>81</v>
      </c>
      <c r="C2453" s="17">
        <v>27530</v>
      </c>
    </row>
    <row r="2454" spans="1:3" x14ac:dyDescent="0.2">
      <c r="A2454" s="15" t="s">
        <v>2324</v>
      </c>
      <c r="B2454" s="16" t="s">
        <v>81</v>
      </c>
      <c r="C2454" s="17">
        <v>2320</v>
      </c>
    </row>
    <row r="2455" spans="1:3" x14ac:dyDescent="0.2">
      <c r="A2455" s="15" t="s">
        <v>2325</v>
      </c>
      <c r="B2455" s="16" t="s">
        <v>81</v>
      </c>
      <c r="C2455" s="17">
        <v>9592</v>
      </c>
    </row>
    <row r="2456" spans="1:3" x14ac:dyDescent="0.2">
      <c r="A2456" s="15" t="s">
        <v>2326</v>
      </c>
      <c r="B2456" s="16" t="s">
        <v>81</v>
      </c>
      <c r="C2456" s="17">
        <v>7011</v>
      </c>
    </row>
    <row r="2457" spans="1:3" x14ac:dyDescent="0.2">
      <c r="A2457" s="15" t="s">
        <v>2327</v>
      </c>
      <c r="B2457" s="16" t="s">
        <v>81</v>
      </c>
      <c r="C2457" s="17">
        <v>13122</v>
      </c>
    </row>
    <row r="2458" spans="1:3" x14ac:dyDescent="0.2">
      <c r="A2458" s="15" t="s">
        <v>2328</v>
      </c>
      <c r="B2458" s="16" t="s">
        <v>81</v>
      </c>
      <c r="C2458" s="17">
        <v>12083</v>
      </c>
    </row>
    <row r="2459" spans="1:3" x14ac:dyDescent="0.2">
      <c r="A2459" s="15" t="s">
        <v>2329</v>
      </c>
      <c r="B2459" s="16" t="s">
        <v>81</v>
      </c>
      <c r="C2459" s="17">
        <v>30596</v>
      </c>
    </row>
    <row r="2460" spans="1:3" x14ac:dyDescent="0.2">
      <c r="A2460" s="15" t="s">
        <v>2330</v>
      </c>
      <c r="B2460" s="16" t="s">
        <v>81</v>
      </c>
      <c r="C2460" s="17">
        <v>8390</v>
      </c>
    </row>
    <row r="2461" spans="1:3" x14ac:dyDescent="0.2">
      <c r="A2461" s="15" t="s">
        <v>2331</v>
      </c>
      <c r="B2461" s="16" t="s">
        <v>81</v>
      </c>
      <c r="C2461" s="17">
        <v>13611</v>
      </c>
    </row>
    <row r="2462" spans="1:3" x14ac:dyDescent="0.2">
      <c r="A2462" s="15" t="s">
        <v>2332</v>
      </c>
      <c r="B2462" s="16" t="s">
        <v>81</v>
      </c>
      <c r="C2462" s="17">
        <v>5761</v>
      </c>
    </row>
    <row r="2463" spans="1:3" x14ac:dyDescent="0.2">
      <c r="A2463" s="15" t="s">
        <v>2333</v>
      </c>
      <c r="B2463" s="16" t="s">
        <v>81</v>
      </c>
      <c r="C2463" s="17">
        <v>7498</v>
      </c>
    </row>
    <row r="2464" spans="1:3" x14ac:dyDescent="0.2">
      <c r="A2464" s="15" t="s">
        <v>2334</v>
      </c>
      <c r="B2464" s="16" t="s">
        <v>81</v>
      </c>
      <c r="C2464" s="17">
        <v>2747</v>
      </c>
    </row>
    <row r="2465" spans="1:3" x14ac:dyDescent="0.2">
      <c r="A2465" s="15" t="s">
        <v>2335</v>
      </c>
      <c r="B2465" s="16" t="s">
        <v>81</v>
      </c>
      <c r="C2465" s="17">
        <v>5881</v>
      </c>
    </row>
    <row r="2466" spans="1:3" x14ac:dyDescent="0.2">
      <c r="A2466" s="15" t="s">
        <v>2336</v>
      </c>
      <c r="B2466" s="16" t="s">
        <v>81</v>
      </c>
      <c r="C2466" s="17">
        <v>3806</v>
      </c>
    </row>
    <row r="2467" spans="1:3" x14ac:dyDescent="0.2">
      <c r="A2467" s="15" t="s">
        <v>2337</v>
      </c>
      <c r="B2467" s="16" t="s">
        <v>81</v>
      </c>
      <c r="C2467" s="17">
        <v>2097</v>
      </c>
    </row>
    <row r="2468" spans="1:3" x14ac:dyDescent="0.2">
      <c r="A2468" s="15" t="s">
        <v>2338</v>
      </c>
      <c r="B2468" s="16" t="s">
        <v>81</v>
      </c>
      <c r="C2468" s="17">
        <v>10800</v>
      </c>
    </row>
    <row r="2469" spans="1:3" x14ac:dyDescent="0.2">
      <c r="A2469" s="15" t="s">
        <v>2339</v>
      </c>
      <c r="B2469" s="16" t="s">
        <v>81</v>
      </c>
      <c r="C2469" s="17">
        <v>14587</v>
      </c>
    </row>
    <row r="2470" spans="1:3" x14ac:dyDescent="0.2">
      <c r="A2470" s="15" t="s">
        <v>2340</v>
      </c>
      <c r="B2470" s="16" t="s">
        <v>81</v>
      </c>
      <c r="C2470" s="17">
        <v>24629</v>
      </c>
    </row>
    <row r="2471" spans="1:3" x14ac:dyDescent="0.2">
      <c r="A2471" s="7" t="s">
        <v>2341</v>
      </c>
      <c r="B2471" s="8" t="s">
        <v>81</v>
      </c>
      <c r="C2471" s="9">
        <v>5983</v>
      </c>
    </row>
    <row r="2472" spans="1:3" x14ac:dyDescent="0.2">
      <c r="A2472" s="7" t="s">
        <v>2342</v>
      </c>
      <c r="B2472" s="8" t="s">
        <v>81</v>
      </c>
      <c r="C2472" s="9">
        <v>9832</v>
      </c>
    </row>
    <row r="2473" spans="1:3" x14ac:dyDescent="0.2">
      <c r="A2473" s="15" t="s">
        <v>2343</v>
      </c>
      <c r="B2473" s="16" t="s">
        <v>81</v>
      </c>
      <c r="C2473" s="17">
        <v>4217</v>
      </c>
    </row>
    <row r="2474" spans="1:3" x14ac:dyDescent="0.2">
      <c r="A2474" s="15" t="s">
        <v>2344</v>
      </c>
      <c r="B2474" s="16" t="s">
        <v>81</v>
      </c>
      <c r="C2474" s="17">
        <v>2428</v>
      </c>
    </row>
    <row r="2475" spans="1:3" x14ac:dyDescent="0.2">
      <c r="A2475" s="7" t="s">
        <v>2345</v>
      </c>
      <c r="B2475" s="8" t="s">
        <v>81</v>
      </c>
      <c r="C2475" s="9">
        <v>30000</v>
      </c>
    </row>
    <row r="2476" spans="1:3" x14ac:dyDescent="0.2">
      <c r="A2476" s="7" t="s">
        <v>2346</v>
      </c>
      <c r="B2476" s="8" t="s">
        <v>81</v>
      </c>
      <c r="C2476" s="9">
        <v>14105</v>
      </c>
    </row>
    <row r="2477" spans="1:3" x14ac:dyDescent="0.2">
      <c r="A2477" s="15" t="s">
        <v>2347</v>
      </c>
      <c r="B2477" s="16" t="s">
        <v>81</v>
      </c>
      <c r="C2477" s="17">
        <v>10148</v>
      </c>
    </row>
    <row r="2478" spans="1:3" x14ac:dyDescent="0.2">
      <c r="A2478" s="15" t="s">
        <v>2348</v>
      </c>
      <c r="B2478" s="16" t="s">
        <v>81</v>
      </c>
      <c r="C2478" s="17">
        <v>111360</v>
      </c>
    </row>
    <row r="2479" spans="1:3" x14ac:dyDescent="0.2">
      <c r="A2479" s="15" t="s">
        <v>2349</v>
      </c>
      <c r="B2479" s="16" t="s">
        <v>81</v>
      </c>
      <c r="C2479" s="17">
        <v>187000</v>
      </c>
    </row>
    <row r="2480" spans="1:3" x14ac:dyDescent="0.2">
      <c r="A2480" s="15" t="s">
        <v>2350</v>
      </c>
      <c r="B2480" s="16" t="s">
        <v>81</v>
      </c>
      <c r="C2480" s="17">
        <v>139635</v>
      </c>
    </row>
    <row r="2481" spans="1:3" x14ac:dyDescent="0.2">
      <c r="A2481" s="15" t="s">
        <v>2351</v>
      </c>
      <c r="B2481" s="16" t="s">
        <v>81</v>
      </c>
      <c r="C2481" s="17">
        <v>17875</v>
      </c>
    </row>
    <row r="2482" spans="1:3" x14ac:dyDescent="0.2">
      <c r="A2482" s="15" t="s">
        <v>2352</v>
      </c>
      <c r="B2482" s="16" t="s">
        <v>81</v>
      </c>
      <c r="C2482" s="17">
        <v>11027</v>
      </c>
    </row>
    <row r="2483" spans="1:3" x14ac:dyDescent="0.2">
      <c r="A2483" s="15" t="s">
        <v>2353</v>
      </c>
      <c r="B2483" s="16" t="s">
        <v>6</v>
      </c>
      <c r="C2483" s="17">
        <v>86901</v>
      </c>
    </row>
    <row r="2484" spans="1:3" x14ac:dyDescent="0.2">
      <c r="A2484" s="15" t="s">
        <v>2354</v>
      </c>
      <c r="B2484" s="16" t="s">
        <v>6</v>
      </c>
      <c r="C2484" s="17">
        <v>111081</v>
      </c>
    </row>
    <row r="2485" spans="1:3" x14ac:dyDescent="0.2">
      <c r="A2485" s="15" t="s">
        <v>2355</v>
      </c>
      <c r="B2485" s="16" t="s">
        <v>6</v>
      </c>
      <c r="C2485" s="17">
        <v>129035</v>
      </c>
    </row>
    <row r="2486" spans="1:3" x14ac:dyDescent="0.2">
      <c r="A2486" s="15" t="s">
        <v>2356</v>
      </c>
      <c r="B2486" s="16" t="s">
        <v>6</v>
      </c>
      <c r="C2486" s="17">
        <v>33130</v>
      </c>
    </row>
    <row r="2487" spans="1:3" x14ac:dyDescent="0.2">
      <c r="A2487" s="15" t="s">
        <v>2357</v>
      </c>
      <c r="B2487" s="16" t="s">
        <v>6</v>
      </c>
      <c r="C2487" s="17">
        <v>71386</v>
      </c>
    </row>
    <row r="2488" spans="1:3" x14ac:dyDescent="0.2">
      <c r="A2488" s="15" t="s">
        <v>2358</v>
      </c>
      <c r="B2488" s="16" t="s">
        <v>81</v>
      </c>
      <c r="C2488" s="17">
        <v>8424</v>
      </c>
    </row>
    <row r="2489" spans="1:3" x14ac:dyDescent="0.2">
      <c r="A2489" s="15" t="s">
        <v>2359</v>
      </c>
      <c r="B2489" s="16" t="s">
        <v>6</v>
      </c>
      <c r="C2489" s="17">
        <v>98442</v>
      </c>
    </row>
    <row r="2490" spans="1:3" x14ac:dyDescent="0.2">
      <c r="A2490" s="15" t="s">
        <v>2360</v>
      </c>
      <c r="B2490" s="16" t="s">
        <v>81</v>
      </c>
      <c r="C2490" s="17">
        <v>8764</v>
      </c>
    </row>
    <row r="2491" spans="1:3" x14ac:dyDescent="0.2">
      <c r="A2491" s="15" t="s">
        <v>2361</v>
      </c>
      <c r="B2491" s="16" t="s">
        <v>81</v>
      </c>
      <c r="C2491" s="17">
        <v>10269</v>
      </c>
    </row>
    <row r="2492" spans="1:3" x14ac:dyDescent="0.2">
      <c r="A2492" s="15" t="s">
        <v>2362</v>
      </c>
      <c r="B2492" s="16" t="s">
        <v>81</v>
      </c>
      <c r="C2492" s="17">
        <v>13791</v>
      </c>
    </row>
    <row r="2493" spans="1:3" x14ac:dyDescent="0.2">
      <c r="A2493" s="15" t="s">
        <v>2363</v>
      </c>
      <c r="B2493" s="16" t="s">
        <v>81</v>
      </c>
      <c r="C2493" s="17">
        <v>15937</v>
      </c>
    </row>
    <row r="2494" spans="1:3" x14ac:dyDescent="0.2">
      <c r="A2494" s="7" t="s">
        <v>2364</v>
      </c>
      <c r="B2494" s="8" t="s">
        <v>81</v>
      </c>
      <c r="C2494" s="9">
        <v>25029</v>
      </c>
    </row>
    <row r="2495" spans="1:3" x14ac:dyDescent="0.2">
      <c r="A2495" s="7" t="s">
        <v>2365</v>
      </c>
      <c r="B2495" s="8" t="s">
        <v>81</v>
      </c>
      <c r="C2495" s="9">
        <v>13922</v>
      </c>
    </row>
    <row r="2496" spans="1:3" x14ac:dyDescent="0.2">
      <c r="A2496" s="15" t="s">
        <v>2366</v>
      </c>
      <c r="B2496" s="16" t="s">
        <v>81</v>
      </c>
      <c r="C2496" s="17">
        <v>13106</v>
      </c>
    </row>
    <row r="2497" spans="1:3" x14ac:dyDescent="0.2">
      <c r="A2497" s="15" t="s">
        <v>2367</v>
      </c>
      <c r="B2497" s="16" t="s">
        <v>81</v>
      </c>
      <c r="C2497" s="17">
        <v>16620</v>
      </c>
    </row>
    <row r="2498" spans="1:3" x14ac:dyDescent="0.2">
      <c r="A2498" s="15" t="s">
        <v>2368</v>
      </c>
      <c r="B2498" s="16" t="s">
        <v>81</v>
      </c>
      <c r="C2498" s="17">
        <v>25364</v>
      </c>
    </row>
    <row r="2499" spans="1:3" x14ac:dyDescent="0.2">
      <c r="A2499" s="15" t="s">
        <v>2369</v>
      </c>
      <c r="B2499" s="16" t="s">
        <v>81</v>
      </c>
      <c r="C2499" s="17">
        <v>53233</v>
      </c>
    </row>
    <row r="2500" spans="1:3" x14ac:dyDescent="0.2">
      <c r="A2500" s="15" t="s">
        <v>2370</v>
      </c>
      <c r="B2500" s="16" t="s">
        <v>81</v>
      </c>
      <c r="C2500" s="17">
        <v>38473</v>
      </c>
    </row>
    <row r="2501" spans="1:3" x14ac:dyDescent="0.2">
      <c r="A2501" s="15" t="s">
        <v>2371</v>
      </c>
      <c r="B2501" s="16" t="s">
        <v>81</v>
      </c>
      <c r="C2501" s="17">
        <v>75910</v>
      </c>
    </row>
    <row r="2502" spans="1:3" x14ac:dyDescent="0.2">
      <c r="A2502" s="15" t="s">
        <v>2372</v>
      </c>
      <c r="B2502" s="16" t="s">
        <v>81</v>
      </c>
      <c r="C2502" s="17">
        <v>80690</v>
      </c>
    </row>
    <row r="2503" spans="1:3" x14ac:dyDescent="0.2">
      <c r="A2503" s="15" t="s">
        <v>2373</v>
      </c>
      <c r="B2503" s="16" t="s">
        <v>81</v>
      </c>
      <c r="C2503" s="17">
        <v>103400</v>
      </c>
    </row>
    <row r="2504" spans="1:3" x14ac:dyDescent="0.2">
      <c r="A2504" s="15" t="s">
        <v>2374</v>
      </c>
      <c r="B2504" s="16" t="s">
        <v>6</v>
      </c>
      <c r="C2504" s="17">
        <v>39046</v>
      </c>
    </row>
    <row r="2505" spans="1:3" x14ac:dyDescent="0.2">
      <c r="A2505" s="15" t="s">
        <v>2375</v>
      </c>
      <c r="B2505" s="16" t="s">
        <v>6</v>
      </c>
      <c r="C2505" s="17">
        <v>26427</v>
      </c>
    </row>
    <row r="2506" spans="1:3" x14ac:dyDescent="0.2">
      <c r="A2506" s="15" t="s">
        <v>2376</v>
      </c>
      <c r="B2506" s="16" t="s">
        <v>6</v>
      </c>
      <c r="C2506" s="17">
        <v>49686</v>
      </c>
    </row>
    <row r="2507" spans="1:3" x14ac:dyDescent="0.2">
      <c r="A2507" s="15" t="s">
        <v>2377</v>
      </c>
      <c r="B2507" s="16" t="s">
        <v>6</v>
      </c>
      <c r="C2507" s="17">
        <v>338420</v>
      </c>
    </row>
    <row r="2508" spans="1:3" x14ac:dyDescent="0.2">
      <c r="A2508" s="15" t="s">
        <v>2378</v>
      </c>
      <c r="B2508" s="16" t="s">
        <v>6</v>
      </c>
      <c r="C2508" s="17">
        <v>32517</v>
      </c>
    </row>
    <row r="2509" spans="1:3" x14ac:dyDescent="0.2">
      <c r="A2509" s="15" t="s">
        <v>2379</v>
      </c>
      <c r="B2509" s="16" t="s">
        <v>81</v>
      </c>
      <c r="C2509" s="17">
        <v>17352</v>
      </c>
    </row>
    <row r="2510" spans="1:3" x14ac:dyDescent="0.2">
      <c r="A2510" s="15" t="s">
        <v>2380</v>
      </c>
      <c r="B2510" s="16" t="s">
        <v>81</v>
      </c>
      <c r="C2510" s="17">
        <v>10972</v>
      </c>
    </row>
    <row r="2511" spans="1:3" x14ac:dyDescent="0.2">
      <c r="A2511" s="15" t="s">
        <v>2381</v>
      </c>
      <c r="B2511" s="16" t="s">
        <v>81</v>
      </c>
      <c r="C2511" s="17">
        <v>33108</v>
      </c>
    </row>
    <row r="2512" spans="1:3" x14ac:dyDescent="0.2">
      <c r="A2512" s="7" t="s">
        <v>2382</v>
      </c>
      <c r="B2512" s="8" t="s">
        <v>81</v>
      </c>
      <c r="C2512" s="9">
        <v>28240</v>
      </c>
    </row>
    <row r="2513" spans="1:3" x14ac:dyDescent="0.2">
      <c r="A2513" s="7" t="s">
        <v>2383</v>
      </c>
      <c r="B2513" s="8" t="s">
        <v>81</v>
      </c>
      <c r="C2513" s="9">
        <v>48048</v>
      </c>
    </row>
    <row r="2514" spans="1:3" x14ac:dyDescent="0.2">
      <c r="A2514" s="15" t="s">
        <v>2384</v>
      </c>
      <c r="B2514" s="16" t="s">
        <v>81</v>
      </c>
      <c r="C2514" s="17">
        <v>59160</v>
      </c>
    </row>
    <row r="2515" spans="1:3" x14ac:dyDescent="0.2">
      <c r="A2515" s="7" t="s">
        <v>2385</v>
      </c>
      <c r="B2515" s="8" t="s">
        <v>81</v>
      </c>
      <c r="C2515" s="9">
        <v>4384</v>
      </c>
    </row>
    <row r="2516" spans="1:3" x14ac:dyDescent="0.2">
      <c r="A2516" s="7" t="s">
        <v>2386</v>
      </c>
      <c r="B2516" s="8" t="s">
        <v>81</v>
      </c>
      <c r="C2516" s="9">
        <v>5915</v>
      </c>
    </row>
    <row r="2517" spans="1:3" x14ac:dyDescent="0.2">
      <c r="A2517" s="7" t="s">
        <v>2387</v>
      </c>
      <c r="B2517" s="8" t="s">
        <v>81</v>
      </c>
      <c r="C2517" s="9">
        <v>2349</v>
      </c>
    </row>
    <row r="2518" spans="1:3" x14ac:dyDescent="0.2">
      <c r="A2518" s="7" t="s">
        <v>2388</v>
      </c>
      <c r="B2518" s="8" t="s">
        <v>81</v>
      </c>
      <c r="C2518" s="9">
        <v>4084</v>
      </c>
    </row>
    <row r="2519" spans="1:3" x14ac:dyDescent="0.2">
      <c r="A2519" s="7" t="s">
        <v>2389</v>
      </c>
      <c r="B2519" s="8" t="s">
        <v>81</v>
      </c>
      <c r="C2519" s="9">
        <v>9607</v>
      </c>
    </row>
    <row r="2520" spans="1:3" x14ac:dyDescent="0.2">
      <c r="A2520" s="7" t="s">
        <v>2390</v>
      </c>
      <c r="B2520" s="8" t="s">
        <v>81</v>
      </c>
      <c r="C2520" s="9">
        <v>7358</v>
      </c>
    </row>
    <row r="2521" spans="1:3" x14ac:dyDescent="0.2">
      <c r="A2521" s="7" t="s">
        <v>2391</v>
      </c>
      <c r="B2521" s="8" t="s">
        <v>81</v>
      </c>
      <c r="C2521" s="9">
        <v>14732</v>
      </c>
    </row>
    <row r="2522" spans="1:3" x14ac:dyDescent="0.2">
      <c r="A2522" s="7" t="s">
        <v>2392</v>
      </c>
      <c r="B2522" s="8" t="s">
        <v>81</v>
      </c>
      <c r="C2522" s="9">
        <v>23876</v>
      </c>
    </row>
    <row r="2523" spans="1:3" x14ac:dyDescent="0.2">
      <c r="A2523" s="7" t="s">
        <v>2393</v>
      </c>
      <c r="B2523" s="8" t="s">
        <v>81</v>
      </c>
      <c r="C2523" s="9">
        <v>31879</v>
      </c>
    </row>
    <row r="2524" spans="1:3" x14ac:dyDescent="0.2">
      <c r="A2524" s="7" t="s">
        <v>2394</v>
      </c>
      <c r="B2524" s="8" t="s">
        <v>81</v>
      </c>
      <c r="C2524" s="9">
        <v>2909</v>
      </c>
    </row>
    <row r="2525" spans="1:3" x14ac:dyDescent="0.2">
      <c r="A2525" s="7" t="s">
        <v>2395</v>
      </c>
      <c r="B2525" s="8" t="s">
        <v>81</v>
      </c>
      <c r="C2525" s="9">
        <v>54376</v>
      </c>
    </row>
    <row r="2526" spans="1:3" x14ac:dyDescent="0.2">
      <c r="A2526" s="7" t="s">
        <v>2396</v>
      </c>
      <c r="B2526" s="8" t="s">
        <v>81</v>
      </c>
      <c r="C2526" s="9">
        <v>115697</v>
      </c>
    </row>
    <row r="2527" spans="1:3" x14ac:dyDescent="0.2">
      <c r="A2527" s="7" t="s">
        <v>2397</v>
      </c>
      <c r="B2527" s="8" t="s">
        <v>81</v>
      </c>
      <c r="C2527" s="9">
        <v>3607</v>
      </c>
    </row>
    <row r="2528" spans="1:3" x14ac:dyDescent="0.2">
      <c r="A2528" s="7" t="s">
        <v>2398</v>
      </c>
      <c r="B2528" s="8" t="s">
        <v>81</v>
      </c>
      <c r="C2528" s="9">
        <v>6885</v>
      </c>
    </row>
    <row r="2529" spans="1:3" x14ac:dyDescent="0.2">
      <c r="A2529" s="15" t="s">
        <v>2399</v>
      </c>
      <c r="B2529" s="16" t="s">
        <v>81</v>
      </c>
      <c r="C2529" s="17">
        <v>38614</v>
      </c>
    </row>
    <row r="2530" spans="1:3" x14ac:dyDescent="0.2">
      <c r="A2530" s="15" t="s">
        <v>2400</v>
      </c>
      <c r="B2530" s="16" t="s">
        <v>81</v>
      </c>
      <c r="C2530" s="17">
        <v>42401</v>
      </c>
    </row>
    <row r="2531" spans="1:3" x14ac:dyDescent="0.2">
      <c r="A2531" s="7" t="s">
        <v>2401</v>
      </c>
      <c r="B2531" s="8" t="s">
        <v>81</v>
      </c>
      <c r="C2531" s="9">
        <v>3292</v>
      </c>
    </row>
    <row r="2532" spans="1:3" x14ac:dyDescent="0.2">
      <c r="A2532" s="7" t="s">
        <v>2402</v>
      </c>
      <c r="B2532" s="8" t="s">
        <v>81</v>
      </c>
      <c r="C2532" s="9">
        <v>15289</v>
      </c>
    </row>
    <row r="2533" spans="1:3" x14ac:dyDescent="0.2">
      <c r="A2533" s="7" t="s">
        <v>2403</v>
      </c>
      <c r="B2533" s="8" t="s">
        <v>81</v>
      </c>
      <c r="C2533" s="9">
        <v>21307</v>
      </c>
    </row>
    <row r="2534" spans="1:3" x14ac:dyDescent="0.2">
      <c r="A2534" s="7" t="s">
        <v>2404</v>
      </c>
      <c r="B2534" s="8" t="s">
        <v>81</v>
      </c>
      <c r="C2534" s="9">
        <v>8258</v>
      </c>
    </row>
    <row r="2535" spans="1:3" x14ac:dyDescent="0.2">
      <c r="A2535" s="7" t="s">
        <v>2405</v>
      </c>
      <c r="B2535" s="8" t="s">
        <v>81</v>
      </c>
      <c r="C2535" s="9">
        <v>10237</v>
      </c>
    </row>
    <row r="2536" spans="1:3" x14ac:dyDescent="0.2">
      <c r="A2536" s="7" t="s">
        <v>2406</v>
      </c>
      <c r="B2536" s="8" t="s">
        <v>81</v>
      </c>
      <c r="C2536" s="9">
        <v>15291</v>
      </c>
    </row>
    <row r="2537" spans="1:3" x14ac:dyDescent="0.2">
      <c r="A2537" s="7" t="s">
        <v>2407</v>
      </c>
      <c r="B2537" s="8" t="s">
        <v>81</v>
      </c>
      <c r="C2537" s="9">
        <v>21310</v>
      </c>
    </row>
    <row r="2538" spans="1:3" x14ac:dyDescent="0.2">
      <c r="A2538" s="7" t="s">
        <v>2408</v>
      </c>
      <c r="B2538" s="8" t="s">
        <v>81</v>
      </c>
      <c r="C2538" s="9">
        <v>45127</v>
      </c>
    </row>
    <row r="2539" spans="1:3" x14ac:dyDescent="0.2">
      <c r="A2539" s="7" t="s">
        <v>2409</v>
      </c>
      <c r="B2539" s="8" t="s">
        <v>81</v>
      </c>
      <c r="C2539" s="9">
        <v>4640</v>
      </c>
    </row>
    <row r="2540" spans="1:3" x14ac:dyDescent="0.2">
      <c r="A2540" s="7" t="s">
        <v>2410</v>
      </c>
      <c r="B2540" s="8" t="s">
        <v>81</v>
      </c>
      <c r="C2540" s="9">
        <v>6708</v>
      </c>
    </row>
    <row r="2541" spans="1:3" x14ac:dyDescent="0.2">
      <c r="A2541" s="7" t="s">
        <v>2411</v>
      </c>
      <c r="B2541" s="8" t="s">
        <v>81</v>
      </c>
      <c r="C2541" s="9">
        <v>8953</v>
      </c>
    </row>
    <row r="2542" spans="1:3" x14ac:dyDescent="0.2">
      <c r="A2542" s="7" t="s">
        <v>2412</v>
      </c>
      <c r="B2542" s="8" t="s">
        <v>81</v>
      </c>
      <c r="C2542" s="9">
        <v>15437</v>
      </c>
    </row>
    <row r="2543" spans="1:3" x14ac:dyDescent="0.2">
      <c r="A2543" s="15" t="s">
        <v>2413</v>
      </c>
      <c r="B2543" s="16" t="s">
        <v>81</v>
      </c>
      <c r="C2543" s="17">
        <v>84211</v>
      </c>
    </row>
    <row r="2544" spans="1:3" x14ac:dyDescent="0.2">
      <c r="A2544" s="15" t="s">
        <v>2414</v>
      </c>
      <c r="B2544" s="16" t="s">
        <v>81</v>
      </c>
      <c r="C2544" s="17">
        <v>30269</v>
      </c>
    </row>
    <row r="2545" spans="1:3" x14ac:dyDescent="0.2">
      <c r="A2545" s="15" t="s">
        <v>2415</v>
      </c>
      <c r="B2545" s="16" t="s">
        <v>6</v>
      </c>
      <c r="C2545" s="17">
        <v>4500</v>
      </c>
    </row>
    <row r="2546" spans="1:3" x14ac:dyDescent="0.2">
      <c r="A2546" s="7" t="s">
        <v>2416</v>
      </c>
      <c r="B2546" s="8" t="s">
        <v>81</v>
      </c>
      <c r="C2546" s="9">
        <v>297182</v>
      </c>
    </row>
    <row r="2547" spans="1:3" x14ac:dyDescent="0.2">
      <c r="A2547" s="7" t="s">
        <v>2417</v>
      </c>
      <c r="B2547" s="8" t="s">
        <v>81</v>
      </c>
      <c r="C2547" s="9">
        <v>373305</v>
      </c>
    </row>
    <row r="2548" spans="1:3" x14ac:dyDescent="0.2">
      <c r="A2548" s="7" t="s">
        <v>2418</v>
      </c>
      <c r="B2548" s="8" t="s">
        <v>81</v>
      </c>
      <c r="C2548" s="9">
        <v>17373</v>
      </c>
    </row>
    <row r="2549" spans="1:3" x14ac:dyDescent="0.2">
      <c r="A2549" s="7" t="s">
        <v>2419</v>
      </c>
      <c r="B2549" s="8" t="s">
        <v>81</v>
      </c>
      <c r="C2549" s="9">
        <v>19058</v>
      </c>
    </row>
    <row r="2550" spans="1:3" x14ac:dyDescent="0.2">
      <c r="A2550" s="7" t="s">
        <v>2420</v>
      </c>
      <c r="B2550" s="8" t="s">
        <v>81</v>
      </c>
      <c r="C2550" s="9">
        <v>30333</v>
      </c>
    </row>
    <row r="2551" spans="1:3" x14ac:dyDescent="0.2">
      <c r="A2551" s="7" t="s">
        <v>2421</v>
      </c>
      <c r="B2551" s="8" t="s">
        <v>81</v>
      </c>
      <c r="C2551" s="9">
        <v>61354</v>
      </c>
    </row>
    <row r="2552" spans="1:3" x14ac:dyDescent="0.2">
      <c r="A2552" s="7" t="s">
        <v>2422</v>
      </c>
      <c r="B2552" s="8" t="s">
        <v>81</v>
      </c>
      <c r="C2552" s="9">
        <v>148632</v>
      </c>
    </row>
    <row r="2553" spans="1:3" x14ac:dyDescent="0.2">
      <c r="A2553" s="7" t="s">
        <v>2423</v>
      </c>
      <c r="B2553" s="8" t="s">
        <v>81</v>
      </c>
      <c r="C2553" s="9">
        <v>251890</v>
      </c>
    </row>
    <row r="2554" spans="1:3" x14ac:dyDescent="0.2">
      <c r="A2554" s="7" t="s">
        <v>2424</v>
      </c>
      <c r="B2554" s="8" t="s">
        <v>81</v>
      </c>
      <c r="C2554" s="9">
        <v>9389</v>
      </c>
    </row>
    <row r="2555" spans="1:3" x14ac:dyDescent="0.2">
      <c r="A2555" s="7" t="s">
        <v>2425</v>
      </c>
      <c r="B2555" s="8" t="s">
        <v>81</v>
      </c>
      <c r="C2555" s="9">
        <v>197406</v>
      </c>
    </row>
    <row r="2556" spans="1:3" x14ac:dyDescent="0.2">
      <c r="A2556" s="7" t="s">
        <v>2426</v>
      </c>
      <c r="B2556" s="8" t="s">
        <v>81</v>
      </c>
      <c r="C2556" s="9">
        <v>276209</v>
      </c>
    </row>
    <row r="2557" spans="1:3" x14ac:dyDescent="0.2">
      <c r="A2557" s="7" t="s">
        <v>2427</v>
      </c>
      <c r="B2557" s="8" t="s">
        <v>81</v>
      </c>
      <c r="C2557" s="9">
        <v>342533</v>
      </c>
    </row>
    <row r="2558" spans="1:3" x14ac:dyDescent="0.2">
      <c r="A2558" s="7" t="s">
        <v>2428</v>
      </c>
      <c r="B2558" s="8" t="s">
        <v>81</v>
      </c>
      <c r="C2558" s="9">
        <v>449580</v>
      </c>
    </row>
    <row r="2559" spans="1:3" x14ac:dyDescent="0.2">
      <c r="A2559" s="7" t="s">
        <v>2429</v>
      </c>
      <c r="B2559" s="8" t="s">
        <v>81</v>
      </c>
      <c r="C2559" s="9">
        <v>577028</v>
      </c>
    </row>
    <row r="2560" spans="1:3" x14ac:dyDescent="0.2">
      <c r="A2560" s="7" t="s">
        <v>2430</v>
      </c>
      <c r="B2560" s="8" t="s">
        <v>81</v>
      </c>
      <c r="C2560" s="9">
        <v>13772</v>
      </c>
    </row>
    <row r="2561" spans="1:3" x14ac:dyDescent="0.2">
      <c r="A2561" s="7" t="s">
        <v>2431</v>
      </c>
      <c r="B2561" s="8" t="s">
        <v>81</v>
      </c>
      <c r="C2561" s="9">
        <v>718754</v>
      </c>
    </row>
    <row r="2562" spans="1:3" x14ac:dyDescent="0.2">
      <c r="A2562" s="7" t="s">
        <v>2432</v>
      </c>
      <c r="B2562" s="8" t="s">
        <v>81</v>
      </c>
      <c r="C2562" s="9">
        <v>20549</v>
      </c>
    </row>
    <row r="2563" spans="1:3" x14ac:dyDescent="0.2">
      <c r="A2563" s="7" t="s">
        <v>2433</v>
      </c>
      <c r="B2563" s="8" t="s">
        <v>81</v>
      </c>
      <c r="C2563" s="9">
        <v>33905</v>
      </c>
    </row>
    <row r="2564" spans="1:3" x14ac:dyDescent="0.2">
      <c r="A2564" s="7" t="s">
        <v>2434</v>
      </c>
      <c r="B2564" s="8" t="s">
        <v>81</v>
      </c>
      <c r="C2564" s="9">
        <v>74032</v>
      </c>
    </row>
    <row r="2565" spans="1:3" x14ac:dyDescent="0.2">
      <c r="A2565" s="7" t="s">
        <v>2435</v>
      </c>
      <c r="B2565" s="8" t="s">
        <v>81</v>
      </c>
      <c r="C2565" s="9">
        <v>125401</v>
      </c>
    </row>
    <row r="2566" spans="1:3" x14ac:dyDescent="0.2">
      <c r="A2566" s="7" t="s">
        <v>2436</v>
      </c>
      <c r="B2566" s="8" t="s">
        <v>81</v>
      </c>
      <c r="C2566" s="9">
        <v>160560</v>
      </c>
    </row>
    <row r="2567" spans="1:3" x14ac:dyDescent="0.2">
      <c r="A2567" s="7" t="s">
        <v>2437</v>
      </c>
      <c r="B2567" s="8" t="s">
        <v>81</v>
      </c>
      <c r="C2567" s="9">
        <v>226334</v>
      </c>
    </row>
    <row r="2568" spans="1:3" x14ac:dyDescent="0.2">
      <c r="A2568" s="7" t="s">
        <v>2438</v>
      </c>
      <c r="B2568" s="8" t="s">
        <v>81</v>
      </c>
      <c r="C2568" s="9">
        <v>281617</v>
      </c>
    </row>
    <row r="2569" spans="1:3" x14ac:dyDescent="0.2">
      <c r="A2569" s="7" t="s">
        <v>2439</v>
      </c>
      <c r="B2569" s="8" t="s">
        <v>81</v>
      </c>
      <c r="C2569" s="9">
        <v>373647</v>
      </c>
    </row>
    <row r="2570" spans="1:3" x14ac:dyDescent="0.2">
      <c r="A2570" s="7" t="s">
        <v>2440</v>
      </c>
      <c r="B2570" s="8" t="s">
        <v>81</v>
      </c>
      <c r="C2570" s="9">
        <v>478938</v>
      </c>
    </row>
    <row r="2571" spans="1:3" x14ac:dyDescent="0.2">
      <c r="A2571" s="7" t="s">
        <v>2441</v>
      </c>
      <c r="B2571" s="8" t="s">
        <v>81</v>
      </c>
      <c r="C2571" s="9">
        <v>7790</v>
      </c>
    </row>
    <row r="2572" spans="1:3" x14ac:dyDescent="0.2">
      <c r="A2572" s="7" t="s">
        <v>2442</v>
      </c>
      <c r="B2572" s="8" t="s">
        <v>81</v>
      </c>
      <c r="C2572" s="9">
        <v>11502</v>
      </c>
    </row>
    <row r="2573" spans="1:3" x14ac:dyDescent="0.2">
      <c r="A2573" s="7" t="s">
        <v>2443</v>
      </c>
      <c r="B2573" s="8" t="s">
        <v>81</v>
      </c>
      <c r="C2573" s="9">
        <v>617072</v>
      </c>
    </row>
    <row r="2574" spans="1:3" x14ac:dyDescent="0.2">
      <c r="A2574" s="7" t="s">
        <v>2444</v>
      </c>
      <c r="B2574" s="8" t="s">
        <v>81</v>
      </c>
      <c r="C2574" s="9">
        <v>17138</v>
      </c>
    </row>
    <row r="2575" spans="1:3" x14ac:dyDescent="0.2">
      <c r="A2575" s="7" t="s">
        <v>2445</v>
      </c>
      <c r="B2575" s="8" t="s">
        <v>81</v>
      </c>
      <c r="C2575" s="9">
        <v>28305</v>
      </c>
    </row>
    <row r="2576" spans="1:3" x14ac:dyDescent="0.2">
      <c r="A2576" s="7" t="s">
        <v>2446</v>
      </c>
      <c r="B2576" s="8" t="s">
        <v>81</v>
      </c>
      <c r="C2576" s="9">
        <v>60635</v>
      </c>
    </row>
    <row r="2577" spans="1:3" x14ac:dyDescent="0.2">
      <c r="A2577" s="7" t="s">
        <v>2447</v>
      </c>
      <c r="B2577" s="8" t="s">
        <v>81</v>
      </c>
      <c r="C2577" s="9">
        <v>103153</v>
      </c>
    </row>
    <row r="2578" spans="1:3" x14ac:dyDescent="0.2">
      <c r="A2578" s="7" t="s">
        <v>2448</v>
      </c>
      <c r="B2578" s="8" t="s">
        <v>81</v>
      </c>
      <c r="C2578" s="9">
        <v>131583</v>
      </c>
    </row>
    <row r="2579" spans="1:3" x14ac:dyDescent="0.2">
      <c r="A2579" s="7" t="s">
        <v>2449</v>
      </c>
      <c r="B2579" s="8" t="s">
        <v>81</v>
      </c>
      <c r="C2579" s="9">
        <v>185366</v>
      </c>
    </row>
    <row r="2580" spans="1:3" x14ac:dyDescent="0.2">
      <c r="A2580" s="7" t="s">
        <v>2450</v>
      </c>
      <c r="B2580" s="8" t="s">
        <v>81</v>
      </c>
      <c r="C2580" s="9">
        <v>229494</v>
      </c>
    </row>
    <row r="2581" spans="1:3" x14ac:dyDescent="0.2">
      <c r="A2581" s="7" t="s">
        <v>2451</v>
      </c>
      <c r="B2581" s="8" t="s">
        <v>81</v>
      </c>
      <c r="C2581" s="9">
        <v>305204</v>
      </c>
    </row>
    <row r="2582" spans="1:3" x14ac:dyDescent="0.2">
      <c r="A2582" s="7" t="s">
        <v>2452</v>
      </c>
      <c r="B2582" s="8" t="s">
        <v>81</v>
      </c>
      <c r="C2582" s="9">
        <v>386969</v>
      </c>
    </row>
    <row r="2583" spans="1:3" x14ac:dyDescent="0.2">
      <c r="A2583" s="7" t="s">
        <v>2453</v>
      </c>
      <c r="B2583" s="8" t="s">
        <v>81</v>
      </c>
      <c r="C2583" s="9">
        <v>6403</v>
      </c>
    </row>
    <row r="2584" spans="1:3" x14ac:dyDescent="0.2">
      <c r="A2584" s="7" t="s">
        <v>2454</v>
      </c>
      <c r="B2584" s="8" t="s">
        <v>81</v>
      </c>
      <c r="C2584" s="9">
        <v>9598</v>
      </c>
    </row>
    <row r="2585" spans="1:3" x14ac:dyDescent="0.2">
      <c r="A2585" s="7" t="s">
        <v>2455</v>
      </c>
      <c r="B2585" s="8" t="s">
        <v>81</v>
      </c>
      <c r="C2585" s="9">
        <v>508427</v>
      </c>
    </row>
    <row r="2586" spans="1:3" x14ac:dyDescent="0.2">
      <c r="A2586" s="7" t="s">
        <v>2456</v>
      </c>
      <c r="B2586" s="8" t="s">
        <v>81</v>
      </c>
      <c r="C2586" s="9">
        <v>13767</v>
      </c>
    </row>
    <row r="2587" spans="1:3" x14ac:dyDescent="0.2">
      <c r="A2587" s="7" t="s">
        <v>2457</v>
      </c>
      <c r="B2587" s="8" t="s">
        <v>81</v>
      </c>
      <c r="C2587" s="9">
        <v>22696</v>
      </c>
    </row>
    <row r="2588" spans="1:3" x14ac:dyDescent="0.2">
      <c r="A2588" s="7" t="s">
        <v>2458</v>
      </c>
      <c r="B2588" s="8" t="s">
        <v>81</v>
      </c>
      <c r="C2588" s="9">
        <v>49472</v>
      </c>
    </row>
    <row r="2589" spans="1:3" x14ac:dyDescent="0.2">
      <c r="A2589" s="7" t="s">
        <v>2459</v>
      </c>
      <c r="B2589" s="8" t="s">
        <v>81</v>
      </c>
      <c r="C2589" s="9">
        <v>84179</v>
      </c>
    </row>
    <row r="2590" spans="1:3" x14ac:dyDescent="0.2">
      <c r="A2590" s="7" t="s">
        <v>2460</v>
      </c>
      <c r="B2590" s="8" t="s">
        <v>81</v>
      </c>
      <c r="C2590" s="9">
        <v>105324</v>
      </c>
    </row>
    <row r="2591" spans="1:3" x14ac:dyDescent="0.2">
      <c r="A2591" s="7" t="s">
        <v>2461</v>
      </c>
      <c r="B2591" s="8" t="s">
        <v>81</v>
      </c>
      <c r="C2591" s="9">
        <v>149165</v>
      </c>
    </row>
    <row r="2592" spans="1:3" x14ac:dyDescent="0.2">
      <c r="A2592" s="7" t="s">
        <v>2462</v>
      </c>
      <c r="B2592" s="8" t="s">
        <v>81</v>
      </c>
      <c r="C2592" s="9">
        <v>188376</v>
      </c>
    </row>
    <row r="2593" spans="1:3" x14ac:dyDescent="0.2">
      <c r="A2593" s="7" t="s">
        <v>2463</v>
      </c>
      <c r="B2593" s="8" t="s">
        <v>81</v>
      </c>
      <c r="C2593" s="9">
        <v>253587</v>
      </c>
    </row>
    <row r="2594" spans="1:3" x14ac:dyDescent="0.2">
      <c r="A2594" s="7" t="s">
        <v>2464</v>
      </c>
      <c r="B2594" s="8" t="s">
        <v>81</v>
      </c>
      <c r="C2594" s="9">
        <v>329910</v>
      </c>
    </row>
    <row r="2595" spans="1:3" x14ac:dyDescent="0.2">
      <c r="A2595" s="7" t="s">
        <v>2464</v>
      </c>
      <c r="B2595" s="8" t="s">
        <v>81</v>
      </c>
      <c r="C2595" s="9">
        <v>329910</v>
      </c>
    </row>
    <row r="2596" spans="1:3" x14ac:dyDescent="0.2">
      <c r="A2596" s="7" t="s">
        <v>2465</v>
      </c>
      <c r="B2596" s="8" t="s">
        <v>81</v>
      </c>
      <c r="C2596" s="9">
        <v>7503</v>
      </c>
    </row>
    <row r="2597" spans="1:3" x14ac:dyDescent="0.2">
      <c r="A2597" s="7" t="s">
        <v>2466</v>
      </c>
      <c r="B2597" s="8" t="s">
        <v>81</v>
      </c>
      <c r="C2597" s="9">
        <v>418649</v>
      </c>
    </row>
    <row r="2598" spans="1:3" x14ac:dyDescent="0.2">
      <c r="A2598" s="7" t="s">
        <v>2467</v>
      </c>
      <c r="B2598" s="8" t="s">
        <v>81</v>
      </c>
      <c r="C2598" s="9">
        <v>11267</v>
      </c>
    </row>
    <row r="2599" spans="1:3" x14ac:dyDescent="0.2">
      <c r="A2599" s="7" t="s">
        <v>2468</v>
      </c>
      <c r="B2599" s="8" t="s">
        <v>81</v>
      </c>
      <c r="C2599" s="9">
        <v>18809</v>
      </c>
    </row>
    <row r="2600" spans="1:3" x14ac:dyDescent="0.2">
      <c r="A2600" s="7" t="s">
        <v>2469</v>
      </c>
      <c r="B2600" s="8" t="s">
        <v>81</v>
      </c>
      <c r="C2600" s="9">
        <v>39876</v>
      </c>
    </row>
    <row r="2601" spans="1:3" x14ac:dyDescent="0.2">
      <c r="A2601" s="7" t="s">
        <v>2470</v>
      </c>
      <c r="B2601" s="8" t="s">
        <v>81</v>
      </c>
      <c r="C2601" s="9">
        <v>67353</v>
      </c>
    </row>
    <row r="2602" spans="1:3" x14ac:dyDescent="0.2">
      <c r="A2602" s="15" t="s">
        <v>2471</v>
      </c>
      <c r="B2602" s="16" t="s">
        <v>6</v>
      </c>
      <c r="C2602" s="17">
        <v>900</v>
      </c>
    </row>
    <row r="2603" spans="1:3" x14ac:dyDescent="0.2">
      <c r="A2603" s="15" t="s">
        <v>2472</v>
      </c>
      <c r="B2603" s="16" t="s">
        <v>6</v>
      </c>
      <c r="C2603" s="17">
        <v>102</v>
      </c>
    </row>
    <row r="2604" spans="1:3" x14ac:dyDescent="0.2">
      <c r="A2604" s="15" t="s">
        <v>2473</v>
      </c>
      <c r="B2604" s="16" t="s">
        <v>6</v>
      </c>
      <c r="C2604" s="17">
        <v>14000</v>
      </c>
    </row>
    <row r="2605" spans="1:3" x14ac:dyDescent="0.2">
      <c r="A2605" s="15" t="s">
        <v>2474</v>
      </c>
      <c r="B2605" s="16" t="s">
        <v>6</v>
      </c>
      <c r="C2605" s="17">
        <v>8500</v>
      </c>
    </row>
    <row r="2606" spans="1:3" x14ac:dyDescent="0.2">
      <c r="A2606" s="15" t="s">
        <v>2475</v>
      </c>
      <c r="B2606" s="16" t="s">
        <v>6</v>
      </c>
      <c r="C2606" s="17">
        <v>7500</v>
      </c>
    </row>
    <row r="2607" spans="1:3" x14ac:dyDescent="0.2">
      <c r="A2607" s="15" t="s">
        <v>2476</v>
      </c>
      <c r="B2607" s="16" t="s">
        <v>6</v>
      </c>
      <c r="C2607" s="17">
        <v>12000</v>
      </c>
    </row>
    <row r="2608" spans="1:3" x14ac:dyDescent="0.2">
      <c r="A2608" s="15" t="s">
        <v>2477</v>
      </c>
      <c r="B2608" s="16" t="s">
        <v>6</v>
      </c>
      <c r="C2608" s="17">
        <v>1340</v>
      </c>
    </row>
    <row r="2609" spans="1:157" x14ac:dyDescent="0.2">
      <c r="A2609" s="15" t="s">
        <v>2478</v>
      </c>
      <c r="B2609" s="16" t="s">
        <v>6</v>
      </c>
      <c r="C2609" s="17">
        <v>2200</v>
      </c>
    </row>
    <row r="2610" spans="1:157" x14ac:dyDescent="0.2">
      <c r="A2610" s="15" t="s">
        <v>2479</v>
      </c>
      <c r="B2610" s="16" t="s">
        <v>6</v>
      </c>
      <c r="C2610" s="17">
        <v>20000</v>
      </c>
    </row>
    <row r="2611" spans="1:157" x14ac:dyDescent="0.2">
      <c r="A2611" s="15" t="s">
        <v>2480</v>
      </c>
      <c r="B2611" s="16" t="s">
        <v>6</v>
      </c>
      <c r="C2611" s="17">
        <v>30000</v>
      </c>
    </row>
    <row r="2612" spans="1:157" x14ac:dyDescent="0.2">
      <c r="A2612" s="15" t="s">
        <v>2481</v>
      </c>
      <c r="B2612" s="16" t="s">
        <v>6</v>
      </c>
      <c r="C2612" s="17">
        <v>980</v>
      </c>
    </row>
    <row r="2613" spans="1:157" s="10" customFormat="1" x14ac:dyDescent="0.2">
      <c r="A2613" s="179" t="s">
        <v>2482</v>
      </c>
      <c r="B2613" s="180" t="s">
        <v>6</v>
      </c>
      <c r="C2613" s="181">
        <v>800</v>
      </c>
      <c r="D2613" s="1"/>
      <c r="E2613" s="1"/>
      <c r="F2613" s="1"/>
      <c r="G2613" s="1"/>
      <c r="H2613" s="1"/>
      <c r="I2613" s="1"/>
      <c r="J2613" s="1"/>
      <c r="K2613" s="1"/>
      <c r="L2613" s="1"/>
      <c r="M2613" s="1"/>
      <c r="N2613" s="1"/>
      <c r="O2613" s="1"/>
      <c r="P2613" s="1"/>
      <c r="Q2613" s="1"/>
      <c r="R2613" s="1"/>
      <c r="S2613" s="1"/>
      <c r="T2613" s="1"/>
      <c r="U2613" s="1"/>
      <c r="V2613" s="1"/>
      <c r="W2613" s="1"/>
      <c r="X2613" s="1"/>
      <c r="Y2613" s="1"/>
      <c r="Z2613" s="1"/>
      <c r="AA2613" s="1"/>
      <c r="AB2613" s="1"/>
      <c r="AC2613" s="1"/>
      <c r="AD2613" s="1"/>
      <c r="AE2613" s="1"/>
      <c r="AF2613" s="1"/>
      <c r="AG2613" s="1"/>
      <c r="AH2613" s="1"/>
      <c r="AI2613" s="1"/>
      <c r="AJ2613" s="1"/>
      <c r="AK2613" s="1"/>
      <c r="AL2613" s="1"/>
      <c r="AM2613" s="1"/>
      <c r="AN2613" s="1"/>
      <c r="AO2613" s="1"/>
      <c r="AP2613" s="1"/>
      <c r="AQ2613" s="1"/>
      <c r="AR2613" s="1"/>
      <c r="AS2613" s="1"/>
      <c r="AT2613" s="1"/>
      <c r="AU2613" s="1"/>
      <c r="AV2613" s="1"/>
      <c r="AW2613" s="1"/>
      <c r="AX2613" s="1"/>
      <c r="AY2613" s="1"/>
      <c r="AZ2613" s="1"/>
      <c r="BA2613" s="1"/>
      <c r="BB2613" s="1"/>
      <c r="BC2613" s="1"/>
      <c r="BD2613" s="1"/>
      <c r="BE2613" s="1"/>
      <c r="BF2613" s="1"/>
      <c r="BG2613" s="1"/>
      <c r="BH2613" s="1"/>
      <c r="BI2613" s="1"/>
      <c r="BJ2613" s="1"/>
      <c r="BK2613" s="1"/>
      <c r="BL2613" s="1"/>
      <c r="BM2613" s="1"/>
      <c r="BN2613" s="1"/>
      <c r="BO2613" s="1"/>
      <c r="BP2613" s="1"/>
      <c r="BQ2613" s="1"/>
      <c r="BR2613" s="1"/>
      <c r="BS2613" s="1"/>
      <c r="BT2613" s="1"/>
      <c r="BU2613" s="1"/>
      <c r="BV2613" s="1"/>
      <c r="BW2613" s="1"/>
      <c r="BX2613" s="1"/>
      <c r="BY2613" s="1"/>
      <c r="BZ2613" s="1"/>
      <c r="CA2613" s="1"/>
      <c r="CB2613" s="1"/>
      <c r="CC2613" s="1"/>
      <c r="CD2613" s="1"/>
      <c r="CE2613" s="1"/>
      <c r="CF2613" s="1"/>
      <c r="CG2613" s="1"/>
      <c r="CH2613" s="1"/>
      <c r="CI2613" s="1"/>
      <c r="CJ2613" s="1"/>
      <c r="CK2613" s="1"/>
      <c r="CL2613" s="1"/>
      <c r="CM2613" s="1"/>
      <c r="CN2613" s="1"/>
      <c r="CO2613" s="1"/>
      <c r="CP2613" s="1"/>
      <c r="CQ2613" s="1"/>
      <c r="CR2613" s="1"/>
      <c r="CS2613" s="1"/>
      <c r="CT2613" s="1"/>
      <c r="CU2613" s="1"/>
      <c r="CV2613" s="1"/>
      <c r="CW2613" s="1"/>
      <c r="CX2613" s="1"/>
      <c r="CY2613" s="1"/>
      <c r="CZ2613" s="1"/>
      <c r="DA2613" s="1"/>
      <c r="DB2613" s="1"/>
      <c r="DC2613" s="1"/>
      <c r="DD2613" s="1"/>
      <c r="DE2613" s="1"/>
      <c r="DF2613" s="1"/>
      <c r="DG2613" s="1"/>
      <c r="DH2613" s="1"/>
      <c r="DI2613" s="1"/>
      <c r="DJ2613" s="1"/>
      <c r="DK2613" s="1"/>
      <c r="DL2613" s="1"/>
      <c r="DM2613" s="1"/>
      <c r="DN2613" s="1"/>
      <c r="DO2613" s="1"/>
      <c r="DP2613" s="1"/>
      <c r="DQ2613" s="1"/>
      <c r="DR2613" s="1"/>
      <c r="DS2613" s="1"/>
      <c r="DT2613" s="1"/>
      <c r="DU2613" s="1"/>
      <c r="DV2613" s="1"/>
      <c r="DW2613" s="1"/>
      <c r="DX2613" s="1"/>
      <c r="DY2613" s="1"/>
      <c r="DZ2613" s="1"/>
      <c r="EA2613" s="1"/>
      <c r="EB2613" s="1"/>
      <c r="EC2613" s="1"/>
      <c r="ED2613" s="1"/>
      <c r="EE2613" s="1"/>
      <c r="EF2613" s="1"/>
      <c r="EG2613" s="1"/>
      <c r="EH2613" s="1"/>
      <c r="EI2613" s="1"/>
      <c r="EJ2613" s="1"/>
      <c r="EK2613" s="1"/>
      <c r="EL2613" s="1"/>
      <c r="EM2613" s="1"/>
      <c r="EN2613" s="1"/>
      <c r="EO2613" s="1"/>
      <c r="EP2613" s="1"/>
      <c r="EQ2613" s="1"/>
      <c r="ER2613" s="1"/>
      <c r="ES2613" s="1"/>
      <c r="ET2613" s="1"/>
      <c r="EU2613" s="1"/>
      <c r="EV2613" s="1"/>
      <c r="EW2613" s="1"/>
      <c r="EX2613" s="1"/>
      <c r="EY2613" s="1"/>
      <c r="EZ2613" s="1"/>
      <c r="FA2613" s="1"/>
    </row>
    <row r="2614" spans="1:157" x14ac:dyDescent="0.2">
      <c r="A2614" s="15" t="s">
        <v>2483</v>
      </c>
      <c r="B2614" s="16" t="s">
        <v>6</v>
      </c>
      <c r="C2614" s="17">
        <v>115</v>
      </c>
    </row>
    <row r="2615" spans="1:157" s="10" customFormat="1" x14ac:dyDescent="0.2">
      <c r="A2615" s="12" t="s">
        <v>2073</v>
      </c>
      <c r="B2615" s="13" t="s">
        <v>4</v>
      </c>
      <c r="C2615" s="14">
        <v>18287</v>
      </c>
      <c r="D2615" s="1"/>
      <c r="E2615" s="1"/>
      <c r="F2615" s="1"/>
      <c r="G2615" s="1"/>
      <c r="H2615" s="1"/>
      <c r="I2615" s="1"/>
      <c r="J2615" s="1"/>
      <c r="K2615" s="1"/>
      <c r="L2615" s="1"/>
      <c r="M2615" s="1"/>
      <c r="N2615" s="1"/>
      <c r="O2615" s="1"/>
      <c r="P2615" s="1"/>
      <c r="Q2615" s="1"/>
      <c r="R2615" s="1"/>
      <c r="S2615" s="1"/>
      <c r="T2615" s="1"/>
      <c r="U2615" s="1"/>
      <c r="V2615" s="1"/>
      <c r="W2615" s="1"/>
      <c r="X2615" s="1"/>
      <c r="Y2615" s="1"/>
      <c r="Z2615" s="1"/>
      <c r="AA2615" s="1"/>
      <c r="AB2615" s="1"/>
      <c r="AC2615" s="1"/>
      <c r="AD2615" s="1"/>
      <c r="AE2615" s="1"/>
      <c r="AF2615" s="1"/>
      <c r="AG2615" s="1"/>
      <c r="AH2615" s="1"/>
      <c r="AI2615" s="1"/>
      <c r="AJ2615" s="1"/>
      <c r="AK2615" s="1"/>
      <c r="AL2615" s="1"/>
      <c r="AM2615" s="1"/>
      <c r="AN2615" s="1"/>
      <c r="AO2615" s="1"/>
      <c r="AP2615" s="1"/>
      <c r="AQ2615" s="1"/>
      <c r="AR2615" s="1"/>
      <c r="AS2615" s="1"/>
      <c r="AT2615" s="1"/>
      <c r="AU2615" s="1"/>
      <c r="AV2615" s="1"/>
      <c r="AW2615" s="1"/>
      <c r="AX2615" s="1"/>
      <c r="AY2615" s="1"/>
      <c r="AZ2615" s="1"/>
      <c r="BA2615" s="1"/>
      <c r="BB2615" s="1"/>
      <c r="BC2615" s="1"/>
      <c r="BD2615" s="1"/>
      <c r="BE2615" s="1"/>
      <c r="BF2615" s="1"/>
      <c r="BG2615" s="1"/>
      <c r="BH2615" s="1"/>
      <c r="BI2615" s="1"/>
      <c r="BJ2615" s="1"/>
      <c r="BK2615" s="1"/>
      <c r="BL2615" s="1"/>
      <c r="BM2615" s="1"/>
      <c r="BN2615" s="1"/>
      <c r="BO2615" s="1"/>
      <c r="BP2615" s="1"/>
      <c r="BQ2615" s="1"/>
      <c r="BR2615" s="1"/>
      <c r="BS2615" s="1"/>
      <c r="BT2615" s="1"/>
      <c r="BU2615" s="1"/>
      <c r="BV2615" s="1"/>
      <c r="BW2615" s="1"/>
      <c r="BX2615" s="1"/>
      <c r="BY2615" s="1"/>
      <c r="BZ2615" s="1"/>
      <c r="CA2615" s="1"/>
      <c r="CB2615" s="1"/>
      <c r="CC2615" s="1"/>
      <c r="CD2615" s="1"/>
      <c r="CE2615" s="1"/>
      <c r="CF2615" s="1"/>
      <c r="CG2615" s="1"/>
      <c r="CH2615" s="1"/>
      <c r="CI2615" s="1"/>
      <c r="CJ2615" s="1"/>
      <c r="CK2615" s="1"/>
      <c r="CL2615" s="1"/>
      <c r="CM2615" s="1"/>
      <c r="CN2615" s="1"/>
      <c r="CO2615" s="1"/>
      <c r="CP2615" s="1"/>
      <c r="CQ2615" s="1"/>
      <c r="CR2615" s="1"/>
      <c r="CS2615" s="1"/>
      <c r="CT2615" s="1"/>
      <c r="CU2615" s="1"/>
      <c r="CV2615" s="1"/>
      <c r="CW2615" s="1"/>
      <c r="CX2615" s="1"/>
      <c r="CY2615" s="1"/>
      <c r="CZ2615" s="1"/>
      <c r="DA2615" s="1"/>
      <c r="DB2615" s="1"/>
      <c r="DC2615" s="1"/>
      <c r="DD2615" s="1"/>
      <c r="DE2615" s="1"/>
      <c r="DF2615" s="1"/>
      <c r="DG2615" s="1"/>
      <c r="DH2615" s="1"/>
      <c r="DI2615" s="1"/>
      <c r="DJ2615" s="1"/>
      <c r="DK2615" s="1"/>
      <c r="DL2615" s="1"/>
      <c r="DM2615" s="1"/>
      <c r="DN2615" s="1"/>
      <c r="DO2615" s="1"/>
      <c r="DP2615" s="1"/>
      <c r="DQ2615" s="1"/>
      <c r="DR2615" s="1"/>
      <c r="DS2615" s="1"/>
      <c r="DT2615" s="1"/>
      <c r="DU2615" s="1"/>
      <c r="DV2615" s="1"/>
      <c r="DW2615" s="1"/>
      <c r="DX2615" s="1"/>
      <c r="DY2615" s="1"/>
      <c r="DZ2615" s="1"/>
      <c r="EA2615" s="1"/>
      <c r="EB2615" s="1"/>
      <c r="EC2615" s="1"/>
      <c r="ED2615" s="1"/>
      <c r="EE2615" s="1"/>
      <c r="EF2615" s="1"/>
      <c r="EG2615" s="1"/>
      <c r="EH2615" s="1"/>
      <c r="EI2615" s="1"/>
      <c r="EJ2615" s="1"/>
      <c r="EK2615" s="1"/>
      <c r="EL2615" s="1"/>
      <c r="EM2615" s="1"/>
      <c r="EN2615" s="1"/>
      <c r="EO2615" s="1"/>
      <c r="EP2615" s="1"/>
      <c r="EQ2615" s="1"/>
      <c r="ER2615" s="1"/>
      <c r="ES2615" s="1"/>
      <c r="ET2615" s="1"/>
      <c r="EU2615" s="1"/>
      <c r="EV2615" s="1"/>
      <c r="EW2615" s="1"/>
      <c r="EX2615" s="1"/>
      <c r="EY2615" s="1"/>
      <c r="EZ2615" s="1"/>
      <c r="FA2615" s="1"/>
    </row>
    <row r="2616" spans="1:157" x14ac:dyDescent="0.2">
      <c r="A2616" s="15" t="s">
        <v>2484</v>
      </c>
      <c r="B2616" s="16" t="s">
        <v>6</v>
      </c>
      <c r="C2616" s="17">
        <v>25600</v>
      </c>
    </row>
    <row r="2617" spans="1:157" x14ac:dyDescent="0.2">
      <c r="A2617" s="7" t="s">
        <v>2485</v>
      </c>
      <c r="B2617" s="8" t="s">
        <v>6</v>
      </c>
      <c r="C2617" s="9">
        <v>20946</v>
      </c>
    </row>
    <row r="2618" spans="1:157" x14ac:dyDescent="0.2">
      <c r="A2618" s="7" t="s">
        <v>2486</v>
      </c>
      <c r="B2618" s="8" t="s">
        <v>6</v>
      </c>
      <c r="C2618" s="9">
        <v>32529</v>
      </c>
    </row>
    <row r="2619" spans="1:157" x14ac:dyDescent="0.2">
      <c r="A2619" s="15" t="s">
        <v>2487</v>
      </c>
      <c r="B2619" s="16" t="s">
        <v>6</v>
      </c>
      <c r="C2619" s="17">
        <v>10035</v>
      </c>
    </row>
    <row r="2620" spans="1:157" x14ac:dyDescent="0.2">
      <c r="A2620" s="15" t="s">
        <v>2488</v>
      </c>
      <c r="B2620" s="16" t="s">
        <v>6</v>
      </c>
      <c r="C2620" s="17">
        <v>1</v>
      </c>
    </row>
    <row r="2621" spans="1:157" x14ac:dyDescent="0.2">
      <c r="A2621" s="15" t="s">
        <v>2489</v>
      </c>
      <c r="B2621" s="16" t="s">
        <v>6</v>
      </c>
      <c r="C2621" s="17">
        <v>1</v>
      </c>
    </row>
    <row r="2622" spans="1:157" x14ac:dyDescent="0.2">
      <c r="A2622" s="15" t="s">
        <v>2490</v>
      </c>
      <c r="B2622" s="16" t="s">
        <v>6</v>
      </c>
      <c r="C2622" s="17">
        <v>1</v>
      </c>
    </row>
    <row r="2623" spans="1:157" x14ac:dyDescent="0.2">
      <c r="A2623" s="15" t="s">
        <v>2491</v>
      </c>
      <c r="B2623" s="16" t="s">
        <v>6</v>
      </c>
      <c r="C2623" s="17">
        <v>1</v>
      </c>
    </row>
    <row r="2624" spans="1:157" x14ac:dyDescent="0.2">
      <c r="A2624" s="15" t="s">
        <v>2492</v>
      </c>
      <c r="B2624" s="16" t="s">
        <v>6</v>
      </c>
      <c r="C2624" s="17">
        <v>1</v>
      </c>
    </row>
    <row r="2625" spans="1:3" x14ac:dyDescent="0.2">
      <c r="A2625" s="15" t="s">
        <v>2493</v>
      </c>
      <c r="B2625" s="16" t="s">
        <v>6</v>
      </c>
      <c r="C2625" s="17">
        <v>1</v>
      </c>
    </row>
    <row r="2626" spans="1:3" x14ac:dyDescent="0.2">
      <c r="A2626" s="15" t="s">
        <v>2494</v>
      </c>
      <c r="B2626" s="16" t="s">
        <v>6</v>
      </c>
      <c r="C2626" s="17">
        <v>1</v>
      </c>
    </row>
    <row r="2627" spans="1:3" x14ac:dyDescent="0.2">
      <c r="A2627" s="15" t="s">
        <v>2495</v>
      </c>
      <c r="B2627" s="16" t="s">
        <v>6</v>
      </c>
      <c r="C2627" s="17">
        <v>1</v>
      </c>
    </row>
    <row r="2628" spans="1:3" x14ac:dyDescent="0.2">
      <c r="A2628" s="15" t="s">
        <v>2496</v>
      </c>
      <c r="B2628" s="16" t="s">
        <v>6</v>
      </c>
      <c r="C2628" s="17">
        <v>1</v>
      </c>
    </row>
    <row r="2629" spans="1:3" x14ac:dyDescent="0.2">
      <c r="A2629" s="7" t="s">
        <v>2497</v>
      </c>
      <c r="B2629" s="8" t="s">
        <v>6</v>
      </c>
      <c r="C2629" s="9">
        <v>23253</v>
      </c>
    </row>
    <row r="2630" spans="1:3" x14ac:dyDescent="0.2">
      <c r="A2630" s="7" t="s">
        <v>2498</v>
      </c>
      <c r="B2630" s="8" t="s">
        <v>6</v>
      </c>
      <c r="C2630" s="9">
        <v>17240</v>
      </c>
    </row>
    <row r="2631" spans="1:3" x14ac:dyDescent="0.2">
      <c r="A2631" s="15" t="s">
        <v>2499</v>
      </c>
      <c r="B2631" s="16" t="s">
        <v>6</v>
      </c>
      <c r="C2631" s="17">
        <v>4536</v>
      </c>
    </row>
    <row r="2632" spans="1:3" x14ac:dyDescent="0.2">
      <c r="A2632" s="7" t="s">
        <v>2500</v>
      </c>
      <c r="B2632" s="8" t="s">
        <v>6</v>
      </c>
      <c r="C2632" s="9">
        <v>7720</v>
      </c>
    </row>
    <row r="2633" spans="1:3" x14ac:dyDescent="0.2">
      <c r="A2633" s="15" t="s">
        <v>2501</v>
      </c>
      <c r="B2633" s="16" t="s">
        <v>6</v>
      </c>
      <c r="C2633" s="17">
        <v>22187</v>
      </c>
    </row>
    <row r="2634" spans="1:3" x14ac:dyDescent="0.2">
      <c r="A2634" s="15" t="s">
        <v>2502</v>
      </c>
      <c r="B2634" s="16" t="s">
        <v>6</v>
      </c>
      <c r="C2634" s="17">
        <v>45078</v>
      </c>
    </row>
    <row r="2635" spans="1:3" x14ac:dyDescent="0.2">
      <c r="A2635" s="7" t="s">
        <v>2503</v>
      </c>
      <c r="B2635" s="8" t="s">
        <v>6</v>
      </c>
      <c r="C2635" s="9">
        <v>461478</v>
      </c>
    </row>
    <row r="2636" spans="1:3" x14ac:dyDescent="0.2">
      <c r="A2636" s="7" t="s">
        <v>2504</v>
      </c>
      <c r="B2636" s="8" t="s">
        <v>6</v>
      </c>
      <c r="C2636" s="9">
        <v>844778</v>
      </c>
    </row>
    <row r="2637" spans="1:3" x14ac:dyDescent="0.2">
      <c r="A2637" s="7" t="s">
        <v>2505</v>
      </c>
      <c r="B2637" s="8" t="s">
        <v>6</v>
      </c>
      <c r="C2637" s="9">
        <v>22343</v>
      </c>
    </row>
    <row r="2638" spans="1:3" x14ac:dyDescent="0.2">
      <c r="A2638" s="7" t="s">
        <v>2506</v>
      </c>
      <c r="B2638" s="8" t="s">
        <v>6</v>
      </c>
      <c r="C2638" s="9">
        <v>26010</v>
      </c>
    </row>
    <row r="2639" spans="1:3" x14ac:dyDescent="0.2">
      <c r="A2639" s="7" t="s">
        <v>2507</v>
      </c>
      <c r="B2639" s="8" t="s">
        <v>6</v>
      </c>
      <c r="C2639" s="9">
        <v>37010</v>
      </c>
    </row>
    <row r="2640" spans="1:3" x14ac:dyDescent="0.2">
      <c r="A2640" s="7" t="s">
        <v>2508</v>
      </c>
      <c r="B2640" s="8" t="s">
        <v>6</v>
      </c>
      <c r="C2640" s="9">
        <v>63465</v>
      </c>
    </row>
    <row r="2641" spans="1:3" x14ac:dyDescent="0.2">
      <c r="A2641" s="7" t="s">
        <v>2509</v>
      </c>
      <c r="B2641" s="8" t="s">
        <v>6</v>
      </c>
      <c r="C2641" s="9">
        <v>146960</v>
      </c>
    </row>
    <row r="2642" spans="1:3" x14ac:dyDescent="0.2">
      <c r="A2642" s="7" t="s">
        <v>2510</v>
      </c>
      <c r="B2642" s="8" t="s">
        <v>6</v>
      </c>
      <c r="C2642" s="9">
        <v>270209</v>
      </c>
    </row>
    <row r="2643" spans="1:3" x14ac:dyDescent="0.2">
      <c r="A2643" s="15" t="s">
        <v>2511</v>
      </c>
      <c r="B2643" s="16" t="s">
        <v>6</v>
      </c>
      <c r="C2643" s="17">
        <v>143098</v>
      </c>
    </row>
    <row r="2644" spans="1:3" x14ac:dyDescent="0.2">
      <c r="A2644" s="15" t="s">
        <v>2512</v>
      </c>
      <c r="B2644" s="16" t="s">
        <v>6</v>
      </c>
      <c r="C2644" s="17">
        <v>509240</v>
      </c>
    </row>
    <row r="2645" spans="1:3" x14ac:dyDescent="0.2">
      <c r="A2645" s="15" t="s">
        <v>2513</v>
      </c>
      <c r="B2645" s="16" t="s">
        <v>6</v>
      </c>
      <c r="C2645" s="17">
        <v>533600</v>
      </c>
    </row>
    <row r="2646" spans="1:3" x14ac:dyDescent="0.2">
      <c r="A2646" s="15" t="s">
        <v>2514</v>
      </c>
      <c r="B2646" s="16" t="s">
        <v>6</v>
      </c>
      <c r="C2646" s="17">
        <v>49000</v>
      </c>
    </row>
    <row r="2647" spans="1:3" x14ac:dyDescent="0.2">
      <c r="A2647" s="15" t="s">
        <v>2515</v>
      </c>
      <c r="B2647" s="16" t="s">
        <v>6</v>
      </c>
      <c r="C2647" s="17">
        <v>44080</v>
      </c>
    </row>
    <row r="2648" spans="1:3" x14ac:dyDescent="0.2">
      <c r="A2648" s="15" t="s">
        <v>2516</v>
      </c>
      <c r="B2648" s="16" t="s">
        <v>6</v>
      </c>
      <c r="C2648" s="17">
        <v>120253</v>
      </c>
    </row>
    <row r="2649" spans="1:3" x14ac:dyDescent="0.2">
      <c r="A2649" s="15" t="s">
        <v>2517</v>
      </c>
      <c r="B2649" s="16" t="s">
        <v>6</v>
      </c>
      <c r="C2649" s="17">
        <v>176706</v>
      </c>
    </row>
    <row r="2650" spans="1:3" x14ac:dyDescent="0.2">
      <c r="A2650" s="15" t="s">
        <v>2518</v>
      </c>
      <c r="B2650" s="16" t="s">
        <v>6</v>
      </c>
      <c r="C2650" s="17">
        <v>168200</v>
      </c>
    </row>
    <row r="2651" spans="1:3" x14ac:dyDescent="0.2">
      <c r="A2651" s="15" t="s">
        <v>2519</v>
      </c>
      <c r="B2651" s="16" t="s">
        <v>6</v>
      </c>
      <c r="C2651" s="17">
        <v>415280</v>
      </c>
    </row>
    <row r="2652" spans="1:3" x14ac:dyDescent="0.2">
      <c r="A2652" s="15" t="s">
        <v>2520</v>
      </c>
      <c r="B2652" s="16" t="s">
        <v>6</v>
      </c>
      <c r="C2652" s="17">
        <v>600880</v>
      </c>
    </row>
    <row r="2653" spans="1:3" x14ac:dyDescent="0.2">
      <c r="A2653" s="15" t="s">
        <v>2521</v>
      </c>
      <c r="B2653" s="16" t="s">
        <v>6</v>
      </c>
      <c r="C2653" s="17">
        <v>3631</v>
      </c>
    </row>
    <row r="2654" spans="1:3" x14ac:dyDescent="0.2">
      <c r="A2654" s="15" t="s">
        <v>2522</v>
      </c>
      <c r="B2654" s="16" t="s">
        <v>6</v>
      </c>
      <c r="C2654" s="17">
        <v>2007</v>
      </c>
    </row>
    <row r="2655" spans="1:3" x14ac:dyDescent="0.2">
      <c r="A2655" s="15" t="s">
        <v>2523</v>
      </c>
      <c r="B2655" s="16" t="s">
        <v>6</v>
      </c>
      <c r="C2655" s="17">
        <v>13572</v>
      </c>
    </row>
    <row r="2656" spans="1:3" x14ac:dyDescent="0.2">
      <c r="A2656" s="7" t="s">
        <v>2524</v>
      </c>
      <c r="B2656" s="8" t="s">
        <v>6</v>
      </c>
      <c r="C2656" s="9">
        <v>7259</v>
      </c>
    </row>
    <row r="2657" spans="1:3" x14ac:dyDescent="0.2">
      <c r="A2657" s="15" t="s">
        <v>2525</v>
      </c>
      <c r="B2657" s="16" t="s">
        <v>6</v>
      </c>
      <c r="C2657" s="17">
        <v>31088</v>
      </c>
    </row>
    <row r="2658" spans="1:3" x14ac:dyDescent="0.2">
      <c r="A2658" s="7" t="s">
        <v>2526</v>
      </c>
      <c r="B2658" s="8" t="s">
        <v>6</v>
      </c>
      <c r="C2658" s="9">
        <v>20706</v>
      </c>
    </row>
    <row r="2659" spans="1:3" x14ac:dyDescent="0.2">
      <c r="A2659" s="7" t="s">
        <v>2527</v>
      </c>
      <c r="B2659" s="8" t="s">
        <v>6</v>
      </c>
      <c r="C2659" s="9">
        <v>411838</v>
      </c>
    </row>
    <row r="2660" spans="1:3" x14ac:dyDescent="0.2">
      <c r="A2660" s="7" t="s">
        <v>2528</v>
      </c>
      <c r="B2660" s="8" t="s">
        <v>6</v>
      </c>
      <c r="C2660" s="9">
        <v>638260</v>
      </c>
    </row>
    <row r="2661" spans="1:3" x14ac:dyDescent="0.2">
      <c r="A2661" s="7" t="s">
        <v>2529</v>
      </c>
      <c r="B2661" s="8" t="s">
        <v>6</v>
      </c>
      <c r="C2661" s="9">
        <v>19299</v>
      </c>
    </row>
    <row r="2662" spans="1:3" x14ac:dyDescent="0.2">
      <c r="A2662" s="7" t="s">
        <v>2530</v>
      </c>
      <c r="B2662" s="8" t="s">
        <v>6</v>
      </c>
      <c r="C2662" s="9">
        <v>25144</v>
      </c>
    </row>
    <row r="2663" spans="1:3" x14ac:dyDescent="0.2">
      <c r="A2663" s="7" t="s">
        <v>2531</v>
      </c>
      <c r="B2663" s="8" t="s">
        <v>6</v>
      </c>
      <c r="C2663" s="9">
        <v>33041</v>
      </c>
    </row>
    <row r="2664" spans="1:3" x14ac:dyDescent="0.2">
      <c r="A2664" s="7" t="s">
        <v>2532</v>
      </c>
      <c r="B2664" s="8" t="s">
        <v>6</v>
      </c>
      <c r="C2664" s="9">
        <v>53736</v>
      </c>
    </row>
    <row r="2665" spans="1:3" x14ac:dyDescent="0.2">
      <c r="A2665" s="7" t="s">
        <v>2533</v>
      </c>
      <c r="B2665" s="8" t="s">
        <v>6</v>
      </c>
      <c r="C2665" s="9">
        <v>125464</v>
      </c>
    </row>
    <row r="2666" spans="1:3" x14ac:dyDescent="0.2">
      <c r="A2666" s="7" t="s">
        <v>2534</v>
      </c>
      <c r="B2666" s="8" t="s">
        <v>6</v>
      </c>
      <c r="C2666" s="9">
        <v>230503</v>
      </c>
    </row>
    <row r="2667" spans="1:3" x14ac:dyDescent="0.2">
      <c r="A2667" s="7" t="s">
        <v>2535</v>
      </c>
      <c r="B2667" s="8" t="s">
        <v>6</v>
      </c>
      <c r="C2667" s="9">
        <v>3640</v>
      </c>
    </row>
    <row r="2668" spans="1:3" x14ac:dyDescent="0.2">
      <c r="A2668" s="7" t="s">
        <v>2536</v>
      </c>
      <c r="B2668" s="8" t="s">
        <v>6</v>
      </c>
      <c r="C2668" s="9">
        <v>23525</v>
      </c>
    </row>
    <row r="2669" spans="1:3" x14ac:dyDescent="0.2">
      <c r="A2669" s="15" t="s">
        <v>2537</v>
      </c>
      <c r="B2669" s="16" t="s">
        <v>6</v>
      </c>
      <c r="C2669" s="17">
        <v>1071840</v>
      </c>
    </row>
    <row r="2670" spans="1:3" x14ac:dyDescent="0.2">
      <c r="A2670" s="15" t="s">
        <v>2538</v>
      </c>
      <c r="B2670" s="16" t="s">
        <v>6</v>
      </c>
      <c r="C2670" s="17">
        <v>67280</v>
      </c>
    </row>
    <row r="2671" spans="1:3" x14ac:dyDescent="0.2">
      <c r="A2671" s="15" t="s">
        <v>2539</v>
      </c>
      <c r="B2671" s="16" t="s">
        <v>6</v>
      </c>
      <c r="C2671" s="17">
        <v>133400</v>
      </c>
    </row>
    <row r="2672" spans="1:3" x14ac:dyDescent="0.2">
      <c r="A2672" s="15" t="s">
        <v>2540</v>
      </c>
      <c r="B2672" s="16" t="s">
        <v>6</v>
      </c>
      <c r="C2672" s="17">
        <v>185600</v>
      </c>
    </row>
    <row r="2673" spans="1:3" x14ac:dyDescent="0.2">
      <c r="A2673" s="7" t="s">
        <v>2541</v>
      </c>
      <c r="B2673" s="8" t="s">
        <v>6</v>
      </c>
      <c r="C2673" s="9">
        <v>953</v>
      </c>
    </row>
    <row r="2674" spans="1:3" x14ac:dyDescent="0.2">
      <c r="A2674" s="7" t="s">
        <v>2542</v>
      </c>
      <c r="B2674" s="8" t="s">
        <v>6</v>
      </c>
      <c r="C2674" s="9">
        <v>2211</v>
      </c>
    </row>
    <row r="2675" spans="1:3" x14ac:dyDescent="0.2">
      <c r="A2675" s="7" t="s">
        <v>2543</v>
      </c>
      <c r="B2675" s="8" t="s">
        <v>6</v>
      </c>
      <c r="C2675" s="9">
        <v>1623</v>
      </c>
    </row>
    <row r="2676" spans="1:3" x14ac:dyDescent="0.2">
      <c r="A2676" s="7" t="s">
        <v>2544</v>
      </c>
      <c r="B2676" s="8" t="s">
        <v>6</v>
      </c>
      <c r="C2676" s="9">
        <v>884</v>
      </c>
    </row>
    <row r="2677" spans="1:3" x14ac:dyDescent="0.2">
      <c r="A2677" s="7" t="s">
        <v>2545</v>
      </c>
      <c r="B2677" s="8" t="s">
        <v>6</v>
      </c>
      <c r="C2677" s="9">
        <v>342</v>
      </c>
    </row>
    <row r="2678" spans="1:3" x14ac:dyDescent="0.2">
      <c r="A2678" s="7" t="s">
        <v>2546</v>
      </c>
      <c r="B2678" s="8" t="s">
        <v>6</v>
      </c>
      <c r="C2678" s="9">
        <v>14340</v>
      </c>
    </row>
    <row r="2679" spans="1:3" x14ac:dyDescent="0.2">
      <c r="A2679" s="7" t="s">
        <v>2547</v>
      </c>
      <c r="B2679" s="8" t="s">
        <v>6</v>
      </c>
      <c r="C2679" s="9">
        <v>3624</v>
      </c>
    </row>
    <row r="2680" spans="1:3" x14ac:dyDescent="0.2">
      <c r="A2680" s="7" t="s">
        <v>2548</v>
      </c>
      <c r="B2680" s="8" t="s">
        <v>6</v>
      </c>
      <c r="C2680" s="9">
        <v>17761</v>
      </c>
    </row>
    <row r="2681" spans="1:3" x14ac:dyDescent="0.2">
      <c r="A2681" s="7" t="s">
        <v>2549</v>
      </c>
      <c r="B2681" s="8" t="s">
        <v>6</v>
      </c>
      <c r="C2681" s="9">
        <v>540</v>
      </c>
    </row>
    <row r="2682" spans="1:3" x14ac:dyDescent="0.2">
      <c r="A2682" s="7" t="s">
        <v>2550</v>
      </c>
      <c r="B2682" s="8" t="s">
        <v>6</v>
      </c>
      <c r="C2682" s="9">
        <v>38586</v>
      </c>
    </row>
    <row r="2683" spans="1:3" x14ac:dyDescent="0.2">
      <c r="A2683" s="7" t="s">
        <v>2551</v>
      </c>
      <c r="B2683" s="8" t="s">
        <v>6</v>
      </c>
      <c r="C2683" s="9">
        <v>105755</v>
      </c>
    </row>
    <row r="2684" spans="1:3" x14ac:dyDescent="0.2">
      <c r="A2684" s="7" t="s">
        <v>2552</v>
      </c>
      <c r="B2684" s="8" t="s">
        <v>6</v>
      </c>
      <c r="C2684" s="9">
        <v>43518</v>
      </c>
    </row>
    <row r="2685" spans="1:3" x14ac:dyDescent="0.2">
      <c r="A2685" s="7" t="s">
        <v>2553</v>
      </c>
      <c r="B2685" s="8" t="s">
        <v>6</v>
      </c>
      <c r="C2685" s="9">
        <v>100418</v>
      </c>
    </row>
    <row r="2686" spans="1:3" x14ac:dyDescent="0.2">
      <c r="A2686" s="7" t="s">
        <v>2554</v>
      </c>
      <c r="B2686" s="8" t="s">
        <v>6</v>
      </c>
      <c r="C2686" s="9">
        <v>14899</v>
      </c>
    </row>
    <row r="2687" spans="1:3" x14ac:dyDescent="0.2">
      <c r="A2687" s="7" t="s">
        <v>2555</v>
      </c>
      <c r="B2687" s="8" t="s">
        <v>6</v>
      </c>
      <c r="C2687" s="9">
        <v>32345</v>
      </c>
    </row>
    <row r="2688" spans="1:3" x14ac:dyDescent="0.2">
      <c r="A2688" s="15" t="s">
        <v>2556</v>
      </c>
      <c r="B2688" s="16" t="s">
        <v>6</v>
      </c>
      <c r="C2688" s="17">
        <v>5617</v>
      </c>
    </row>
    <row r="2689" spans="1:3" x14ac:dyDescent="0.2">
      <c r="A2689" s="15" t="s">
        <v>2557</v>
      </c>
      <c r="B2689" s="16" t="s">
        <v>6</v>
      </c>
      <c r="C2689" s="17">
        <v>7085</v>
      </c>
    </row>
    <row r="2690" spans="1:3" x14ac:dyDescent="0.2">
      <c r="A2690" s="15" t="s">
        <v>2558</v>
      </c>
      <c r="B2690" s="16" t="s">
        <v>6</v>
      </c>
      <c r="C2690" s="17">
        <v>7617</v>
      </c>
    </row>
    <row r="2691" spans="1:3" x14ac:dyDescent="0.2">
      <c r="A2691" s="15" t="s">
        <v>2559</v>
      </c>
      <c r="B2691" s="16" t="s">
        <v>6</v>
      </c>
      <c r="C2691" s="17">
        <v>7500</v>
      </c>
    </row>
    <row r="2692" spans="1:3" x14ac:dyDescent="0.2">
      <c r="A2692" s="15" t="s">
        <v>2560</v>
      </c>
      <c r="B2692" s="16" t="s">
        <v>6</v>
      </c>
      <c r="C2692" s="17">
        <v>16000</v>
      </c>
    </row>
    <row r="2693" spans="1:3" x14ac:dyDescent="0.2">
      <c r="A2693" s="15" t="s">
        <v>2561</v>
      </c>
      <c r="B2693" s="16" t="s">
        <v>6</v>
      </c>
      <c r="C2693" s="17">
        <v>31956</v>
      </c>
    </row>
    <row r="2694" spans="1:3" x14ac:dyDescent="0.2">
      <c r="A2694" s="15" t="s">
        <v>2562</v>
      </c>
      <c r="B2694" s="16" t="s">
        <v>6</v>
      </c>
      <c r="C2694" s="17">
        <v>53639</v>
      </c>
    </row>
    <row r="2695" spans="1:3" x14ac:dyDescent="0.2">
      <c r="A2695" s="7" t="s">
        <v>2563</v>
      </c>
      <c r="B2695" s="8" t="s">
        <v>6</v>
      </c>
      <c r="C2695" s="9">
        <v>2220</v>
      </c>
    </row>
    <row r="2696" spans="1:3" x14ac:dyDescent="0.2">
      <c r="A2696" s="7" t="s">
        <v>2564</v>
      </c>
      <c r="B2696" s="8" t="s">
        <v>6</v>
      </c>
      <c r="C2696" s="9">
        <v>3205</v>
      </c>
    </row>
    <row r="2697" spans="1:3" x14ac:dyDescent="0.2">
      <c r="A2697" s="7" t="s">
        <v>2565</v>
      </c>
      <c r="B2697" s="8" t="s">
        <v>6</v>
      </c>
      <c r="C2697" s="9">
        <v>6402</v>
      </c>
    </row>
    <row r="2698" spans="1:3" x14ac:dyDescent="0.2">
      <c r="A2698" s="7" t="s">
        <v>2566</v>
      </c>
      <c r="B2698" s="8" t="s">
        <v>6</v>
      </c>
      <c r="C2698" s="9">
        <v>28072</v>
      </c>
    </row>
    <row r="2699" spans="1:3" x14ac:dyDescent="0.2">
      <c r="A2699" s="15" t="s">
        <v>2567</v>
      </c>
      <c r="B2699" s="16" t="s">
        <v>6</v>
      </c>
      <c r="C2699" s="17">
        <v>3965</v>
      </c>
    </row>
    <row r="2700" spans="1:3" x14ac:dyDescent="0.2">
      <c r="A2700" s="7" t="s">
        <v>2568</v>
      </c>
      <c r="B2700" s="8" t="s">
        <v>6</v>
      </c>
      <c r="C2700" s="9">
        <v>17612</v>
      </c>
    </row>
    <row r="2701" spans="1:3" x14ac:dyDescent="0.2">
      <c r="A2701" s="15" t="s">
        <v>2569</v>
      </c>
      <c r="B2701" s="16" t="s">
        <v>6</v>
      </c>
      <c r="C2701" s="17">
        <v>5951</v>
      </c>
    </row>
    <row r="2702" spans="1:3" x14ac:dyDescent="0.2">
      <c r="A2702" s="7" t="s">
        <v>2570</v>
      </c>
      <c r="B2702" s="8" t="s">
        <v>6</v>
      </c>
      <c r="C2702" s="9">
        <v>32725</v>
      </c>
    </row>
    <row r="2703" spans="1:3" x14ac:dyDescent="0.2">
      <c r="A2703" s="15" t="s">
        <v>2571</v>
      </c>
      <c r="B2703" s="16" t="s">
        <v>6</v>
      </c>
      <c r="C2703" s="17">
        <v>89204</v>
      </c>
    </row>
    <row r="2704" spans="1:3" x14ac:dyDescent="0.2">
      <c r="A2704" s="7" t="s">
        <v>2572</v>
      </c>
      <c r="B2704" s="8" t="s">
        <v>6</v>
      </c>
      <c r="C2704" s="9">
        <v>180880</v>
      </c>
    </row>
    <row r="2705" spans="1:3" x14ac:dyDescent="0.2">
      <c r="A2705" s="15" t="s">
        <v>2573</v>
      </c>
      <c r="B2705" s="16" t="s">
        <v>6</v>
      </c>
      <c r="C2705" s="17">
        <v>400200</v>
      </c>
    </row>
    <row r="2706" spans="1:3" x14ac:dyDescent="0.2">
      <c r="A2706" s="15" t="s">
        <v>2574</v>
      </c>
      <c r="B2706" s="16" t="s">
        <v>6</v>
      </c>
      <c r="C2706" s="17">
        <v>237800</v>
      </c>
    </row>
    <row r="2707" spans="1:3" x14ac:dyDescent="0.2">
      <c r="A2707" s="15" t="s">
        <v>2575</v>
      </c>
      <c r="B2707" s="16" t="s">
        <v>6</v>
      </c>
      <c r="C2707" s="17">
        <v>1000</v>
      </c>
    </row>
    <row r="2708" spans="1:3" x14ac:dyDescent="0.2">
      <c r="A2708" s="7" t="s">
        <v>2576</v>
      </c>
      <c r="B2708" s="8" t="s">
        <v>6</v>
      </c>
      <c r="C2708" s="9">
        <v>24708</v>
      </c>
    </row>
    <row r="2709" spans="1:3" x14ac:dyDescent="0.2">
      <c r="A2709" s="7" t="s">
        <v>2577</v>
      </c>
      <c r="B2709" s="8" t="s">
        <v>6</v>
      </c>
      <c r="C2709" s="9">
        <v>7974</v>
      </c>
    </row>
    <row r="2710" spans="1:3" x14ac:dyDescent="0.2">
      <c r="A2710" s="7" t="s">
        <v>2578</v>
      </c>
      <c r="B2710" s="8" t="s">
        <v>6</v>
      </c>
      <c r="C2710" s="9">
        <v>2976</v>
      </c>
    </row>
    <row r="2711" spans="1:3" x14ac:dyDescent="0.2">
      <c r="A2711" s="7" t="s">
        <v>2579</v>
      </c>
      <c r="B2711" s="8" t="s">
        <v>6</v>
      </c>
      <c r="C2711" s="9">
        <v>52432</v>
      </c>
    </row>
    <row r="2712" spans="1:3" x14ac:dyDescent="0.2">
      <c r="A2712" s="7" t="s">
        <v>2580</v>
      </c>
      <c r="B2712" s="8" t="s">
        <v>6</v>
      </c>
      <c r="C2712" s="9">
        <v>31587</v>
      </c>
    </row>
    <row r="2713" spans="1:3" x14ac:dyDescent="0.2">
      <c r="A2713" s="7" t="s">
        <v>2581</v>
      </c>
      <c r="B2713" s="8" t="s">
        <v>6</v>
      </c>
      <c r="C2713" s="9">
        <v>115483</v>
      </c>
    </row>
    <row r="2714" spans="1:3" x14ac:dyDescent="0.2">
      <c r="A2714" s="7" t="s">
        <v>2582</v>
      </c>
      <c r="B2714" s="8" t="s">
        <v>6</v>
      </c>
      <c r="C2714" s="9">
        <v>147752</v>
      </c>
    </row>
    <row r="2715" spans="1:3" x14ac:dyDescent="0.2">
      <c r="A2715" s="15" t="s">
        <v>2583</v>
      </c>
      <c r="B2715" s="16" t="s">
        <v>6</v>
      </c>
      <c r="C2715" s="17">
        <v>1950000</v>
      </c>
    </row>
    <row r="2716" spans="1:3" x14ac:dyDescent="0.2">
      <c r="A2716" s="15" t="s">
        <v>2584</v>
      </c>
      <c r="B2716" s="16" t="s">
        <v>6</v>
      </c>
      <c r="C2716" s="17">
        <v>170000</v>
      </c>
    </row>
    <row r="2717" spans="1:3" x14ac:dyDescent="0.2">
      <c r="A2717" s="15" t="s">
        <v>2585</v>
      </c>
      <c r="B2717" s="16" t="s">
        <v>6</v>
      </c>
      <c r="C2717" s="17">
        <v>3062400</v>
      </c>
    </row>
    <row r="2718" spans="1:3" x14ac:dyDescent="0.2">
      <c r="A2718" s="15" t="s">
        <v>2586</v>
      </c>
      <c r="B2718" s="16" t="s">
        <v>6</v>
      </c>
      <c r="C2718" s="17">
        <v>3870920</v>
      </c>
    </row>
    <row r="2719" spans="1:3" x14ac:dyDescent="0.2">
      <c r="A2719" s="15" t="s">
        <v>2587</v>
      </c>
      <c r="B2719" s="16" t="s">
        <v>6</v>
      </c>
      <c r="C2719" s="17">
        <v>391822</v>
      </c>
    </row>
    <row r="2720" spans="1:3" x14ac:dyDescent="0.2">
      <c r="A2720" s="15" t="s">
        <v>2588</v>
      </c>
      <c r="B2720" s="16" t="s">
        <v>6</v>
      </c>
      <c r="C2720" s="17">
        <v>505000</v>
      </c>
    </row>
    <row r="2721" spans="1:3" x14ac:dyDescent="0.2">
      <c r="A2721" s="15" t="s">
        <v>2589</v>
      </c>
      <c r="B2721" s="16" t="s">
        <v>6</v>
      </c>
      <c r="C2721" s="17">
        <v>551000</v>
      </c>
    </row>
    <row r="2722" spans="1:3" x14ac:dyDescent="0.2">
      <c r="A2722" s="15" t="s">
        <v>2590</v>
      </c>
      <c r="B2722" s="16" t="s">
        <v>6</v>
      </c>
      <c r="C2722" s="17">
        <v>1027760</v>
      </c>
    </row>
    <row r="2723" spans="1:3" x14ac:dyDescent="0.2">
      <c r="A2723" s="15" t="s">
        <v>2591</v>
      </c>
      <c r="B2723" s="16" t="s">
        <v>6</v>
      </c>
      <c r="C2723" s="17">
        <v>1474360</v>
      </c>
    </row>
    <row r="2724" spans="1:3" x14ac:dyDescent="0.2">
      <c r="A2724" s="15" t="s">
        <v>2592</v>
      </c>
      <c r="B2724" s="16" t="s">
        <v>6</v>
      </c>
      <c r="C2724" s="17">
        <v>409480</v>
      </c>
    </row>
    <row r="2725" spans="1:3" x14ac:dyDescent="0.2">
      <c r="A2725" s="15" t="s">
        <v>2593</v>
      </c>
      <c r="B2725" s="16" t="s">
        <v>6</v>
      </c>
      <c r="C2725" s="17">
        <v>281880</v>
      </c>
    </row>
    <row r="2726" spans="1:3" x14ac:dyDescent="0.2">
      <c r="A2726" s="15" t="s">
        <v>2594</v>
      </c>
      <c r="B2726" s="16" t="s">
        <v>6</v>
      </c>
      <c r="C2726" s="17">
        <v>531280</v>
      </c>
    </row>
    <row r="2727" spans="1:3" x14ac:dyDescent="0.2">
      <c r="A2727" s="15" t="s">
        <v>2595</v>
      </c>
      <c r="B2727" s="16" t="s">
        <v>6</v>
      </c>
      <c r="C2727" s="17">
        <v>958160</v>
      </c>
    </row>
    <row r="2728" spans="1:3" x14ac:dyDescent="0.2">
      <c r="A2728" s="15" t="s">
        <v>2596</v>
      </c>
      <c r="B2728" s="16" t="s">
        <v>6</v>
      </c>
      <c r="C2728" s="17">
        <v>1417520</v>
      </c>
    </row>
    <row r="2729" spans="1:3" x14ac:dyDescent="0.2">
      <c r="A2729" s="15" t="s">
        <v>2597</v>
      </c>
      <c r="B2729" s="16" t="s">
        <v>6</v>
      </c>
      <c r="C2729" s="17">
        <v>665840</v>
      </c>
    </row>
    <row r="2730" spans="1:3" x14ac:dyDescent="0.2">
      <c r="A2730" s="15" t="s">
        <v>2598</v>
      </c>
      <c r="B2730" s="16" t="s">
        <v>6</v>
      </c>
      <c r="C2730" s="17">
        <v>1052120</v>
      </c>
    </row>
    <row r="2731" spans="1:3" x14ac:dyDescent="0.2">
      <c r="A2731" s="15" t="s">
        <v>2599</v>
      </c>
      <c r="B2731" s="16" t="s">
        <v>6</v>
      </c>
      <c r="C2731" s="17">
        <v>1579920</v>
      </c>
    </row>
    <row r="2732" spans="1:3" x14ac:dyDescent="0.2">
      <c r="A2732" s="15" t="s">
        <v>2600</v>
      </c>
      <c r="B2732" s="16" t="s">
        <v>6</v>
      </c>
      <c r="C2732" s="17">
        <v>25328600</v>
      </c>
    </row>
    <row r="2733" spans="1:3" x14ac:dyDescent="0.2">
      <c r="A2733" s="15" t="s">
        <v>2601</v>
      </c>
      <c r="B2733" s="16" t="s">
        <v>6</v>
      </c>
      <c r="C2733" s="17">
        <v>1809600</v>
      </c>
    </row>
    <row r="2734" spans="1:3" x14ac:dyDescent="0.2">
      <c r="A2734" s="15" t="s">
        <v>2602</v>
      </c>
      <c r="B2734" s="16" t="s">
        <v>6</v>
      </c>
      <c r="C2734" s="17">
        <v>438480</v>
      </c>
    </row>
    <row r="2735" spans="1:3" x14ac:dyDescent="0.2">
      <c r="A2735" s="15" t="s">
        <v>2603</v>
      </c>
      <c r="B2735" s="16" t="s">
        <v>6</v>
      </c>
      <c r="C2735" s="17">
        <v>584640</v>
      </c>
    </row>
    <row r="2736" spans="1:3" x14ac:dyDescent="0.2">
      <c r="A2736" s="15" t="s">
        <v>2604</v>
      </c>
      <c r="B2736" s="16" t="s">
        <v>6</v>
      </c>
      <c r="C2736" s="17">
        <v>774880</v>
      </c>
    </row>
    <row r="2737" spans="1:3" x14ac:dyDescent="0.2">
      <c r="A2737" s="15" t="s">
        <v>2605</v>
      </c>
      <c r="B2737" s="16" t="s">
        <v>6</v>
      </c>
      <c r="C2737" s="17">
        <v>2192400</v>
      </c>
    </row>
    <row r="2738" spans="1:3" x14ac:dyDescent="0.2">
      <c r="A2738" s="15" t="s">
        <v>2606</v>
      </c>
      <c r="B2738" s="16" t="s">
        <v>6</v>
      </c>
      <c r="C2738" s="17">
        <v>548680</v>
      </c>
    </row>
    <row r="2739" spans="1:3" x14ac:dyDescent="0.2">
      <c r="A2739" s="15" t="s">
        <v>2607</v>
      </c>
      <c r="B2739" s="16" t="s">
        <v>6</v>
      </c>
      <c r="C2739" s="17">
        <v>642640</v>
      </c>
    </row>
    <row r="2740" spans="1:3" x14ac:dyDescent="0.2">
      <c r="A2740" s="15" t="s">
        <v>2608</v>
      </c>
      <c r="B2740" s="16" t="s">
        <v>6</v>
      </c>
      <c r="C2740" s="17">
        <v>765660</v>
      </c>
    </row>
    <row r="2741" spans="1:3" x14ac:dyDescent="0.2">
      <c r="A2741" s="15" t="s">
        <v>2609</v>
      </c>
      <c r="B2741" s="16" t="s">
        <v>6</v>
      </c>
      <c r="C2741" s="17">
        <v>1148400</v>
      </c>
    </row>
    <row r="2742" spans="1:3" x14ac:dyDescent="0.2">
      <c r="A2742" s="15" t="s">
        <v>2610</v>
      </c>
      <c r="B2742" s="16" t="s">
        <v>6</v>
      </c>
      <c r="C2742" s="17">
        <v>2795600</v>
      </c>
    </row>
    <row r="2743" spans="1:3" x14ac:dyDescent="0.2">
      <c r="A2743" s="15" t="s">
        <v>2611</v>
      </c>
      <c r="B2743" s="16" t="s">
        <v>6</v>
      </c>
      <c r="C2743" s="17">
        <v>5449680</v>
      </c>
    </row>
    <row r="2744" spans="1:3" x14ac:dyDescent="0.2">
      <c r="A2744" s="15" t="s">
        <v>2612</v>
      </c>
      <c r="B2744" s="16" t="s">
        <v>6</v>
      </c>
      <c r="C2744" s="17">
        <v>227360</v>
      </c>
    </row>
    <row r="2745" spans="1:3" x14ac:dyDescent="0.2">
      <c r="A2745" s="15" t="s">
        <v>2613</v>
      </c>
      <c r="B2745" s="16" t="s">
        <v>6</v>
      </c>
      <c r="C2745" s="17">
        <v>227360</v>
      </c>
    </row>
    <row r="2746" spans="1:3" x14ac:dyDescent="0.2">
      <c r="A2746" s="15" t="s">
        <v>2614</v>
      </c>
      <c r="B2746" s="16" t="s">
        <v>6</v>
      </c>
      <c r="C2746" s="17">
        <v>203000</v>
      </c>
    </row>
    <row r="2747" spans="1:3" x14ac:dyDescent="0.2">
      <c r="A2747" s="15" t="s">
        <v>2615</v>
      </c>
      <c r="B2747" s="16" t="s">
        <v>6</v>
      </c>
      <c r="C2747" s="17">
        <v>295800</v>
      </c>
    </row>
    <row r="2748" spans="1:3" x14ac:dyDescent="0.2">
      <c r="A2748" s="15" t="s">
        <v>2616</v>
      </c>
      <c r="B2748" s="16" t="s">
        <v>6</v>
      </c>
      <c r="C2748" s="17">
        <v>487200</v>
      </c>
    </row>
    <row r="2749" spans="1:3" x14ac:dyDescent="0.2">
      <c r="A2749" s="15" t="s">
        <v>2617</v>
      </c>
      <c r="B2749" s="16" t="s">
        <v>6</v>
      </c>
      <c r="C2749" s="17">
        <v>216920</v>
      </c>
    </row>
    <row r="2750" spans="1:3" x14ac:dyDescent="0.2">
      <c r="A2750" s="15" t="s">
        <v>2618</v>
      </c>
      <c r="B2750" s="16" t="s">
        <v>6</v>
      </c>
      <c r="C2750" s="17">
        <v>62872</v>
      </c>
    </row>
    <row r="2751" spans="1:3" x14ac:dyDescent="0.2">
      <c r="A2751" s="15" t="s">
        <v>2619</v>
      </c>
      <c r="B2751" s="16" t="s">
        <v>6</v>
      </c>
      <c r="C2751" s="17">
        <v>584988</v>
      </c>
    </row>
    <row r="2752" spans="1:3" x14ac:dyDescent="0.2">
      <c r="A2752" s="15" t="s">
        <v>2620</v>
      </c>
      <c r="B2752" s="16" t="s">
        <v>6</v>
      </c>
      <c r="C2752" s="17">
        <v>1438400</v>
      </c>
    </row>
    <row r="2753" spans="1:157" x14ac:dyDescent="0.2">
      <c r="A2753" s="15" t="s">
        <v>2621</v>
      </c>
      <c r="B2753" s="16" t="s">
        <v>6</v>
      </c>
      <c r="C2753" s="17">
        <v>272368</v>
      </c>
    </row>
    <row r="2754" spans="1:157" x14ac:dyDescent="0.2">
      <c r="A2754" s="15" t="s">
        <v>2622</v>
      </c>
      <c r="B2754" s="16" t="s">
        <v>6</v>
      </c>
      <c r="C2754" s="17">
        <v>672578</v>
      </c>
    </row>
    <row r="2755" spans="1:157" x14ac:dyDescent="0.2">
      <c r="A2755" s="15" t="s">
        <v>2623</v>
      </c>
      <c r="B2755" s="16" t="s">
        <v>6</v>
      </c>
      <c r="C2755" s="17">
        <v>5783</v>
      </c>
    </row>
    <row r="2756" spans="1:157" x14ac:dyDescent="0.2">
      <c r="A2756" s="15" t="s">
        <v>2624</v>
      </c>
      <c r="B2756" s="16" t="s">
        <v>6</v>
      </c>
      <c r="C2756" s="17">
        <v>62350</v>
      </c>
    </row>
    <row r="2757" spans="1:157" x14ac:dyDescent="0.2">
      <c r="A2757" s="15" t="s">
        <v>2625</v>
      </c>
      <c r="B2757" s="16" t="s">
        <v>6</v>
      </c>
      <c r="C2757" s="17">
        <v>39730</v>
      </c>
    </row>
    <row r="2758" spans="1:157" x14ac:dyDescent="0.2">
      <c r="A2758" s="15" t="s">
        <v>2626</v>
      </c>
      <c r="B2758" s="16" t="s">
        <v>6</v>
      </c>
      <c r="C2758" s="17">
        <v>28710</v>
      </c>
    </row>
    <row r="2759" spans="1:157" x14ac:dyDescent="0.2">
      <c r="A2759" s="7" t="s">
        <v>2627</v>
      </c>
      <c r="B2759" s="8" t="s">
        <v>6</v>
      </c>
      <c r="C2759" s="9">
        <v>12180</v>
      </c>
    </row>
    <row r="2760" spans="1:157" x14ac:dyDescent="0.2">
      <c r="A2760" s="15" t="s">
        <v>2628</v>
      </c>
      <c r="B2760" s="16" t="s">
        <v>6</v>
      </c>
      <c r="C2760" s="17">
        <v>237800</v>
      </c>
    </row>
    <row r="2761" spans="1:157" x14ac:dyDescent="0.2">
      <c r="A2761" s="15" t="s">
        <v>2629</v>
      </c>
      <c r="B2761" s="16" t="s">
        <v>6</v>
      </c>
      <c r="C2761" s="17">
        <v>100920</v>
      </c>
    </row>
    <row r="2762" spans="1:157" x14ac:dyDescent="0.2">
      <c r="A2762" s="7" t="s">
        <v>2630</v>
      </c>
      <c r="B2762" s="8" t="s">
        <v>6</v>
      </c>
      <c r="C2762" s="9">
        <v>18850</v>
      </c>
    </row>
    <row r="2763" spans="1:157" x14ac:dyDescent="0.2">
      <c r="A2763" s="15" t="s">
        <v>2631</v>
      </c>
      <c r="B2763" s="16" t="s">
        <v>6</v>
      </c>
      <c r="C2763" s="17">
        <v>603200</v>
      </c>
    </row>
    <row r="2764" spans="1:157" s="10" customFormat="1" x14ac:dyDescent="0.2">
      <c r="A2764" s="15" t="s">
        <v>2632</v>
      </c>
      <c r="B2764" s="16" t="s">
        <v>6</v>
      </c>
      <c r="C2764" s="17">
        <v>21000</v>
      </c>
      <c r="D2764" s="1"/>
      <c r="E2764" s="1"/>
      <c r="F2764" s="1"/>
      <c r="G2764" s="1"/>
      <c r="H2764" s="1"/>
      <c r="I2764" s="1"/>
      <c r="J2764" s="1"/>
      <c r="K2764" s="1"/>
      <c r="L2764" s="1"/>
      <c r="M2764" s="1"/>
      <c r="N2764" s="1"/>
      <c r="O2764" s="1"/>
      <c r="P2764" s="1"/>
      <c r="Q2764" s="1"/>
      <c r="R2764" s="1"/>
      <c r="S2764" s="1"/>
      <c r="T2764" s="1"/>
      <c r="U2764" s="1"/>
      <c r="V2764" s="1"/>
      <c r="W2764" s="1"/>
      <c r="X2764" s="1"/>
      <c r="Y2764" s="1"/>
      <c r="Z2764" s="1"/>
      <c r="AA2764" s="1"/>
      <c r="AB2764" s="1"/>
      <c r="AC2764" s="1"/>
      <c r="AD2764" s="1"/>
      <c r="AE2764" s="1"/>
      <c r="AF2764" s="1"/>
      <c r="AG2764" s="1"/>
      <c r="AH2764" s="1"/>
      <c r="AI2764" s="1"/>
      <c r="AJ2764" s="1"/>
      <c r="AK2764" s="1"/>
      <c r="AL2764" s="1"/>
      <c r="AM2764" s="1"/>
      <c r="AN2764" s="1"/>
      <c r="AO2764" s="1"/>
      <c r="AP2764" s="1"/>
      <c r="AQ2764" s="1"/>
      <c r="AR2764" s="1"/>
      <c r="AS2764" s="1"/>
      <c r="AT2764" s="1"/>
      <c r="AU2764" s="1"/>
      <c r="AV2764" s="1"/>
      <c r="AW2764" s="1"/>
      <c r="AX2764" s="1"/>
      <c r="AY2764" s="1"/>
      <c r="AZ2764" s="1"/>
      <c r="BA2764" s="1"/>
      <c r="BB2764" s="1"/>
      <c r="BC2764" s="1"/>
      <c r="BD2764" s="1"/>
      <c r="BE2764" s="1"/>
      <c r="BF2764" s="1"/>
      <c r="BG2764" s="1"/>
      <c r="BH2764" s="1"/>
      <c r="BI2764" s="1"/>
      <c r="BJ2764" s="1"/>
      <c r="BK2764" s="1"/>
      <c r="BL2764" s="1"/>
      <c r="BM2764" s="1"/>
      <c r="BN2764" s="1"/>
      <c r="BO2764" s="1"/>
      <c r="BP2764" s="1"/>
      <c r="BQ2764" s="1"/>
      <c r="BR2764" s="1"/>
      <c r="BS2764" s="1"/>
      <c r="BT2764" s="1"/>
      <c r="BU2764" s="1"/>
      <c r="BV2764" s="1"/>
      <c r="BW2764" s="1"/>
      <c r="BX2764" s="1"/>
      <c r="BY2764" s="1"/>
      <c r="BZ2764" s="1"/>
      <c r="CA2764" s="1"/>
      <c r="CB2764" s="1"/>
      <c r="CC2764" s="1"/>
      <c r="CD2764" s="1"/>
      <c r="CE2764" s="1"/>
      <c r="CF2764" s="1"/>
      <c r="CG2764" s="1"/>
      <c r="CH2764" s="1"/>
      <c r="CI2764" s="1"/>
      <c r="CJ2764" s="1"/>
      <c r="CK2764" s="1"/>
      <c r="CL2764" s="1"/>
      <c r="CM2764" s="1"/>
      <c r="CN2764" s="1"/>
      <c r="CO2764" s="1"/>
      <c r="CP2764" s="1"/>
      <c r="CQ2764" s="1"/>
      <c r="CR2764" s="1"/>
      <c r="CS2764" s="1"/>
      <c r="CT2764" s="1"/>
      <c r="CU2764" s="1"/>
      <c r="CV2764" s="1"/>
      <c r="CW2764" s="1"/>
      <c r="CX2764" s="1"/>
      <c r="CY2764" s="1"/>
      <c r="CZ2764" s="1"/>
      <c r="DA2764" s="1"/>
      <c r="DB2764" s="1"/>
      <c r="DC2764" s="1"/>
      <c r="DD2764" s="1"/>
      <c r="DE2764" s="1"/>
      <c r="DF2764" s="1"/>
      <c r="DG2764" s="1"/>
      <c r="DH2764" s="1"/>
      <c r="DI2764" s="1"/>
      <c r="DJ2764" s="1"/>
      <c r="DK2764" s="1"/>
      <c r="DL2764" s="1"/>
      <c r="DM2764" s="1"/>
      <c r="DN2764" s="1"/>
      <c r="DO2764" s="1"/>
      <c r="DP2764" s="1"/>
      <c r="DQ2764" s="1"/>
      <c r="DR2764" s="1"/>
      <c r="DS2764" s="1"/>
      <c r="DT2764" s="1"/>
      <c r="DU2764" s="1"/>
      <c r="DV2764" s="1"/>
      <c r="DW2764" s="1"/>
      <c r="DX2764" s="1"/>
      <c r="DY2764" s="1"/>
      <c r="DZ2764" s="1"/>
      <c r="EA2764" s="1"/>
      <c r="EB2764" s="1"/>
      <c r="EC2764" s="1"/>
      <c r="ED2764" s="1"/>
      <c r="EE2764" s="1"/>
      <c r="EF2764" s="1"/>
      <c r="EG2764" s="1"/>
      <c r="EH2764" s="1"/>
      <c r="EI2764" s="1"/>
      <c r="EJ2764" s="1"/>
      <c r="EK2764" s="1"/>
      <c r="EL2764" s="1"/>
      <c r="EM2764" s="1"/>
      <c r="EN2764" s="1"/>
      <c r="EO2764" s="1"/>
      <c r="EP2764" s="1"/>
      <c r="EQ2764" s="1"/>
      <c r="ER2764" s="1"/>
      <c r="ES2764" s="1"/>
      <c r="ET2764" s="1"/>
      <c r="EU2764" s="1"/>
      <c r="EV2764" s="1"/>
      <c r="EW2764" s="1"/>
      <c r="EX2764" s="1"/>
      <c r="EY2764" s="1"/>
      <c r="EZ2764" s="1"/>
      <c r="FA2764" s="1"/>
    </row>
    <row r="2765" spans="1:157" s="10" customFormat="1" x14ac:dyDescent="0.2">
      <c r="A2765" s="15" t="s">
        <v>2633</v>
      </c>
      <c r="B2765" s="16" t="s">
        <v>6</v>
      </c>
      <c r="C2765" s="17">
        <v>11890</v>
      </c>
      <c r="D2765" s="1"/>
      <c r="E2765" s="1"/>
      <c r="F2765" s="1"/>
      <c r="G2765" s="1"/>
      <c r="H2765" s="1"/>
      <c r="I2765" s="1"/>
      <c r="J2765" s="1"/>
      <c r="K2765" s="1"/>
      <c r="L2765" s="1"/>
      <c r="M2765" s="1"/>
      <c r="N2765" s="1"/>
      <c r="O2765" s="1"/>
      <c r="P2765" s="1"/>
      <c r="Q2765" s="1"/>
      <c r="R2765" s="1"/>
      <c r="S2765" s="1"/>
      <c r="T2765" s="1"/>
      <c r="U2765" s="1"/>
      <c r="V2765" s="1"/>
      <c r="W2765" s="1"/>
      <c r="X2765" s="1"/>
      <c r="Y2765" s="1"/>
      <c r="Z2765" s="1"/>
      <c r="AA2765" s="1"/>
      <c r="AB2765" s="1"/>
      <c r="AC2765" s="1"/>
      <c r="AD2765" s="1"/>
      <c r="AE2765" s="1"/>
      <c r="AF2765" s="1"/>
      <c r="AG2765" s="1"/>
      <c r="AH2765" s="1"/>
      <c r="AI2765" s="1"/>
      <c r="AJ2765" s="1"/>
      <c r="AK2765" s="1"/>
      <c r="AL2765" s="1"/>
      <c r="AM2765" s="1"/>
      <c r="AN2765" s="1"/>
      <c r="AO2765" s="1"/>
      <c r="AP2765" s="1"/>
      <c r="AQ2765" s="1"/>
      <c r="AR2765" s="1"/>
      <c r="AS2765" s="1"/>
      <c r="AT2765" s="1"/>
      <c r="AU2765" s="1"/>
      <c r="AV2765" s="1"/>
      <c r="AW2765" s="1"/>
      <c r="AX2765" s="1"/>
      <c r="AY2765" s="1"/>
      <c r="AZ2765" s="1"/>
      <c r="BA2765" s="1"/>
      <c r="BB2765" s="1"/>
      <c r="BC2765" s="1"/>
      <c r="BD2765" s="1"/>
      <c r="BE2765" s="1"/>
      <c r="BF2765" s="1"/>
      <c r="BG2765" s="1"/>
      <c r="BH2765" s="1"/>
      <c r="BI2765" s="1"/>
      <c r="BJ2765" s="1"/>
      <c r="BK2765" s="1"/>
      <c r="BL2765" s="1"/>
      <c r="BM2765" s="1"/>
      <c r="BN2765" s="1"/>
      <c r="BO2765" s="1"/>
      <c r="BP2765" s="1"/>
      <c r="BQ2765" s="1"/>
      <c r="BR2765" s="1"/>
      <c r="BS2765" s="1"/>
      <c r="BT2765" s="1"/>
      <c r="BU2765" s="1"/>
      <c r="BV2765" s="1"/>
      <c r="BW2765" s="1"/>
      <c r="BX2765" s="1"/>
      <c r="BY2765" s="1"/>
      <c r="BZ2765" s="1"/>
      <c r="CA2765" s="1"/>
      <c r="CB2765" s="1"/>
      <c r="CC2765" s="1"/>
      <c r="CD2765" s="1"/>
      <c r="CE2765" s="1"/>
      <c r="CF2765" s="1"/>
      <c r="CG2765" s="1"/>
      <c r="CH2765" s="1"/>
      <c r="CI2765" s="1"/>
      <c r="CJ2765" s="1"/>
      <c r="CK2765" s="1"/>
      <c r="CL2765" s="1"/>
      <c r="CM2765" s="1"/>
      <c r="CN2765" s="1"/>
      <c r="CO2765" s="1"/>
      <c r="CP2765" s="1"/>
      <c r="CQ2765" s="1"/>
      <c r="CR2765" s="1"/>
      <c r="CS2765" s="1"/>
      <c r="CT2765" s="1"/>
      <c r="CU2765" s="1"/>
      <c r="CV2765" s="1"/>
      <c r="CW2765" s="1"/>
      <c r="CX2765" s="1"/>
      <c r="CY2765" s="1"/>
      <c r="CZ2765" s="1"/>
      <c r="DA2765" s="1"/>
      <c r="DB2765" s="1"/>
      <c r="DC2765" s="1"/>
      <c r="DD2765" s="1"/>
      <c r="DE2765" s="1"/>
      <c r="DF2765" s="1"/>
      <c r="DG2765" s="1"/>
      <c r="DH2765" s="1"/>
      <c r="DI2765" s="1"/>
      <c r="DJ2765" s="1"/>
      <c r="DK2765" s="1"/>
      <c r="DL2765" s="1"/>
      <c r="DM2765" s="1"/>
      <c r="DN2765" s="1"/>
      <c r="DO2765" s="1"/>
      <c r="DP2765" s="1"/>
      <c r="DQ2765" s="1"/>
      <c r="DR2765" s="1"/>
      <c r="DS2765" s="1"/>
      <c r="DT2765" s="1"/>
      <c r="DU2765" s="1"/>
      <c r="DV2765" s="1"/>
      <c r="DW2765" s="1"/>
      <c r="DX2765" s="1"/>
      <c r="DY2765" s="1"/>
      <c r="DZ2765" s="1"/>
      <c r="EA2765" s="1"/>
      <c r="EB2765" s="1"/>
      <c r="EC2765" s="1"/>
      <c r="ED2765" s="1"/>
      <c r="EE2765" s="1"/>
      <c r="EF2765" s="1"/>
      <c r="EG2765" s="1"/>
      <c r="EH2765" s="1"/>
      <c r="EI2765" s="1"/>
      <c r="EJ2765" s="1"/>
      <c r="EK2765" s="1"/>
      <c r="EL2765" s="1"/>
      <c r="EM2765" s="1"/>
      <c r="EN2765" s="1"/>
      <c r="EO2765" s="1"/>
      <c r="EP2765" s="1"/>
      <c r="EQ2765" s="1"/>
      <c r="ER2765" s="1"/>
      <c r="ES2765" s="1"/>
      <c r="ET2765" s="1"/>
      <c r="EU2765" s="1"/>
      <c r="EV2765" s="1"/>
      <c r="EW2765" s="1"/>
      <c r="EX2765" s="1"/>
      <c r="EY2765" s="1"/>
      <c r="EZ2765" s="1"/>
      <c r="FA2765" s="1"/>
    </row>
    <row r="2766" spans="1:157" x14ac:dyDescent="0.2">
      <c r="A2766" s="15" t="s">
        <v>2634</v>
      </c>
      <c r="B2766" s="16" t="s">
        <v>6</v>
      </c>
      <c r="C2766" s="17">
        <v>22705</v>
      </c>
    </row>
    <row r="2767" spans="1:157" x14ac:dyDescent="0.2">
      <c r="A2767" s="7" t="s">
        <v>2635</v>
      </c>
      <c r="B2767" s="8" t="s">
        <v>6</v>
      </c>
      <c r="C2767" s="9">
        <v>14911</v>
      </c>
    </row>
    <row r="2768" spans="1:157" s="10" customFormat="1" x14ac:dyDescent="0.2">
      <c r="A2768" s="15" t="s">
        <v>2636</v>
      </c>
      <c r="B2768" s="16" t="s">
        <v>6</v>
      </c>
      <c r="C2768" s="17">
        <v>143144</v>
      </c>
      <c r="D2768" s="1"/>
      <c r="E2768" s="1"/>
      <c r="F2768" s="1"/>
      <c r="G2768" s="1"/>
      <c r="H2768" s="1"/>
      <c r="I2768" s="1"/>
      <c r="J2768" s="1"/>
      <c r="K2768" s="1"/>
      <c r="L2768" s="1"/>
      <c r="M2768" s="1"/>
      <c r="N2768" s="1"/>
      <c r="O2768" s="1"/>
      <c r="P2768" s="1"/>
      <c r="Q2768" s="1"/>
      <c r="R2768" s="1"/>
      <c r="S2768" s="1"/>
      <c r="T2768" s="1"/>
      <c r="U2768" s="1"/>
      <c r="V2768" s="1"/>
      <c r="W2768" s="1"/>
      <c r="X2768" s="1"/>
      <c r="Y2768" s="1"/>
      <c r="Z2768" s="1"/>
      <c r="AA2768" s="1"/>
      <c r="AB2768" s="1"/>
      <c r="AC2768" s="1"/>
      <c r="AD2768" s="1"/>
      <c r="AE2768" s="1"/>
      <c r="AF2768" s="1"/>
      <c r="AG2768" s="1"/>
      <c r="AH2768" s="1"/>
      <c r="AI2768" s="1"/>
      <c r="AJ2768" s="1"/>
      <c r="AK2768" s="1"/>
      <c r="AL2768" s="1"/>
      <c r="AM2768" s="1"/>
      <c r="AN2768" s="1"/>
      <c r="AO2768" s="1"/>
      <c r="AP2768" s="1"/>
      <c r="AQ2768" s="1"/>
      <c r="AR2768" s="1"/>
      <c r="AS2768" s="1"/>
      <c r="AT2768" s="1"/>
      <c r="AU2768" s="1"/>
      <c r="AV2768" s="1"/>
      <c r="AW2768" s="1"/>
      <c r="AX2768" s="1"/>
      <c r="AY2768" s="1"/>
      <c r="AZ2768" s="1"/>
      <c r="BA2768" s="1"/>
      <c r="BB2768" s="1"/>
      <c r="BC2768" s="1"/>
      <c r="BD2768" s="1"/>
      <c r="BE2768" s="1"/>
      <c r="BF2768" s="1"/>
      <c r="BG2768" s="1"/>
      <c r="BH2768" s="1"/>
      <c r="BI2768" s="1"/>
      <c r="BJ2768" s="1"/>
      <c r="BK2768" s="1"/>
      <c r="BL2768" s="1"/>
      <c r="BM2768" s="1"/>
      <c r="BN2768" s="1"/>
      <c r="BO2768" s="1"/>
      <c r="BP2768" s="1"/>
      <c r="BQ2768" s="1"/>
      <c r="BR2768" s="1"/>
      <c r="BS2768" s="1"/>
      <c r="BT2768" s="1"/>
      <c r="BU2768" s="1"/>
      <c r="BV2768" s="1"/>
      <c r="BW2768" s="1"/>
      <c r="BX2768" s="1"/>
      <c r="BY2768" s="1"/>
      <c r="BZ2768" s="1"/>
      <c r="CA2768" s="1"/>
      <c r="CB2768" s="1"/>
      <c r="CC2768" s="1"/>
      <c r="CD2768" s="1"/>
      <c r="CE2768" s="1"/>
      <c r="CF2768" s="1"/>
      <c r="CG2768" s="1"/>
      <c r="CH2768" s="1"/>
      <c r="CI2768" s="1"/>
      <c r="CJ2768" s="1"/>
      <c r="CK2768" s="1"/>
      <c r="CL2768" s="1"/>
      <c r="CM2768" s="1"/>
      <c r="CN2768" s="1"/>
      <c r="CO2768" s="1"/>
      <c r="CP2768" s="1"/>
      <c r="CQ2768" s="1"/>
      <c r="CR2768" s="1"/>
      <c r="CS2768" s="1"/>
      <c r="CT2768" s="1"/>
      <c r="CU2768" s="1"/>
      <c r="CV2768" s="1"/>
      <c r="CW2768" s="1"/>
      <c r="CX2768" s="1"/>
      <c r="CY2768" s="1"/>
      <c r="CZ2768" s="1"/>
      <c r="DA2768" s="1"/>
      <c r="DB2768" s="1"/>
      <c r="DC2768" s="1"/>
      <c r="DD2768" s="1"/>
      <c r="DE2768" s="1"/>
      <c r="DF2768" s="1"/>
      <c r="DG2768" s="1"/>
      <c r="DH2768" s="1"/>
      <c r="DI2768" s="1"/>
      <c r="DJ2768" s="1"/>
      <c r="DK2768" s="1"/>
      <c r="DL2768" s="1"/>
      <c r="DM2768" s="1"/>
      <c r="DN2768" s="1"/>
      <c r="DO2768" s="1"/>
      <c r="DP2768" s="1"/>
      <c r="DQ2768" s="1"/>
      <c r="DR2768" s="1"/>
      <c r="DS2768" s="1"/>
      <c r="DT2768" s="1"/>
      <c r="DU2768" s="1"/>
      <c r="DV2768" s="1"/>
      <c r="DW2768" s="1"/>
      <c r="DX2768" s="1"/>
      <c r="DY2768" s="1"/>
      <c r="DZ2768" s="1"/>
      <c r="EA2768" s="1"/>
      <c r="EB2768" s="1"/>
      <c r="EC2768" s="1"/>
      <c r="ED2768" s="1"/>
      <c r="EE2768" s="1"/>
      <c r="EF2768" s="1"/>
      <c r="EG2768" s="1"/>
      <c r="EH2768" s="1"/>
      <c r="EI2768" s="1"/>
      <c r="EJ2768" s="1"/>
      <c r="EK2768" s="1"/>
      <c r="EL2768" s="1"/>
      <c r="EM2768" s="1"/>
      <c r="EN2768" s="1"/>
      <c r="EO2768" s="1"/>
      <c r="EP2768" s="1"/>
      <c r="EQ2768" s="1"/>
      <c r="ER2768" s="1"/>
      <c r="ES2768" s="1"/>
      <c r="ET2768" s="1"/>
      <c r="EU2768" s="1"/>
      <c r="EV2768" s="1"/>
      <c r="EW2768" s="1"/>
      <c r="EX2768" s="1"/>
      <c r="EY2768" s="1"/>
      <c r="EZ2768" s="1"/>
      <c r="FA2768" s="1"/>
    </row>
    <row r="2769" spans="1:157" s="10" customFormat="1" x14ac:dyDescent="0.2">
      <c r="A2769" s="15" t="s">
        <v>2637</v>
      </c>
      <c r="B2769" s="16" t="s">
        <v>6</v>
      </c>
      <c r="C2769" s="17">
        <v>254968</v>
      </c>
      <c r="D2769" s="1"/>
      <c r="E2769" s="1"/>
      <c r="F2769" s="1"/>
      <c r="G2769" s="1"/>
      <c r="H2769" s="1"/>
      <c r="I2769" s="1"/>
      <c r="J2769" s="1"/>
      <c r="K2769" s="1"/>
      <c r="L2769" s="1"/>
      <c r="M2769" s="1"/>
      <c r="N2769" s="1"/>
      <c r="O2769" s="1"/>
      <c r="P2769" s="1"/>
      <c r="Q2769" s="1"/>
      <c r="R2769" s="1"/>
      <c r="S2769" s="1"/>
      <c r="T2769" s="1"/>
      <c r="U2769" s="1"/>
      <c r="V2769" s="1"/>
      <c r="W2769" s="1"/>
      <c r="X2769" s="1"/>
      <c r="Y2769" s="1"/>
      <c r="Z2769" s="1"/>
      <c r="AA2769" s="1"/>
      <c r="AB2769" s="1"/>
      <c r="AC2769" s="1"/>
      <c r="AD2769" s="1"/>
      <c r="AE2769" s="1"/>
      <c r="AF2769" s="1"/>
      <c r="AG2769" s="1"/>
      <c r="AH2769" s="1"/>
      <c r="AI2769" s="1"/>
      <c r="AJ2769" s="1"/>
      <c r="AK2769" s="1"/>
      <c r="AL2769" s="1"/>
      <c r="AM2769" s="1"/>
      <c r="AN2769" s="1"/>
      <c r="AO2769" s="1"/>
      <c r="AP2769" s="1"/>
      <c r="AQ2769" s="1"/>
      <c r="AR2769" s="1"/>
      <c r="AS2769" s="1"/>
      <c r="AT2769" s="1"/>
      <c r="AU2769" s="1"/>
      <c r="AV2769" s="1"/>
      <c r="AW2769" s="1"/>
      <c r="AX2769" s="1"/>
      <c r="AY2769" s="1"/>
      <c r="AZ2769" s="1"/>
      <c r="BA2769" s="1"/>
      <c r="BB2769" s="1"/>
      <c r="BC2769" s="1"/>
      <c r="BD2769" s="1"/>
      <c r="BE2769" s="1"/>
      <c r="BF2769" s="1"/>
      <c r="BG2769" s="1"/>
      <c r="BH2769" s="1"/>
      <c r="BI2769" s="1"/>
      <c r="BJ2769" s="1"/>
      <c r="BK2769" s="1"/>
      <c r="BL2769" s="1"/>
      <c r="BM2769" s="1"/>
      <c r="BN2769" s="1"/>
      <c r="BO2769" s="1"/>
      <c r="BP2769" s="1"/>
      <c r="BQ2769" s="1"/>
      <c r="BR2769" s="1"/>
      <c r="BS2769" s="1"/>
      <c r="BT2769" s="1"/>
      <c r="BU2769" s="1"/>
      <c r="BV2769" s="1"/>
      <c r="BW2769" s="1"/>
      <c r="BX2769" s="1"/>
      <c r="BY2769" s="1"/>
      <c r="BZ2769" s="1"/>
      <c r="CA2769" s="1"/>
      <c r="CB2769" s="1"/>
      <c r="CC2769" s="1"/>
      <c r="CD2769" s="1"/>
      <c r="CE2769" s="1"/>
      <c r="CF2769" s="1"/>
      <c r="CG2769" s="1"/>
      <c r="CH2769" s="1"/>
      <c r="CI2769" s="1"/>
      <c r="CJ2769" s="1"/>
      <c r="CK2769" s="1"/>
      <c r="CL2769" s="1"/>
      <c r="CM2769" s="1"/>
      <c r="CN2769" s="1"/>
      <c r="CO2769" s="1"/>
      <c r="CP2769" s="1"/>
      <c r="CQ2769" s="1"/>
      <c r="CR2769" s="1"/>
      <c r="CS2769" s="1"/>
      <c r="CT2769" s="1"/>
      <c r="CU2769" s="1"/>
      <c r="CV2769" s="1"/>
      <c r="CW2769" s="1"/>
      <c r="CX2769" s="1"/>
      <c r="CY2769" s="1"/>
      <c r="CZ2769" s="1"/>
      <c r="DA2769" s="1"/>
      <c r="DB2769" s="1"/>
      <c r="DC2769" s="1"/>
      <c r="DD2769" s="1"/>
      <c r="DE2769" s="1"/>
      <c r="DF2769" s="1"/>
      <c r="DG2769" s="1"/>
      <c r="DH2769" s="1"/>
      <c r="DI2769" s="1"/>
      <c r="DJ2769" s="1"/>
      <c r="DK2769" s="1"/>
      <c r="DL2769" s="1"/>
      <c r="DM2769" s="1"/>
      <c r="DN2769" s="1"/>
      <c r="DO2769" s="1"/>
      <c r="DP2769" s="1"/>
      <c r="DQ2769" s="1"/>
      <c r="DR2769" s="1"/>
      <c r="DS2769" s="1"/>
      <c r="DT2769" s="1"/>
      <c r="DU2769" s="1"/>
      <c r="DV2769" s="1"/>
      <c r="DW2769" s="1"/>
      <c r="DX2769" s="1"/>
      <c r="DY2769" s="1"/>
      <c r="DZ2769" s="1"/>
      <c r="EA2769" s="1"/>
      <c r="EB2769" s="1"/>
      <c r="EC2769" s="1"/>
      <c r="ED2769" s="1"/>
      <c r="EE2769" s="1"/>
      <c r="EF2769" s="1"/>
      <c r="EG2769" s="1"/>
      <c r="EH2769" s="1"/>
      <c r="EI2769" s="1"/>
      <c r="EJ2769" s="1"/>
      <c r="EK2769" s="1"/>
      <c r="EL2769" s="1"/>
      <c r="EM2769" s="1"/>
      <c r="EN2769" s="1"/>
      <c r="EO2769" s="1"/>
      <c r="EP2769" s="1"/>
      <c r="EQ2769" s="1"/>
      <c r="ER2769" s="1"/>
      <c r="ES2769" s="1"/>
      <c r="ET2769" s="1"/>
      <c r="EU2769" s="1"/>
      <c r="EV2769" s="1"/>
      <c r="EW2769" s="1"/>
      <c r="EX2769" s="1"/>
      <c r="EY2769" s="1"/>
      <c r="EZ2769" s="1"/>
      <c r="FA2769" s="1"/>
    </row>
    <row r="2770" spans="1:157" x14ac:dyDescent="0.2">
      <c r="A2770" s="15" t="s">
        <v>2638</v>
      </c>
      <c r="B2770" s="16" t="s">
        <v>6</v>
      </c>
      <c r="C2770" s="17">
        <v>251140</v>
      </c>
    </row>
    <row r="2771" spans="1:157" x14ac:dyDescent="0.2">
      <c r="A2771" s="15" t="s">
        <v>2639</v>
      </c>
      <c r="B2771" s="16" t="s">
        <v>6</v>
      </c>
      <c r="C2771" s="17">
        <v>114956</v>
      </c>
    </row>
    <row r="2772" spans="1:157" x14ac:dyDescent="0.2">
      <c r="A2772" s="7" t="s">
        <v>2640</v>
      </c>
      <c r="B2772" s="8" t="s">
        <v>6</v>
      </c>
      <c r="C2772" s="9">
        <v>86884</v>
      </c>
    </row>
    <row r="2773" spans="1:157" x14ac:dyDescent="0.2">
      <c r="A2773" s="15" t="s">
        <v>2641</v>
      </c>
      <c r="B2773" s="16" t="s">
        <v>6</v>
      </c>
      <c r="C2773" s="17">
        <v>35728</v>
      </c>
    </row>
    <row r="2774" spans="1:157" x14ac:dyDescent="0.2">
      <c r="A2774" s="15" t="s">
        <v>2642</v>
      </c>
      <c r="B2774" s="16" t="s">
        <v>6</v>
      </c>
      <c r="C2774" s="17">
        <v>185600</v>
      </c>
    </row>
    <row r="2775" spans="1:157" x14ac:dyDescent="0.2">
      <c r="A2775" s="15" t="s">
        <v>2643</v>
      </c>
      <c r="B2775" s="16" t="s">
        <v>6</v>
      </c>
      <c r="C2775" s="17">
        <v>449732</v>
      </c>
    </row>
    <row r="2776" spans="1:157" x14ac:dyDescent="0.2">
      <c r="A2776" s="15" t="s">
        <v>2644</v>
      </c>
      <c r="B2776" s="16" t="s">
        <v>6</v>
      </c>
      <c r="C2776" s="17">
        <v>44892</v>
      </c>
    </row>
    <row r="2777" spans="1:157" x14ac:dyDescent="0.2">
      <c r="A2777" s="15" t="s">
        <v>2645</v>
      </c>
      <c r="B2777" s="16" t="s">
        <v>6</v>
      </c>
      <c r="C2777" s="17">
        <v>1055484</v>
      </c>
    </row>
    <row r="2778" spans="1:157" x14ac:dyDescent="0.2">
      <c r="A2778" s="15" t="s">
        <v>2646</v>
      </c>
      <c r="B2778" s="16" t="s">
        <v>6</v>
      </c>
      <c r="C2778" s="17">
        <v>1186680</v>
      </c>
    </row>
    <row r="2779" spans="1:157" x14ac:dyDescent="0.2">
      <c r="A2779" s="15" t="s">
        <v>2647</v>
      </c>
      <c r="B2779" s="16" t="s">
        <v>6</v>
      </c>
      <c r="C2779" s="17">
        <v>20968933</v>
      </c>
    </row>
    <row r="2780" spans="1:157" x14ac:dyDescent="0.2">
      <c r="A2780" s="15" t="s">
        <v>2648</v>
      </c>
      <c r="B2780" s="16" t="s">
        <v>6</v>
      </c>
      <c r="C2780" s="17">
        <v>5426480</v>
      </c>
    </row>
    <row r="2781" spans="1:157" x14ac:dyDescent="0.2">
      <c r="A2781" s="15" t="s">
        <v>2649</v>
      </c>
      <c r="B2781" s="16" t="s">
        <v>6</v>
      </c>
      <c r="C2781" s="17">
        <v>153120</v>
      </c>
    </row>
    <row r="2782" spans="1:157" x14ac:dyDescent="0.2">
      <c r="A2782" s="15" t="s">
        <v>2650</v>
      </c>
      <c r="B2782" s="16" t="s">
        <v>6</v>
      </c>
      <c r="C2782" s="17">
        <v>74942</v>
      </c>
    </row>
    <row r="2783" spans="1:157" x14ac:dyDescent="0.2">
      <c r="A2783" s="15" t="s">
        <v>2651</v>
      </c>
      <c r="B2783" s="16" t="s">
        <v>6</v>
      </c>
      <c r="C2783" s="17">
        <v>211000</v>
      </c>
    </row>
    <row r="2784" spans="1:157" x14ac:dyDescent="0.2">
      <c r="A2784" s="15" t="s">
        <v>2652</v>
      </c>
      <c r="B2784" s="16" t="s">
        <v>6</v>
      </c>
      <c r="C2784" s="17">
        <v>1824970</v>
      </c>
    </row>
    <row r="2785" spans="1:157" x14ac:dyDescent="0.2">
      <c r="A2785" s="15" t="s">
        <v>2653</v>
      </c>
      <c r="B2785" s="16" t="s">
        <v>6</v>
      </c>
      <c r="C2785" s="17">
        <v>370600</v>
      </c>
    </row>
    <row r="2786" spans="1:157" x14ac:dyDescent="0.2">
      <c r="A2786" s="15" t="s">
        <v>2654</v>
      </c>
      <c r="B2786" s="16" t="s">
        <v>6</v>
      </c>
      <c r="C2786" s="17">
        <v>255500</v>
      </c>
    </row>
    <row r="2787" spans="1:157" x14ac:dyDescent="0.2">
      <c r="A2787" s="15" t="s">
        <v>2655</v>
      </c>
      <c r="B2787" s="16" t="s">
        <v>6</v>
      </c>
      <c r="C2787" s="17">
        <v>2228070</v>
      </c>
    </row>
    <row r="2788" spans="1:157" x14ac:dyDescent="0.2">
      <c r="A2788" s="15" t="s">
        <v>2656</v>
      </c>
      <c r="B2788" s="16" t="s">
        <v>6</v>
      </c>
      <c r="C2788" s="17">
        <v>191400</v>
      </c>
    </row>
    <row r="2789" spans="1:157" x14ac:dyDescent="0.2">
      <c r="A2789" s="15" t="s">
        <v>2657</v>
      </c>
      <c r="B2789" s="16" t="s">
        <v>6</v>
      </c>
      <c r="C2789" s="17">
        <v>425000</v>
      </c>
    </row>
    <row r="2790" spans="1:157" x14ac:dyDescent="0.2">
      <c r="A2790" s="15" t="s">
        <v>2658</v>
      </c>
      <c r="B2790" s="16" t="s">
        <v>6</v>
      </c>
      <c r="C2790" s="17">
        <v>4160050</v>
      </c>
    </row>
    <row r="2791" spans="1:157" x14ac:dyDescent="0.2">
      <c r="A2791" s="15" t="s">
        <v>2659</v>
      </c>
      <c r="B2791" s="16" t="s">
        <v>6</v>
      </c>
      <c r="C2791" s="17">
        <v>334080</v>
      </c>
    </row>
    <row r="2792" spans="1:157" x14ac:dyDescent="0.2">
      <c r="A2792" s="15" t="s">
        <v>2660</v>
      </c>
      <c r="B2792" s="16" t="s">
        <v>6</v>
      </c>
      <c r="C2792" s="17">
        <v>691000</v>
      </c>
    </row>
    <row r="2793" spans="1:157" x14ac:dyDescent="0.2">
      <c r="A2793" s="15" t="s">
        <v>2661</v>
      </c>
      <c r="B2793" s="16" t="s">
        <v>6</v>
      </c>
      <c r="C2793" s="17">
        <v>4793352</v>
      </c>
    </row>
    <row r="2794" spans="1:157" x14ac:dyDescent="0.2">
      <c r="A2794" s="15" t="s">
        <v>2662</v>
      </c>
      <c r="B2794" s="16" t="s">
        <v>6</v>
      </c>
      <c r="C2794" s="17">
        <v>75980</v>
      </c>
    </row>
    <row r="2795" spans="1:157" x14ac:dyDescent="0.2">
      <c r="A2795" s="15" t="s">
        <v>2663</v>
      </c>
      <c r="B2795" s="16" t="s">
        <v>6</v>
      </c>
      <c r="C2795" s="17">
        <v>191168</v>
      </c>
    </row>
    <row r="2796" spans="1:157" x14ac:dyDescent="0.2">
      <c r="A2796" s="15" t="s">
        <v>2664</v>
      </c>
      <c r="B2796" s="16" t="s">
        <v>6</v>
      </c>
      <c r="C2796" s="17">
        <v>415280</v>
      </c>
    </row>
    <row r="2797" spans="1:157" x14ac:dyDescent="0.2">
      <c r="A2797" s="7" t="s">
        <v>2665</v>
      </c>
      <c r="B2797" s="8" t="s">
        <v>6</v>
      </c>
      <c r="C2797" s="9">
        <v>102340</v>
      </c>
    </row>
    <row r="2798" spans="1:157" s="10" customFormat="1" x14ac:dyDescent="0.2">
      <c r="A2798" s="15" t="s">
        <v>2666</v>
      </c>
      <c r="B2798" s="16" t="s">
        <v>6</v>
      </c>
      <c r="C2798" s="17">
        <v>111940</v>
      </c>
      <c r="D2798" s="1"/>
      <c r="E2798" s="1"/>
      <c r="F2798" s="1"/>
      <c r="G2798" s="1"/>
      <c r="H2798" s="1"/>
      <c r="I2798" s="1"/>
      <c r="J2798" s="1"/>
      <c r="K2798" s="1"/>
      <c r="L2798" s="1"/>
      <c r="M2798" s="1"/>
      <c r="N2798" s="1"/>
      <c r="O2798" s="1"/>
      <c r="P2798" s="1"/>
      <c r="Q2798" s="1"/>
      <c r="R2798" s="1"/>
      <c r="S2798" s="1"/>
      <c r="T2798" s="1"/>
      <c r="U2798" s="1"/>
      <c r="V2798" s="1"/>
      <c r="W2798" s="1"/>
      <c r="X2798" s="1"/>
      <c r="Y2798" s="1"/>
      <c r="Z2798" s="1"/>
      <c r="AA2798" s="1"/>
      <c r="AB2798" s="1"/>
      <c r="AC2798" s="1"/>
      <c r="AD2798" s="1"/>
      <c r="AE2798" s="1"/>
      <c r="AF2798" s="1"/>
      <c r="AG2798" s="1"/>
      <c r="AH2798" s="1"/>
      <c r="AI2798" s="1"/>
      <c r="AJ2798" s="1"/>
      <c r="AK2798" s="1"/>
      <c r="AL2798" s="1"/>
      <c r="AM2798" s="1"/>
      <c r="AN2798" s="1"/>
      <c r="AO2798" s="1"/>
      <c r="AP2798" s="1"/>
      <c r="AQ2798" s="1"/>
      <c r="AR2798" s="1"/>
      <c r="AS2798" s="1"/>
      <c r="AT2798" s="1"/>
      <c r="AU2798" s="1"/>
      <c r="AV2798" s="1"/>
      <c r="AW2798" s="1"/>
      <c r="AX2798" s="1"/>
      <c r="AY2798" s="1"/>
      <c r="AZ2798" s="1"/>
      <c r="BA2798" s="1"/>
      <c r="BB2798" s="1"/>
      <c r="BC2798" s="1"/>
      <c r="BD2798" s="1"/>
      <c r="BE2798" s="1"/>
      <c r="BF2798" s="1"/>
      <c r="BG2798" s="1"/>
      <c r="BH2798" s="1"/>
      <c r="BI2798" s="1"/>
      <c r="BJ2798" s="1"/>
      <c r="BK2798" s="1"/>
      <c r="BL2798" s="1"/>
      <c r="BM2798" s="1"/>
      <c r="BN2798" s="1"/>
      <c r="BO2798" s="1"/>
      <c r="BP2798" s="1"/>
      <c r="BQ2798" s="1"/>
      <c r="BR2798" s="1"/>
      <c r="BS2798" s="1"/>
      <c r="BT2798" s="1"/>
      <c r="BU2798" s="1"/>
      <c r="BV2798" s="1"/>
      <c r="BW2798" s="1"/>
      <c r="BX2798" s="1"/>
      <c r="BY2798" s="1"/>
      <c r="BZ2798" s="1"/>
      <c r="CA2798" s="1"/>
      <c r="CB2798" s="1"/>
      <c r="CC2798" s="1"/>
      <c r="CD2798" s="1"/>
      <c r="CE2798" s="1"/>
      <c r="CF2798" s="1"/>
      <c r="CG2798" s="1"/>
      <c r="CH2798" s="1"/>
      <c r="CI2798" s="1"/>
      <c r="CJ2798" s="1"/>
      <c r="CK2798" s="1"/>
      <c r="CL2798" s="1"/>
      <c r="CM2798" s="1"/>
      <c r="CN2798" s="1"/>
      <c r="CO2798" s="1"/>
      <c r="CP2798" s="1"/>
      <c r="CQ2798" s="1"/>
      <c r="CR2798" s="1"/>
      <c r="CS2798" s="1"/>
      <c r="CT2798" s="1"/>
      <c r="CU2798" s="1"/>
      <c r="CV2798" s="1"/>
      <c r="CW2798" s="1"/>
      <c r="CX2798" s="1"/>
      <c r="CY2798" s="1"/>
      <c r="CZ2798" s="1"/>
      <c r="DA2798" s="1"/>
      <c r="DB2798" s="1"/>
      <c r="DC2798" s="1"/>
      <c r="DD2798" s="1"/>
      <c r="DE2798" s="1"/>
      <c r="DF2798" s="1"/>
      <c r="DG2798" s="1"/>
      <c r="DH2798" s="1"/>
      <c r="DI2798" s="1"/>
      <c r="DJ2798" s="1"/>
      <c r="DK2798" s="1"/>
      <c r="DL2798" s="1"/>
      <c r="DM2798" s="1"/>
      <c r="DN2798" s="1"/>
      <c r="DO2798" s="1"/>
      <c r="DP2798" s="1"/>
      <c r="DQ2798" s="1"/>
      <c r="DR2798" s="1"/>
      <c r="DS2798" s="1"/>
      <c r="DT2798" s="1"/>
      <c r="DU2798" s="1"/>
      <c r="DV2798" s="1"/>
      <c r="DW2798" s="1"/>
      <c r="DX2798" s="1"/>
      <c r="DY2798" s="1"/>
      <c r="DZ2798" s="1"/>
      <c r="EA2798" s="1"/>
      <c r="EB2798" s="1"/>
      <c r="EC2798" s="1"/>
      <c r="ED2798" s="1"/>
      <c r="EE2798" s="1"/>
      <c r="EF2798" s="1"/>
      <c r="EG2798" s="1"/>
      <c r="EH2798" s="1"/>
      <c r="EI2798" s="1"/>
      <c r="EJ2798" s="1"/>
      <c r="EK2798" s="1"/>
      <c r="EL2798" s="1"/>
      <c r="EM2798" s="1"/>
      <c r="EN2798" s="1"/>
      <c r="EO2798" s="1"/>
      <c r="EP2798" s="1"/>
      <c r="EQ2798" s="1"/>
      <c r="ER2798" s="1"/>
      <c r="ES2798" s="1"/>
      <c r="ET2798" s="1"/>
      <c r="EU2798" s="1"/>
      <c r="EV2798" s="1"/>
      <c r="EW2798" s="1"/>
      <c r="EX2798" s="1"/>
      <c r="EY2798" s="1"/>
      <c r="EZ2798" s="1"/>
      <c r="FA2798" s="1"/>
    </row>
    <row r="2799" spans="1:157" x14ac:dyDescent="0.2">
      <c r="A2799" s="15" t="s">
        <v>2667</v>
      </c>
      <c r="B2799" s="16" t="s">
        <v>6</v>
      </c>
      <c r="C2799" s="17">
        <v>597284</v>
      </c>
    </row>
    <row r="2800" spans="1:157" x14ac:dyDescent="0.2">
      <c r="A2800" s="15" t="s">
        <v>2668</v>
      </c>
      <c r="B2800" s="16" t="s">
        <v>6</v>
      </c>
      <c r="C2800" s="17">
        <v>1756720</v>
      </c>
    </row>
    <row r="2801" spans="1:3" x14ac:dyDescent="0.2">
      <c r="A2801" s="15" t="s">
        <v>2669</v>
      </c>
      <c r="B2801" s="16" t="s">
        <v>81</v>
      </c>
      <c r="C2801" s="17">
        <v>4530208</v>
      </c>
    </row>
    <row r="2802" spans="1:3" x14ac:dyDescent="0.2">
      <c r="A2802" s="15" t="s">
        <v>2670</v>
      </c>
      <c r="B2802" s="16" t="s">
        <v>6</v>
      </c>
      <c r="C2802" s="17">
        <v>55200</v>
      </c>
    </row>
    <row r="2803" spans="1:3" x14ac:dyDescent="0.2">
      <c r="A2803" s="15" t="s">
        <v>2671</v>
      </c>
      <c r="B2803" s="16" t="s">
        <v>6</v>
      </c>
      <c r="C2803" s="17">
        <v>256360</v>
      </c>
    </row>
    <row r="2804" spans="1:3" x14ac:dyDescent="0.2">
      <c r="A2804" s="15" t="s">
        <v>2672</v>
      </c>
      <c r="B2804" s="16" t="s">
        <v>6</v>
      </c>
      <c r="C2804" s="17">
        <v>1716800</v>
      </c>
    </row>
    <row r="2805" spans="1:3" x14ac:dyDescent="0.2">
      <c r="A2805" s="15" t="s">
        <v>2673</v>
      </c>
      <c r="B2805" s="16" t="s">
        <v>6</v>
      </c>
      <c r="C2805" s="17">
        <v>2161950</v>
      </c>
    </row>
    <row r="2806" spans="1:3" x14ac:dyDescent="0.2">
      <c r="A2806" s="15" t="s">
        <v>2674</v>
      </c>
      <c r="B2806" s="16" t="s">
        <v>6</v>
      </c>
      <c r="C2806" s="17">
        <v>290000</v>
      </c>
    </row>
    <row r="2807" spans="1:3" x14ac:dyDescent="0.2">
      <c r="A2807" s="15" t="s">
        <v>2675</v>
      </c>
      <c r="B2807" s="16" t="s">
        <v>6</v>
      </c>
      <c r="C2807" s="17">
        <v>461680</v>
      </c>
    </row>
    <row r="2808" spans="1:3" x14ac:dyDescent="0.2">
      <c r="A2808" s="15" t="s">
        <v>2676</v>
      </c>
      <c r="B2808" s="16" t="s">
        <v>6</v>
      </c>
      <c r="C2808" s="17">
        <v>571880</v>
      </c>
    </row>
    <row r="2809" spans="1:3" x14ac:dyDescent="0.2">
      <c r="A2809" s="15" t="s">
        <v>2677</v>
      </c>
      <c r="B2809" s="16" t="s">
        <v>6</v>
      </c>
      <c r="C2809" s="17">
        <v>92800</v>
      </c>
    </row>
    <row r="2810" spans="1:3" x14ac:dyDescent="0.2">
      <c r="A2810" s="15" t="s">
        <v>2678</v>
      </c>
      <c r="B2810" s="16" t="s">
        <v>6</v>
      </c>
      <c r="C2810" s="17">
        <v>682080</v>
      </c>
    </row>
    <row r="2811" spans="1:3" x14ac:dyDescent="0.2">
      <c r="A2811" s="15" t="s">
        <v>2679</v>
      </c>
      <c r="B2811" s="16" t="s">
        <v>6</v>
      </c>
      <c r="C2811" s="17">
        <v>1750150</v>
      </c>
    </row>
    <row r="2812" spans="1:3" x14ac:dyDescent="0.2">
      <c r="A2812" s="15" t="s">
        <v>2680</v>
      </c>
      <c r="B2812" s="16" t="s">
        <v>6</v>
      </c>
      <c r="C2812" s="17">
        <v>2807200</v>
      </c>
    </row>
    <row r="2813" spans="1:3" x14ac:dyDescent="0.2">
      <c r="A2813" s="15" t="s">
        <v>2681</v>
      </c>
      <c r="B2813" s="16" t="s">
        <v>6</v>
      </c>
      <c r="C2813" s="17">
        <v>3570480</v>
      </c>
    </row>
    <row r="2814" spans="1:3" x14ac:dyDescent="0.2">
      <c r="A2814" s="15" t="s">
        <v>2682</v>
      </c>
      <c r="B2814" s="16" t="s">
        <v>6</v>
      </c>
      <c r="C2814" s="17">
        <v>1585720</v>
      </c>
    </row>
    <row r="2815" spans="1:3" x14ac:dyDescent="0.2">
      <c r="A2815" s="15" t="s">
        <v>2683</v>
      </c>
      <c r="B2815" s="16" t="s">
        <v>6</v>
      </c>
      <c r="C2815" s="17">
        <v>1482480</v>
      </c>
    </row>
    <row r="2816" spans="1:3" x14ac:dyDescent="0.2">
      <c r="A2816" s="7" t="s">
        <v>2684</v>
      </c>
      <c r="B2816" s="8" t="s">
        <v>81</v>
      </c>
      <c r="C2816" s="9">
        <v>2722</v>
      </c>
    </row>
    <row r="2817" spans="1:157" x14ac:dyDescent="0.2">
      <c r="A2817" s="15" t="s">
        <v>2685</v>
      </c>
      <c r="B2817" s="16" t="s">
        <v>6</v>
      </c>
      <c r="C2817" s="17">
        <v>13864</v>
      </c>
    </row>
    <row r="2818" spans="1:157" x14ac:dyDescent="0.2">
      <c r="A2818" s="7" t="s">
        <v>2686</v>
      </c>
      <c r="B2818" s="8" t="s">
        <v>6</v>
      </c>
      <c r="C2818" s="9">
        <v>10100</v>
      </c>
    </row>
    <row r="2819" spans="1:157" x14ac:dyDescent="0.2">
      <c r="A2819" s="15" t="s">
        <v>2687</v>
      </c>
      <c r="B2819" s="16" t="s">
        <v>81</v>
      </c>
      <c r="C2819" s="17">
        <v>6710</v>
      </c>
    </row>
    <row r="2820" spans="1:157" x14ac:dyDescent="0.2">
      <c r="A2820" s="15" t="s">
        <v>2688</v>
      </c>
      <c r="B2820" s="16" t="s">
        <v>6</v>
      </c>
      <c r="C2820" s="17">
        <v>48952</v>
      </c>
    </row>
    <row r="2821" spans="1:157" x14ac:dyDescent="0.2">
      <c r="A2821" s="15" t="s">
        <v>2689</v>
      </c>
      <c r="B2821" s="16" t="s">
        <v>6</v>
      </c>
      <c r="C2821" s="17">
        <v>76500</v>
      </c>
    </row>
    <row r="2822" spans="1:157" x14ac:dyDescent="0.2">
      <c r="A2822" s="15" t="s">
        <v>2690</v>
      </c>
      <c r="B2822" s="16" t="s">
        <v>6</v>
      </c>
      <c r="C2822" s="17">
        <v>83160</v>
      </c>
    </row>
    <row r="2823" spans="1:157" x14ac:dyDescent="0.2">
      <c r="A2823" s="7" t="s">
        <v>2691</v>
      </c>
      <c r="B2823" s="8" t="s">
        <v>6</v>
      </c>
      <c r="C2823" s="9">
        <v>1967</v>
      </c>
    </row>
    <row r="2824" spans="1:157" x14ac:dyDescent="0.2">
      <c r="A2824" s="7" t="s">
        <v>2692</v>
      </c>
      <c r="B2824" s="8" t="s">
        <v>6</v>
      </c>
      <c r="C2824" s="9">
        <v>3108</v>
      </c>
    </row>
    <row r="2825" spans="1:157" s="10" customFormat="1" x14ac:dyDescent="0.2">
      <c r="A2825" s="7" t="s">
        <v>2693</v>
      </c>
      <c r="B2825" s="8" t="s">
        <v>6</v>
      </c>
      <c r="C2825" s="9">
        <v>3976</v>
      </c>
      <c r="D2825" s="1"/>
      <c r="E2825" s="1"/>
      <c r="F2825" s="1"/>
      <c r="G2825" s="1"/>
      <c r="H2825" s="1"/>
      <c r="I2825" s="1"/>
      <c r="J2825" s="1"/>
      <c r="K2825" s="1"/>
      <c r="L2825" s="1"/>
      <c r="M2825" s="1"/>
      <c r="N2825" s="1"/>
      <c r="O2825" s="1"/>
      <c r="P2825" s="1"/>
      <c r="Q2825" s="1"/>
      <c r="R2825" s="1"/>
      <c r="S2825" s="1"/>
      <c r="T2825" s="1"/>
      <c r="U2825" s="1"/>
      <c r="V2825" s="1"/>
      <c r="W2825" s="1"/>
      <c r="X2825" s="1"/>
      <c r="Y2825" s="1"/>
      <c r="Z2825" s="1"/>
      <c r="AA2825" s="1"/>
      <c r="AB2825" s="1"/>
      <c r="AC2825" s="1"/>
      <c r="AD2825" s="1"/>
      <c r="AE2825" s="1"/>
      <c r="AF2825" s="1"/>
      <c r="AG2825" s="1"/>
      <c r="AH2825" s="1"/>
      <c r="AI2825" s="1"/>
      <c r="AJ2825" s="1"/>
      <c r="AK2825" s="1"/>
      <c r="AL2825" s="1"/>
      <c r="AM2825" s="1"/>
      <c r="AN2825" s="1"/>
      <c r="AO2825" s="1"/>
      <c r="AP2825" s="1"/>
      <c r="AQ2825" s="1"/>
      <c r="AR2825" s="1"/>
      <c r="AS2825" s="1"/>
      <c r="AT2825" s="1"/>
      <c r="AU2825" s="1"/>
      <c r="AV2825" s="1"/>
      <c r="AW2825" s="1"/>
      <c r="AX2825" s="1"/>
      <c r="AY2825" s="1"/>
      <c r="AZ2825" s="1"/>
      <c r="BA2825" s="1"/>
      <c r="BB2825" s="1"/>
      <c r="BC2825" s="1"/>
      <c r="BD2825" s="1"/>
      <c r="BE2825" s="1"/>
      <c r="BF2825" s="1"/>
      <c r="BG2825" s="1"/>
      <c r="BH2825" s="1"/>
      <c r="BI2825" s="1"/>
      <c r="BJ2825" s="1"/>
      <c r="BK2825" s="1"/>
      <c r="BL2825" s="1"/>
      <c r="BM2825" s="1"/>
      <c r="BN2825" s="1"/>
      <c r="BO2825" s="1"/>
      <c r="BP2825" s="1"/>
      <c r="BQ2825" s="1"/>
      <c r="BR2825" s="1"/>
      <c r="BS2825" s="1"/>
      <c r="BT2825" s="1"/>
      <c r="BU2825" s="1"/>
      <c r="BV2825" s="1"/>
      <c r="BW2825" s="1"/>
      <c r="BX2825" s="1"/>
      <c r="BY2825" s="1"/>
      <c r="BZ2825" s="1"/>
      <c r="CA2825" s="1"/>
      <c r="CB2825" s="1"/>
      <c r="CC2825" s="1"/>
      <c r="CD2825" s="1"/>
      <c r="CE2825" s="1"/>
      <c r="CF2825" s="1"/>
      <c r="CG2825" s="1"/>
      <c r="CH2825" s="1"/>
      <c r="CI2825" s="1"/>
      <c r="CJ2825" s="1"/>
      <c r="CK2825" s="1"/>
      <c r="CL2825" s="1"/>
      <c r="CM2825" s="1"/>
      <c r="CN2825" s="1"/>
      <c r="CO2825" s="1"/>
      <c r="CP2825" s="1"/>
      <c r="CQ2825" s="1"/>
      <c r="CR2825" s="1"/>
      <c r="CS2825" s="1"/>
      <c r="CT2825" s="1"/>
      <c r="CU2825" s="1"/>
      <c r="CV2825" s="1"/>
      <c r="CW2825" s="1"/>
      <c r="CX2825" s="1"/>
      <c r="CY2825" s="1"/>
      <c r="CZ2825" s="1"/>
      <c r="DA2825" s="1"/>
      <c r="DB2825" s="1"/>
      <c r="DC2825" s="1"/>
      <c r="DD2825" s="1"/>
      <c r="DE2825" s="1"/>
      <c r="DF2825" s="1"/>
      <c r="DG2825" s="1"/>
      <c r="DH2825" s="1"/>
      <c r="DI2825" s="1"/>
      <c r="DJ2825" s="1"/>
      <c r="DK2825" s="1"/>
      <c r="DL2825" s="1"/>
      <c r="DM2825" s="1"/>
      <c r="DN2825" s="1"/>
      <c r="DO2825" s="1"/>
      <c r="DP2825" s="1"/>
      <c r="DQ2825" s="1"/>
      <c r="DR2825" s="1"/>
      <c r="DS2825" s="1"/>
      <c r="DT2825" s="1"/>
      <c r="DU2825" s="1"/>
      <c r="DV2825" s="1"/>
      <c r="DW2825" s="1"/>
      <c r="DX2825" s="1"/>
      <c r="DY2825" s="1"/>
      <c r="DZ2825" s="1"/>
      <c r="EA2825" s="1"/>
      <c r="EB2825" s="1"/>
      <c r="EC2825" s="1"/>
      <c r="ED2825" s="1"/>
      <c r="EE2825" s="1"/>
      <c r="EF2825" s="1"/>
      <c r="EG2825" s="1"/>
      <c r="EH2825" s="1"/>
      <c r="EI2825" s="1"/>
      <c r="EJ2825" s="1"/>
      <c r="EK2825" s="1"/>
      <c r="EL2825" s="1"/>
      <c r="EM2825" s="1"/>
      <c r="EN2825" s="1"/>
      <c r="EO2825" s="1"/>
      <c r="EP2825" s="1"/>
      <c r="EQ2825" s="1"/>
      <c r="ER2825" s="1"/>
      <c r="ES2825" s="1"/>
      <c r="ET2825" s="1"/>
      <c r="EU2825" s="1"/>
      <c r="EV2825" s="1"/>
      <c r="EW2825" s="1"/>
      <c r="EX2825" s="1"/>
      <c r="EY2825" s="1"/>
      <c r="EZ2825" s="1"/>
      <c r="FA2825" s="1"/>
    </row>
    <row r="2826" spans="1:157" x14ac:dyDescent="0.2">
      <c r="A2826" s="15" t="s">
        <v>2694</v>
      </c>
      <c r="B2826" s="16" t="s">
        <v>81</v>
      </c>
      <c r="C2826" s="17">
        <v>179929</v>
      </c>
    </row>
    <row r="2827" spans="1:157" x14ac:dyDescent="0.2">
      <c r="A2827" s="15" t="s">
        <v>2695</v>
      </c>
      <c r="B2827" s="16" t="s">
        <v>81</v>
      </c>
      <c r="C2827" s="17">
        <v>137417</v>
      </c>
    </row>
    <row r="2828" spans="1:157" x14ac:dyDescent="0.2">
      <c r="A2828" s="15" t="s">
        <v>2696</v>
      </c>
      <c r="B2828" s="16" t="s">
        <v>81</v>
      </c>
      <c r="C2828" s="17">
        <v>109504</v>
      </c>
    </row>
    <row r="2829" spans="1:157" x14ac:dyDescent="0.2">
      <c r="A2829" s="15" t="s">
        <v>2697</v>
      </c>
      <c r="B2829" s="16" t="s">
        <v>81</v>
      </c>
      <c r="C2829" s="17">
        <v>150918</v>
      </c>
    </row>
    <row r="2830" spans="1:157" s="10" customFormat="1" x14ac:dyDescent="0.2">
      <c r="A2830" s="15" t="s">
        <v>2698</v>
      </c>
      <c r="B2830" s="16" t="s">
        <v>81</v>
      </c>
      <c r="C2830" s="17">
        <v>73487</v>
      </c>
      <c r="D2830" s="1"/>
      <c r="E2830" s="1"/>
      <c r="F2830" s="1"/>
      <c r="G2830" s="1"/>
      <c r="H2830" s="1"/>
      <c r="I2830" s="1"/>
      <c r="J2830" s="1"/>
      <c r="K2830" s="1"/>
      <c r="L2830" s="1"/>
      <c r="M2830" s="1"/>
      <c r="N2830" s="1"/>
      <c r="O2830" s="1"/>
      <c r="P2830" s="1"/>
      <c r="Q2830" s="1"/>
      <c r="R2830" s="1"/>
      <c r="S2830" s="1"/>
      <c r="T2830" s="1"/>
      <c r="U2830" s="1"/>
      <c r="V2830" s="1"/>
      <c r="W2830" s="1"/>
      <c r="X2830" s="1"/>
      <c r="Y2830" s="1"/>
      <c r="Z2830" s="1"/>
      <c r="AA2830" s="1"/>
      <c r="AB2830" s="1"/>
      <c r="AC2830" s="1"/>
      <c r="AD2830" s="1"/>
      <c r="AE2830" s="1"/>
      <c r="AF2830" s="1"/>
      <c r="AG2830" s="1"/>
      <c r="AH2830" s="1"/>
      <c r="AI2830" s="1"/>
      <c r="AJ2830" s="1"/>
      <c r="AK2830" s="1"/>
      <c r="AL2830" s="1"/>
      <c r="AM2830" s="1"/>
      <c r="AN2830" s="1"/>
      <c r="AO2830" s="1"/>
      <c r="AP2830" s="1"/>
      <c r="AQ2830" s="1"/>
      <c r="AR2830" s="1"/>
      <c r="AS2830" s="1"/>
      <c r="AT2830" s="1"/>
      <c r="AU2830" s="1"/>
      <c r="AV2830" s="1"/>
      <c r="AW2830" s="1"/>
      <c r="AX2830" s="1"/>
      <c r="AY2830" s="1"/>
      <c r="AZ2830" s="1"/>
      <c r="BA2830" s="1"/>
      <c r="BB2830" s="1"/>
      <c r="BC2830" s="1"/>
      <c r="BD2830" s="1"/>
      <c r="BE2830" s="1"/>
      <c r="BF2830" s="1"/>
      <c r="BG2830" s="1"/>
      <c r="BH2830" s="1"/>
      <c r="BI2830" s="1"/>
      <c r="BJ2830" s="1"/>
      <c r="BK2830" s="1"/>
      <c r="BL2830" s="1"/>
      <c r="BM2830" s="1"/>
      <c r="BN2830" s="1"/>
      <c r="BO2830" s="1"/>
      <c r="BP2830" s="1"/>
      <c r="BQ2830" s="1"/>
      <c r="BR2830" s="1"/>
      <c r="BS2830" s="1"/>
      <c r="BT2830" s="1"/>
      <c r="BU2830" s="1"/>
      <c r="BV2830" s="1"/>
      <c r="BW2830" s="1"/>
      <c r="BX2830" s="1"/>
      <c r="BY2830" s="1"/>
      <c r="BZ2830" s="1"/>
      <c r="CA2830" s="1"/>
      <c r="CB2830" s="1"/>
      <c r="CC2830" s="1"/>
      <c r="CD2830" s="1"/>
      <c r="CE2830" s="1"/>
      <c r="CF2830" s="1"/>
      <c r="CG2830" s="1"/>
      <c r="CH2830" s="1"/>
      <c r="CI2830" s="1"/>
      <c r="CJ2830" s="1"/>
      <c r="CK2830" s="1"/>
      <c r="CL2830" s="1"/>
      <c r="CM2830" s="1"/>
      <c r="CN2830" s="1"/>
      <c r="CO2830" s="1"/>
      <c r="CP2830" s="1"/>
      <c r="CQ2830" s="1"/>
      <c r="CR2830" s="1"/>
      <c r="CS2830" s="1"/>
      <c r="CT2830" s="1"/>
      <c r="CU2830" s="1"/>
      <c r="CV2830" s="1"/>
      <c r="CW2830" s="1"/>
      <c r="CX2830" s="1"/>
      <c r="CY2830" s="1"/>
      <c r="CZ2830" s="1"/>
      <c r="DA2830" s="1"/>
      <c r="DB2830" s="1"/>
      <c r="DC2830" s="1"/>
      <c r="DD2830" s="1"/>
      <c r="DE2830" s="1"/>
      <c r="DF2830" s="1"/>
      <c r="DG2830" s="1"/>
      <c r="DH2830" s="1"/>
      <c r="DI2830" s="1"/>
      <c r="DJ2830" s="1"/>
      <c r="DK2830" s="1"/>
      <c r="DL2830" s="1"/>
      <c r="DM2830" s="1"/>
      <c r="DN2830" s="1"/>
      <c r="DO2830" s="1"/>
      <c r="DP2830" s="1"/>
      <c r="DQ2830" s="1"/>
      <c r="DR2830" s="1"/>
      <c r="DS2830" s="1"/>
      <c r="DT2830" s="1"/>
      <c r="DU2830" s="1"/>
      <c r="DV2830" s="1"/>
      <c r="DW2830" s="1"/>
      <c r="DX2830" s="1"/>
      <c r="DY2830" s="1"/>
      <c r="DZ2830" s="1"/>
      <c r="EA2830" s="1"/>
      <c r="EB2830" s="1"/>
      <c r="EC2830" s="1"/>
      <c r="ED2830" s="1"/>
      <c r="EE2830" s="1"/>
      <c r="EF2830" s="1"/>
      <c r="EG2830" s="1"/>
      <c r="EH2830" s="1"/>
      <c r="EI2830" s="1"/>
      <c r="EJ2830" s="1"/>
      <c r="EK2830" s="1"/>
      <c r="EL2830" s="1"/>
      <c r="EM2830" s="1"/>
      <c r="EN2830" s="1"/>
      <c r="EO2830" s="1"/>
      <c r="EP2830" s="1"/>
      <c r="EQ2830" s="1"/>
      <c r="ER2830" s="1"/>
      <c r="ES2830" s="1"/>
      <c r="ET2830" s="1"/>
      <c r="EU2830" s="1"/>
      <c r="EV2830" s="1"/>
      <c r="EW2830" s="1"/>
      <c r="EX2830" s="1"/>
      <c r="EY2830" s="1"/>
      <c r="EZ2830" s="1"/>
      <c r="FA2830" s="1"/>
    </row>
    <row r="2831" spans="1:157" x14ac:dyDescent="0.2">
      <c r="A2831" s="15" t="s">
        <v>2699</v>
      </c>
      <c r="B2831" s="16" t="s">
        <v>81</v>
      </c>
      <c r="C2831" s="17">
        <v>195435</v>
      </c>
    </row>
    <row r="2832" spans="1:157" x14ac:dyDescent="0.2">
      <c r="A2832" s="15" t="s">
        <v>2700</v>
      </c>
      <c r="B2832" s="16" t="s">
        <v>81</v>
      </c>
      <c r="C2832" s="17">
        <v>179500</v>
      </c>
    </row>
    <row r="2833" spans="1:157" x14ac:dyDescent="0.2">
      <c r="A2833" s="15" t="s">
        <v>2701</v>
      </c>
      <c r="B2833" s="16" t="s">
        <v>81</v>
      </c>
      <c r="C2833" s="17">
        <v>47000</v>
      </c>
    </row>
    <row r="2834" spans="1:157" s="10" customFormat="1" x14ac:dyDescent="0.2">
      <c r="A2834" s="179" t="s">
        <v>2702</v>
      </c>
      <c r="B2834" s="180" t="s">
        <v>81</v>
      </c>
      <c r="C2834" s="181">
        <v>3450</v>
      </c>
      <c r="D2834" s="1"/>
      <c r="E2834" s="1"/>
      <c r="F2834" s="1"/>
      <c r="G2834" s="1"/>
      <c r="H2834" s="1"/>
      <c r="I2834" s="1"/>
      <c r="J2834" s="1"/>
      <c r="K2834" s="1"/>
      <c r="L2834" s="1"/>
      <c r="M2834" s="1"/>
      <c r="N2834" s="1"/>
      <c r="O2834" s="1"/>
      <c r="P2834" s="1"/>
      <c r="Q2834" s="1"/>
      <c r="R2834" s="1"/>
      <c r="S2834" s="1"/>
      <c r="T2834" s="1"/>
      <c r="U2834" s="1"/>
      <c r="V2834" s="1"/>
      <c r="W2834" s="1"/>
      <c r="X2834" s="1"/>
      <c r="Y2834" s="1"/>
      <c r="Z2834" s="1"/>
      <c r="AA2834" s="1"/>
      <c r="AB2834" s="1"/>
      <c r="AC2834" s="1"/>
      <c r="AD2834" s="1"/>
      <c r="AE2834" s="1"/>
      <c r="AF2834" s="1"/>
      <c r="AG2834" s="1"/>
      <c r="AH2834" s="1"/>
      <c r="AI2834" s="1"/>
      <c r="AJ2834" s="1"/>
      <c r="AK2834" s="1"/>
      <c r="AL2834" s="1"/>
      <c r="AM2834" s="1"/>
      <c r="AN2834" s="1"/>
      <c r="AO2834" s="1"/>
      <c r="AP2834" s="1"/>
      <c r="AQ2834" s="1"/>
      <c r="AR2834" s="1"/>
      <c r="AS2834" s="1"/>
      <c r="AT2834" s="1"/>
      <c r="AU2834" s="1"/>
      <c r="AV2834" s="1"/>
      <c r="AW2834" s="1"/>
      <c r="AX2834" s="1"/>
      <c r="AY2834" s="1"/>
      <c r="AZ2834" s="1"/>
      <c r="BA2834" s="1"/>
      <c r="BB2834" s="1"/>
      <c r="BC2834" s="1"/>
      <c r="BD2834" s="1"/>
      <c r="BE2834" s="1"/>
      <c r="BF2834" s="1"/>
      <c r="BG2834" s="1"/>
      <c r="BH2834" s="1"/>
      <c r="BI2834" s="1"/>
      <c r="BJ2834" s="1"/>
      <c r="BK2834" s="1"/>
      <c r="BL2834" s="1"/>
      <c r="BM2834" s="1"/>
      <c r="BN2834" s="1"/>
      <c r="BO2834" s="1"/>
      <c r="BP2834" s="1"/>
      <c r="BQ2834" s="1"/>
      <c r="BR2834" s="1"/>
      <c r="BS2834" s="1"/>
      <c r="BT2834" s="1"/>
      <c r="BU2834" s="1"/>
      <c r="BV2834" s="1"/>
      <c r="BW2834" s="1"/>
      <c r="BX2834" s="1"/>
      <c r="BY2834" s="1"/>
      <c r="BZ2834" s="1"/>
      <c r="CA2834" s="1"/>
      <c r="CB2834" s="1"/>
      <c r="CC2834" s="1"/>
      <c r="CD2834" s="1"/>
      <c r="CE2834" s="1"/>
      <c r="CF2834" s="1"/>
      <c r="CG2834" s="1"/>
      <c r="CH2834" s="1"/>
      <c r="CI2834" s="1"/>
      <c r="CJ2834" s="1"/>
      <c r="CK2834" s="1"/>
      <c r="CL2834" s="1"/>
      <c r="CM2834" s="1"/>
      <c r="CN2834" s="1"/>
      <c r="CO2834" s="1"/>
      <c r="CP2834" s="1"/>
      <c r="CQ2834" s="1"/>
      <c r="CR2834" s="1"/>
      <c r="CS2834" s="1"/>
      <c r="CT2834" s="1"/>
      <c r="CU2834" s="1"/>
      <c r="CV2834" s="1"/>
      <c r="CW2834" s="1"/>
      <c r="CX2834" s="1"/>
      <c r="CY2834" s="1"/>
      <c r="CZ2834" s="1"/>
      <c r="DA2834" s="1"/>
      <c r="DB2834" s="1"/>
      <c r="DC2834" s="1"/>
      <c r="DD2834" s="1"/>
      <c r="DE2834" s="1"/>
      <c r="DF2834" s="1"/>
      <c r="DG2834" s="1"/>
      <c r="DH2834" s="1"/>
      <c r="DI2834" s="1"/>
      <c r="DJ2834" s="1"/>
      <c r="DK2834" s="1"/>
      <c r="DL2834" s="1"/>
      <c r="DM2834" s="1"/>
      <c r="DN2834" s="1"/>
      <c r="DO2834" s="1"/>
      <c r="DP2834" s="1"/>
      <c r="DQ2834" s="1"/>
      <c r="DR2834" s="1"/>
      <c r="DS2834" s="1"/>
      <c r="DT2834" s="1"/>
      <c r="DU2834" s="1"/>
      <c r="DV2834" s="1"/>
      <c r="DW2834" s="1"/>
      <c r="DX2834" s="1"/>
      <c r="DY2834" s="1"/>
      <c r="DZ2834" s="1"/>
      <c r="EA2834" s="1"/>
      <c r="EB2834" s="1"/>
      <c r="EC2834" s="1"/>
      <c r="ED2834" s="1"/>
      <c r="EE2834" s="1"/>
      <c r="EF2834" s="1"/>
      <c r="EG2834" s="1"/>
      <c r="EH2834" s="1"/>
      <c r="EI2834" s="1"/>
      <c r="EJ2834" s="1"/>
      <c r="EK2834" s="1"/>
      <c r="EL2834" s="1"/>
      <c r="EM2834" s="1"/>
      <c r="EN2834" s="1"/>
      <c r="EO2834" s="1"/>
      <c r="EP2834" s="1"/>
      <c r="EQ2834" s="1"/>
      <c r="ER2834" s="1"/>
      <c r="ES2834" s="1"/>
      <c r="ET2834" s="1"/>
      <c r="EU2834" s="1"/>
      <c r="EV2834" s="1"/>
      <c r="EW2834" s="1"/>
      <c r="EX2834" s="1"/>
      <c r="EY2834" s="1"/>
      <c r="EZ2834" s="1"/>
      <c r="FA2834" s="1"/>
    </row>
    <row r="2835" spans="1:157" x14ac:dyDescent="0.2">
      <c r="A2835" s="15" t="s">
        <v>2703</v>
      </c>
      <c r="B2835" s="16" t="s">
        <v>6</v>
      </c>
      <c r="C2835" s="17">
        <v>8500</v>
      </c>
    </row>
    <row r="2836" spans="1:157" x14ac:dyDescent="0.2">
      <c r="A2836" s="15" t="s">
        <v>2704</v>
      </c>
      <c r="B2836" s="16" t="s">
        <v>6</v>
      </c>
      <c r="C2836" s="17">
        <v>2008999</v>
      </c>
    </row>
    <row r="2837" spans="1:157" x14ac:dyDescent="0.2">
      <c r="A2837" s="15" t="s">
        <v>2705</v>
      </c>
      <c r="B2837" s="16" t="s">
        <v>81</v>
      </c>
      <c r="C2837" s="17">
        <v>922200</v>
      </c>
    </row>
    <row r="2838" spans="1:157" x14ac:dyDescent="0.2">
      <c r="A2838" s="15" t="s">
        <v>2706</v>
      </c>
      <c r="B2838" s="16" t="s">
        <v>81</v>
      </c>
      <c r="C2838" s="17">
        <v>444280</v>
      </c>
    </row>
    <row r="2839" spans="1:157" x14ac:dyDescent="0.2">
      <c r="A2839" s="15" t="s">
        <v>2707</v>
      </c>
      <c r="B2839" s="16" t="s">
        <v>81</v>
      </c>
      <c r="C2839" s="17">
        <v>307400</v>
      </c>
    </row>
    <row r="2840" spans="1:157" x14ac:dyDescent="0.2">
      <c r="A2840" s="15" t="s">
        <v>2708</v>
      </c>
      <c r="B2840" s="16" t="s">
        <v>81</v>
      </c>
      <c r="C2840" s="17">
        <v>307400</v>
      </c>
    </row>
    <row r="2841" spans="1:157" x14ac:dyDescent="0.2">
      <c r="A2841" s="15" t="s">
        <v>2709</v>
      </c>
      <c r="B2841" s="16" t="s">
        <v>72</v>
      </c>
      <c r="C2841" s="17">
        <v>253300</v>
      </c>
    </row>
    <row r="2842" spans="1:157" x14ac:dyDescent="0.2">
      <c r="A2842" s="15" t="s">
        <v>2710</v>
      </c>
      <c r="B2842" s="16" t="s">
        <v>72</v>
      </c>
      <c r="C2842" s="17">
        <v>154000</v>
      </c>
    </row>
    <row r="2843" spans="1:157" x14ac:dyDescent="0.2">
      <c r="A2843" s="15" t="s">
        <v>2711</v>
      </c>
      <c r="B2843" s="16" t="s">
        <v>72</v>
      </c>
      <c r="C2843" s="17">
        <v>164000</v>
      </c>
    </row>
    <row r="2844" spans="1:157" x14ac:dyDescent="0.2">
      <c r="A2844" s="15" t="s">
        <v>2712</v>
      </c>
      <c r="B2844" s="16" t="s">
        <v>72</v>
      </c>
      <c r="C2844" s="17">
        <v>155000</v>
      </c>
    </row>
    <row r="2845" spans="1:157" x14ac:dyDescent="0.2">
      <c r="A2845" s="15" t="s">
        <v>2713</v>
      </c>
      <c r="B2845" s="16" t="s">
        <v>72</v>
      </c>
      <c r="C2845" s="17">
        <v>186667</v>
      </c>
    </row>
    <row r="2846" spans="1:157" x14ac:dyDescent="0.2">
      <c r="A2846" s="15" t="s">
        <v>2714</v>
      </c>
      <c r="B2846" s="16" t="s">
        <v>72</v>
      </c>
      <c r="C2846" s="17">
        <v>480000</v>
      </c>
    </row>
    <row r="2847" spans="1:157" x14ac:dyDescent="0.2">
      <c r="A2847" s="7" t="s">
        <v>2715</v>
      </c>
      <c r="B2847" s="8" t="s">
        <v>72</v>
      </c>
      <c r="C2847" s="9">
        <v>140000</v>
      </c>
    </row>
    <row r="2848" spans="1:157" x14ac:dyDescent="0.2">
      <c r="A2848" s="15" t="s">
        <v>2716</v>
      </c>
      <c r="B2848" s="16" t="s">
        <v>72</v>
      </c>
      <c r="C2848" s="17">
        <v>100000</v>
      </c>
    </row>
    <row r="2849" spans="1:3" x14ac:dyDescent="0.2">
      <c r="A2849" s="15" t="s">
        <v>2717</v>
      </c>
      <c r="B2849" s="16" t="s">
        <v>72</v>
      </c>
      <c r="C2849" s="17">
        <v>480000</v>
      </c>
    </row>
    <row r="2850" spans="1:3" x14ac:dyDescent="0.2">
      <c r="A2850" s="15" t="s">
        <v>2718</v>
      </c>
      <c r="B2850" s="16" t="s">
        <v>72</v>
      </c>
      <c r="C2850" s="17">
        <v>154000</v>
      </c>
    </row>
    <row r="2851" spans="1:3" x14ac:dyDescent="0.2">
      <c r="A2851" s="15" t="s">
        <v>2719</v>
      </c>
      <c r="B2851" s="16" t="s">
        <v>6</v>
      </c>
      <c r="C2851" s="17">
        <v>226200</v>
      </c>
    </row>
    <row r="2852" spans="1:3" x14ac:dyDescent="0.2">
      <c r="A2852" s="7" t="s">
        <v>2720</v>
      </c>
      <c r="B2852" s="8" t="s">
        <v>16</v>
      </c>
      <c r="C2852" s="9">
        <v>4705</v>
      </c>
    </row>
    <row r="2853" spans="1:3" x14ac:dyDescent="0.2">
      <c r="A2853" s="7" t="s">
        <v>2721</v>
      </c>
      <c r="B2853" s="8" t="s">
        <v>16</v>
      </c>
      <c r="C2853" s="9">
        <v>153129</v>
      </c>
    </row>
    <row r="2854" spans="1:3" x14ac:dyDescent="0.2">
      <c r="A2854" s="7" t="s">
        <v>2722</v>
      </c>
      <c r="B2854" s="8" t="s">
        <v>16</v>
      </c>
      <c r="C2854" s="9">
        <v>122444</v>
      </c>
    </row>
    <row r="2855" spans="1:3" x14ac:dyDescent="0.2">
      <c r="A2855" s="7" t="s">
        <v>2723</v>
      </c>
      <c r="B2855" s="8" t="s">
        <v>16</v>
      </c>
      <c r="C2855" s="9">
        <v>10225</v>
      </c>
    </row>
    <row r="2856" spans="1:3" x14ac:dyDescent="0.2">
      <c r="A2856" s="7" t="s">
        <v>2724</v>
      </c>
      <c r="B2856" s="8" t="s">
        <v>16</v>
      </c>
      <c r="C2856" s="9">
        <v>5844</v>
      </c>
    </row>
    <row r="2857" spans="1:3" x14ac:dyDescent="0.2">
      <c r="A2857" s="15" t="s">
        <v>2725</v>
      </c>
      <c r="B2857" s="16" t="s">
        <v>72</v>
      </c>
      <c r="C2857" s="17">
        <v>38000</v>
      </c>
    </row>
    <row r="2858" spans="1:3" x14ac:dyDescent="0.2">
      <c r="A2858" s="15" t="s">
        <v>2726</v>
      </c>
      <c r="B2858" s="16" t="s">
        <v>72</v>
      </c>
      <c r="C2858" s="17">
        <v>42667</v>
      </c>
    </row>
    <row r="2859" spans="1:3" x14ac:dyDescent="0.2">
      <c r="A2859" s="15" t="s">
        <v>2727</v>
      </c>
      <c r="B2859" s="16" t="s">
        <v>72</v>
      </c>
      <c r="C2859" s="17">
        <v>63333</v>
      </c>
    </row>
    <row r="2860" spans="1:3" x14ac:dyDescent="0.2">
      <c r="A2860" s="15" t="s">
        <v>2728</v>
      </c>
      <c r="B2860" s="16" t="s">
        <v>72</v>
      </c>
      <c r="C2860" s="17">
        <v>150000</v>
      </c>
    </row>
    <row r="2861" spans="1:3" x14ac:dyDescent="0.2">
      <c r="A2861" s="15" t="s">
        <v>2729</v>
      </c>
      <c r="B2861" s="16" t="s">
        <v>72</v>
      </c>
      <c r="C2861" s="17">
        <v>22500</v>
      </c>
    </row>
    <row r="2862" spans="1:3" x14ac:dyDescent="0.2">
      <c r="A2862" s="15" t="s">
        <v>2730</v>
      </c>
      <c r="B2862" s="16" t="s">
        <v>72</v>
      </c>
      <c r="C2862" s="17">
        <v>27053</v>
      </c>
    </row>
    <row r="2863" spans="1:3" x14ac:dyDescent="0.2">
      <c r="A2863" s="15" t="s">
        <v>2731</v>
      </c>
      <c r="B2863" s="16" t="s">
        <v>72</v>
      </c>
      <c r="C2863" s="17">
        <v>43800</v>
      </c>
    </row>
    <row r="2864" spans="1:3" x14ac:dyDescent="0.2">
      <c r="A2864" s="15" t="s">
        <v>2732</v>
      </c>
      <c r="B2864" s="16" t="s">
        <v>72</v>
      </c>
      <c r="C2864" s="17">
        <v>55000</v>
      </c>
    </row>
    <row r="2865" spans="1:157" x14ac:dyDescent="0.2">
      <c r="A2865" s="15" t="s">
        <v>2733</v>
      </c>
      <c r="B2865" s="16" t="s">
        <v>72</v>
      </c>
      <c r="C2865" s="17">
        <v>200000</v>
      </c>
    </row>
    <row r="2866" spans="1:157" x14ac:dyDescent="0.2">
      <c r="A2866" s="15" t="s">
        <v>2734</v>
      </c>
      <c r="B2866" s="16" t="s">
        <v>72</v>
      </c>
      <c r="C2866" s="17">
        <v>28000</v>
      </c>
    </row>
    <row r="2867" spans="1:157" x14ac:dyDescent="0.2">
      <c r="A2867" s="15" t="s">
        <v>2735</v>
      </c>
      <c r="B2867" s="16" t="s">
        <v>72</v>
      </c>
      <c r="C2867" s="17">
        <v>110000</v>
      </c>
    </row>
    <row r="2868" spans="1:157" x14ac:dyDescent="0.2">
      <c r="A2868" s="15" t="s">
        <v>2736</v>
      </c>
      <c r="B2868" s="16" t="s">
        <v>72</v>
      </c>
      <c r="C2868" s="17">
        <v>125000</v>
      </c>
    </row>
    <row r="2869" spans="1:157" x14ac:dyDescent="0.2">
      <c r="A2869" s="15" t="s">
        <v>2737</v>
      </c>
      <c r="B2869" s="16" t="s">
        <v>72</v>
      </c>
      <c r="C2869" s="17">
        <v>130000</v>
      </c>
    </row>
    <row r="2870" spans="1:157" x14ac:dyDescent="0.2">
      <c r="A2870" s="15" t="s">
        <v>2738</v>
      </c>
      <c r="B2870" s="16" t="s">
        <v>72</v>
      </c>
      <c r="C2870" s="17">
        <v>350000</v>
      </c>
    </row>
    <row r="2871" spans="1:157" x14ac:dyDescent="0.2">
      <c r="A2871" s="15" t="s">
        <v>2739</v>
      </c>
      <c r="B2871" s="16" t="s">
        <v>81</v>
      </c>
      <c r="C2871" s="17">
        <v>32000</v>
      </c>
    </row>
    <row r="2872" spans="1:157" x14ac:dyDescent="0.2">
      <c r="A2872" s="15" t="s">
        <v>2740</v>
      </c>
      <c r="B2872" s="16" t="s">
        <v>81</v>
      </c>
      <c r="C2872" s="17">
        <v>117000</v>
      </c>
    </row>
    <row r="2873" spans="1:157" x14ac:dyDescent="0.2">
      <c r="A2873" s="15" t="s">
        <v>2741</v>
      </c>
      <c r="B2873" s="16" t="s">
        <v>6</v>
      </c>
      <c r="C2873" s="17">
        <v>907296</v>
      </c>
    </row>
    <row r="2874" spans="1:157" x14ac:dyDescent="0.2">
      <c r="A2874" s="15" t="s">
        <v>2742</v>
      </c>
      <c r="B2874" s="16" t="s">
        <v>81</v>
      </c>
      <c r="C2874" s="17">
        <v>18400</v>
      </c>
    </row>
    <row r="2875" spans="1:157" x14ac:dyDescent="0.2">
      <c r="A2875" s="15" t="s">
        <v>2743</v>
      </c>
      <c r="B2875" s="16" t="s">
        <v>81</v>
      </c>
      <c r="C2875" s="17">
        <v>30856</v>
      </c>
    </row>
    <row r="2876" spans="1:157" x14ac:dyDescent="0.2">
      <c r="A2876" s="15" t="s">
        <v>2744</v>
      </c>
      <c r="B2876" s="16" t="s">
        <v>81</v>
      </c>
      <c r="C2876" s="17">
        <v>32300</v>
      </c>
    </row>
    <row r="2877" spans="1:157" x14ac:dyDescent="0.2">
      <c r="A2877" s="15" t="s">
        <v>2745</v>
      </c>
      <c r="B2877" s="16" t="s">
        <v>81</v>
      </c>
      <c r="C2877" s="17">
        <v>41600</v>
      </c>
    </row>
    <row r="2878" spans="1:157" s="10" customFormat="1" x14ac:dyDescent="0.2">
      <c r="A2878" s="15" t="s">
        <v>2746</v>
      </c>
      <c r="B2878" s="16" t="s">
        <v>81</v>
      </c>
      <c r="C2878" s="17">
        <v>55486</v>
      </c>
      <c r="D2878" s="1"/>
      <c r="E2878" s="1"/>
      <c r="F2878" s="1"/>
      <c r="G2878" s="1"/>
      <c r="H2878" s="1"/>
      <c r="I2878" s="1"/>
      <c r="J2878" s="1"/>
      <c r="K2878" s="1"/>
      <c r="L2878" s="1"/>
      <c r="M2878" s="1"/>
      <c r="N2878" s="1"/>
      <c r="O2878" s="1"/>
      <c r="P2878" s="1"/>
      <c r="Q2878" s="1"/>
      <c r="R2878" s="1"/>
      <c r="S2878" s="1"/>
      <c r="T2878" s="1"/>
      <c r="U2878" s="1"/>
      <c r="V2878" s="1"/>
      <c r="W2878" s="1"/>
      <c r="X2878" s="1"/>
      <c r="Y2878" s="1"/>
      <c r="Z2878" s="1"/>
      <c r="AA2878" s="1"/>
      <c r="AB2878" s="1"/>
      <c r="AC2878" s="1"/>
      <c r="AD2878" s="1"/>
      <c r="AE2878" s="1"/>
      <c r="AF2878" s="1"/>
      <c r="AG2878" s="1"/>
      <c r="AH2878" s="1"/>
      <c r="AI2878" s="1"/>
      <c r="AJ2878" s="1"/>
      <c r="AK2878" s="1"/>
      <c r="AL2878" s="1"/>
      <c r="AM2878" s="1"/>
      <c r="AN2878" s="1"/>
      <c r="AO2878" s="1"/>
      <c r="AP2878" s="1"/>
      <c r="AQ2878" s="1"/>
      <c r="AR2878" s="1"/>
      <c r="AS2878" s="1"/>
      <c r="AT2878" s="1"/>
      <c r="AU2878" s="1"/>
      <c r="AV2878" s="1"/>
      <c r="AW2878" s="1"/>
      <c r="AX2878" s="1"/>
      <c r="AY2878" s="1"/>
      <c r="AZ2878" s="1"/>
      <c r="BA2878" s="1"/>
      <c r="BB2878" s="1"/>
      <c r="BC2878" s="1"/>
      <c r="BD2878" s="1"/>
      <c r="BE2878" s="1"/>
      <c r="BF2878" s="1"/>
      <c r="BG2878" s="1"/>
      <c r="BH2878" s="1"/>
      <c r="BI2878" s="1"/>
      <c r="BJ2878" s="1"/>
      <c r="BK2878" s="1"/>
      <c r="BL2878" s="1"/>
      <c r="BM2878" s="1"/>
      <c r="BN2878" s="1"/>
      <c r="BO2878" s="1"/>
      <c r="BP2878" s="1"/>
      <c r="BQ2878" s="1"/>
      <c r="BR2878" s="1"/>
      <c r="BS2878" s="1"/>
      <c r="BT2878" s="1"/>
      <c r="BU2878" s="1"/>
      <c r="BV2878" s="1"/>
      <c r="BW2878" s="1"/>
      <c r="BX2878" s="1"/>
      <c r="BY2878" s="1"/>
      <c r="BZ2878" s="1"/>
      <c r="CA2878" s="1"/>
      <c r="CB2878" s="1"/>
      <c r="CC2878" s="1"/>
      <c r="CD2878" s="1"/>
      <c r="CE2878" s="1"/>
      <c r="CF2878" s="1"/>
      <c r="CG2878" s="1"/>
      <c r="CH2878" s="1"/>
      <c r="CI2878" s="1"/>
      <c r="CJ2878" s="1"/>
      <c r="CK2878" s="1"/>
      <c r="CL2878" s="1"/>
      <c r="CM2878" s="1"/>
      <c r="CN2878" s="1"/>
      <c r="CO2878" s="1"/>
      <c r="CP2878" s="1"/>
      <c r="CQ2878" s="1"/>
      <c r="CR2878" s="1"/>
      <c r="CS2878" s="1"/>
      <c r="CT2878" s="1"/>
      <c r="CU2878" s="1"/>
      <c r="CV2878" s="1"/>
      <c r="CW2878" s="1"/>
      <c r="CX2878" s="1"/>
      <c r="CY2878" s="1"/>
      <c r="CZ2878" s="1"/>
      <c r="DA2878" s="1"/>
      <c r="DB2878" s="1"/>
      <c r="DC2878" s="1"/>
      <c r="DD2878" s="1"/>
      <c r="DE2878" s="1"/>
      <c r="DF2878" s="1"/>
      <c r="DG2878" s="1"/>
      <c r="DH2878" s="1"/>
      <c r="DI2878" s="1"/>
      <c r="DJ2878" s="1"/>
      <c r="DK2878" s="1"/>
      <c r="DL2878" s="1"/>
      <c r="DM2878" s="1"/>
      <c r="DN2878" s="1"/>
      <c r="DO2878" s="1"/>
      <c r="DP2878" s="1"/>
      <c r="DQ2878" s="1"/>
      <c r="DR2878" s="1"/>
      <c r="DS2878" s="1"/>
      <c r="DT2878" s="1"/>
      <c r="DU2878" s="1"/>
      <c r="DV2878" s="1"/>
      <c r="DW2878" s="1"/>
      <c r="DX2878" s="1"/>
      <c r="DY2878" s="1"/>
      <c r="DZ2878" s="1"/>
      <c r="EA2878" s="1"/>
      <c r="EB2878" s="1"/>
      <c r="EC2878" s="1"/>
      <c r="ED2878" s="1"/>
      <c r="EE2878" s="1"/>
      <c r="EF2878" s="1"/>
      <c r="EG2878" s="1"/>
      <c r="EH2878" s="1"/>
      <c r="EI2878" s="1"/>
      <c r="EJ2878" s="1"/>
      <c r="EK2878" s="1"/>
      <c r="EL2878" s="1"/>
      <c r="EM2878" s="1"/>
      <c r="EN2878" s="1"/>
      <c r="EO2878" s="1"/>
      <c r="EP2878" s="1"/>
      <c r="EQ2878" s="1"/>
      <c r="ER2878" s="1"/>
      <c r="ES2878" s="1"/>
      <c r="ET2878" s="1"/>
      <c r="EU2878" s="1"/>
      <c r="EV2878" s="1"/>
      <c r="EW2878" s="1"/>
      <c r="EX2878" s="1"/>
      <c r="EY2878" s="1"/>
      <c r="EZ2878" s="1"/>
      <c r="FA2878" s="1"/>
    </row>
    <row r="2879" spans="1:157" x14ac:dyDescent="0.2">
      <c r="A2879" s="15" t="s">
        <v>2747</v>
      </c>
      <c r="B2879" s="16" t="s">
        <v>81</v>
      </c>
      <c r="C2879" s="17">
        <v>75000</v>
      </c>
    </row>
    <row r="2880" spans="1:157" x14ac:dyDescent="0.2">
      <c r="A2880" s="15" t="s">
        <v>2748</v>
      </c>
      <c r="B2880" s="16" t="s">
        <v>6</v>
      </c>
      <c r="C2880" s="17">
        <v>12600</v>
      </c>
    </row>
    <row r="2881" spans="1:157" s="10" customFormat="1" x14ac:dyDescent="0.2">
      <c r="A2881" s="15" t="s">
        <v>2749</v>
      </c>
      <c r="B2881" s="16" t="s">
        <v>4</v>
      </c>
      <c r="C2881" s="17">
        <v>66823</v>
      </c>
      <c r="D2881" s="1"/>
      <c r="E2881" s="1"/>
      <c r="F2881" s="1"/>
      <c r="G2881" s="1"/>
      <c r="H2881" s="1"/>
      <c r="I2881" s="1"/>
      <c r="J2881" s="1"/>
      <c r="K2881" s="1"/>
      <c r="L2881" s="1"/>
      <c r="M2881" s="1"/>
      <c r="N2881" s="1"/>
      <c r="O2881" s="1"/>
      <c r="P2881" s="1"/>
      <c r="Q2881" s="1"/>
      <c r="R2881" s="1"/>
      <c r="S2881" s="1"/>
      <c r="T2881" s="1"/>
      <c r="U2881" s="1"/>
      <c r="V2881" s="1"/>
      <c r="W2881" s="1"/>
      <c r="X2881" s="1"/>
      <c r="Y2881" s="1"/>
      <c r="Z2881" s="1"/>
      <c r="AA2881" s="1"/>
      <c r="AB2881" s="1"/>
      <c r="AC2881" s="1"/>
      <c r="AD2881" s="1"/>
      <c r="AE2881" s="1"/>
      <c r="AF2881" s="1"/>
      <c r="AG2881" s="1"/>
      <c r="AH2881" s="1"/>
      <c r="AI2881" s="1"/>
      <c r="AJ2881" s="1"/>
      <c r="AK2881" s="1"/>
      <c r="AL2881" s="1"/>
      <c r="AM2881" s="1"/>
      <c r="AN2881" s="1"/>
      <c r="AO2881" s="1"/>
      <c r="AP2881" s="1"/>
      <c r="AQ2881" s="1"/>
      <c r="AR2881" s="1"/>
      <c r="AS2881" s="1"/>
      <c r="AT2881" s="1"/>
      <c r="AU2881" s="1"/>
      <c r="AV2881" s="1"/>
      <c r="AW2881" s="1"/>
      <c r="AX2881" s="1"/>
      <c r="AY2881" s="1"/>
      <c r="AZ2881" s="1"/>
      <c r="BA2881" s="1"/>
      <c r="BB2881" s="1"/>
      <c r="BC2881" s="1"/>
      <c r="BD2881" s="1"/>
      <c r="BE2881" s="1"/>
      <c r="BF2881" s="1"/>
      <c r="BG2881" s="1"/>
      <c r="BH2881" s="1"/>
      <c r="BI2881" s="1"/>
      <c r="BJ2881" s="1"/>
      <c r="BK2881" s="1"/>
      <c r="BL2881" s="1"/>
      <c r="BM2881" s="1"/>
      <c r="BN2881" s="1"/>
      <c r="BO2881" s="1"/>
      <c r="BP2881" s="1"/>
      <c r="BQ2881" s="1"/>
      <c r="BR2881" s="1"/>
      <c r="BS2881" s="1"/>
      <c r="BT2881" s="1"/>
      <c r="BU2881" s="1"/>
      <c r="BV2881" s="1"/>
      <c r="BW2881" s="1"/>
      <c r="BX2881" s="1"/>
      <c r="BY2881" s="1"/>
      <c r="BZ2881" s="1"/>
      <c r="CA2881" s="1"/>
      <c r="CB2881" s="1"/>
      <c r="CC2881" s="1"/>
      <c r="CD2881" s="1"/>
      <c r="CE2881" s="1"/>
      <c r="CF2881" s="1"/>
      <c r="CG2881" s="1"/>
      <c r="CH2881" s="1"/>
      <c r="CI2881" s="1"/>
      <c r="CJ2881" s="1"/>
      <c r="CK2881" s="1"/>
      <c r="CL2881" s="1"/>
      <c r="CM2881" s="1"/>
      <c r="CN2881" s="1"/>
      <c r="CO2881" s="1"/>
      <c r="CP2881" s="1"/>
      <c r="CQ2881" s="1"/>
      <c r="CR2881" s="1"/>
      <c r="CS2881" s="1"/>
      <c r="CT2881" s="1"/>
      <c r="CU2881" s="1"/>
      <c r="CV2881" s="1"/>
      <c r="CW2881" s="1"/>
      <c r="CX2881" s="1"/>
      <c r="CY2881" s="1"/>
      <c r="CZ2881" s="1"/>
      <c r="DA2881" s="1"/>
      <c r="DB2881" s="1"/>
      <c r="DC2881" s="1"/>
      <c r="DD2881" s="1"/>
      <c r="DE2881" s="1"/>
      <c r="DF2881" s="1"/>
      <c r="DG2881" s="1"/>
      <c r="DH2881" s="1"/>
      <c r="DI2881" s="1"/>
      <c r="DJ2881" s="1"/>
      <c r="DK2881" s="1"/>
      <c r="DL2881" s="1"/>
      <c r="DM2881" s="1"/>
      <c r="DN2881" s="1"/>
      <c r="DO2881" s="1"/>
      <c r="DP2881" s="1"/>
      <c r="DQ2881" s="1"/>
      <c r="DR2881" s="1"/>
      <c r="DS2881" s="1"/>
      <c r="DT2881" s="1"/>
      <c r="DU2881" s="1"/>
      <c r="DV2881" s="1"/>
      <c r="DW2881" s="1"/>
      <c r="DX2881" s="1"/>
      <c r="DY2881" s="1"/>
      <c r="DZ2881" s="1"/>
      <c r="EA2881" s="1"/>
      <c r="EB2881" s="1"/>
      <c r="EC2881" s="1"/>
      <c r="ED2881" s="1"/>
      <c r="EE2881" s="1"/>
      <c r="EF2881" s="1"/>
      <c r="EG2881" s="1"/>
      <c r="EH2881" s="1"/>
      <c r="EI2881" s="1"/>
      <c r="EJ2881" s="1"/>
      <c r="EK2881" s="1"/>
      <c r="EL2881" s="1"/>
      <c r="EM2881" s="1"/>
      <c r="EN2881" s="1"/>
      <c r="EO2881" s="1"/>
      <c r="EP2881" s="1"/>
      <c r="EQ2881" s="1"/>
      <c r="ER2881" s="1"/>
      <c r="ES2881" s="1"/>
      <c r="ET2881" s="1"/>
      <c r="EU2881" s="1"/>
      <c r="EV2881" s="1"/>
      <c r="EW2881" s="1"/>
      <c r="EX2881" s="1"/>
      <c r="EY2881" s="1"/>
      <c r="EZ2881" s="1"/>
      <c r="FA2881" s="1"/>
    </row>
    <row r="2882" spans="1:157" x14ac:dyDescent="0.2">
      <c r="A2882" s="7" t="s">
        <v>2750</v>
      </c>
      <c r="B2882" s="8" t="s">
        <v>4</v>
      </c>
      <c r="C2882" s="9">
        <v>50325</v>
      </c>
    </row>
    <row r="2883" spans="1:157" x14ac:dyDescent="0.2">
      <c r="A2883" s="15" t="s">
        <v>2751</v>
      </c>
      <c r="B2883" s="16" t="s">
        <v>72</v>
      </c>
      <c r="C2883" s="17">
        <v>15950</v>
      </c>
    </row>
    <row r="2884" spans="1:157" x14ac:dyDescent="0.2">
      <c r="A2884" s="7" t="s">
        <v>2752</v>
      </c>
      <c r="B2884" s="8" t="s">
        <v>16</v>
      </c>
      <c r="C2884" s="9">
        <v>73779</v>
      </c>
    </row>
    <row r="2885" spans="1:157" x14ac:dyDescent="0.2">
      <c r="A2885" s="184" t="s">
        <v>2753</v>
      </c>
      <c r="B2885" s="185" t="s">
        <v>2167</v>
      </c>
      <c r="C2885" s="186">
        <v>1857</v>
      </c>
    </row>
    <row r="2886" spans="1:157" x14ac:dyDescent="0.2">
      <c r="A2886" s="184" t="s">
        <v>2753</v>
      </c>
      <c r="B2886" s="185" t="s">
        <v>2167</v>
      </c>
      <c r="C2886" s="186">
        <v>1727</v>
      </c>
    </row>
    <row r="2887" spans="1:157" x14ac:dyDescent="0.2">
      <c r="A2887" s="184" t="s">
        <v>2753</v>
      </c>
      <c r="B2887" s="185" t="s">
        <v>2167</v>
      </c>
      <c r="C2887" s="186">
        <v>1250</v>
      </c>
    </row>
    <row r="2888" spans="1:157" x14ac:dyDescent="0.2">
      <c r="A2888" s="7" t="s">
        <v>2754</v>
      </c>
      <c r="B2888" s="8" t="s">
        <v>16</v>
      </c>
      <c r="C2888" s="9">
        <v>125000</v>
      </c>
    </row>
    <row r="2889" spans="1:157" s="10" customFormat="1" x14ac:dyDescent="0.2">
      <c r="A2889" s="15" t="s">
        <v>2755</v>
      </c>
      <c r="B2889" s="16" t="s">
        <v>6</v>
      </c>
      <c r="C2889" s="17">
        <v>6667</v>
      </c>
      <c r="D2889" s="1"/>
      <c r="E2889" s="1"/>
      <c r="F2889" s="1"/>
      <c r="G2889" s="1"/>
      <c r="H2889" s="1"/>
      <c r="I2889" s="1"/>
      <c r="J2889" s="1"/>
      <c r="K2889" s="1"/>
      <c r="L2889" s="1"/>
      <c r="M2889" s="1"/>
      <c r="N2889" s="1"/>
      <c r="O2889" s="1"/>
      <c r="P2889" s="1"/>
      <c r="Q2889" s="1"/>
      <c r="R2889" s="1"/>
      <c r="S2889" s="1"/>
      <c r="T2889" s="1"/>
      <c r="U2889" s="1"/>
      <c r="V2889" s="1"/>
      <c r="W2889" s="1"/>
      <c r="X2889" s="1"/>
      <c r="Y2889" s="1"/>
      <c r="Z2889" s="1"/>
      <c r="AA2889" s="1"/>
      <c r="AB2889" s="1"/>
      <c r="AC2889" s="1"/>
      <c r="AD2889" s="1"/>
      <c r="AE2889" s="1"/>
      <c r="AF2889" s="1"/>
      <c r="AG2889" s="1"/>
      <c r="AH2889" s="1"/>
      <c r="AI2889" s="1"/>
      <c r="AJ2889" s="1"/>
      <c r="AK2889" s="1"/>
      <c r="AL2889" s="1"/>
      <c r="AM2889" s="1"/>
      <c r="AN2889" s="1"/>
      <c r="AO2889" s="1"/>
      <c r="AP2889" s="1"/>
      <c r="AQ2889" s="1"/>
      <c r="AR2889" s="1"/>
      <c r="AS2889" s="1"/>
      <c r="AT2889" s="1"/>
      <c r="AU2889" s="1"/>
      <c r="AV2889" s="1"/>
      <c r="AW2889" s="1"/>
      <c r="AX2889" s="1"/>
      <c r="AY2889" s="1"/>
      <c r="AZ2889" s="1"/>
      <c r="BA2889" s="1"/>
      <c r="BB2889" s="1"/>
      <c r="BC2889" s="1"/>
      <c r="BD2889" s="1"/>
      <c r="BE2889" s="1"/>
      <c r="BF2889" s="1"/>
      <c r="BG2889" s="1"/>
      <c r="BH2889" s="1"/>
      <c r="BI2889" s="1"/>
      <c r="BJ2889" s="1"/>
      <c r="BK2889" s="1"/>
      <c r="BL2889" s="1"/>
      <c r="BM2889" s="1"/>
      <c r="BN2889" s="1"/>
      <c r="BO2889" s="1"/>
      <c r="BP2889" s="1"/>
      <c r="BQ2889" s="1"/>
      <c r="BR2889" s="1"/>
      <c r="BS2889" s="1"/>
      <c r="BT2889" s="1"/>
      <c r="BU2889" s="1"/>
      <c r="BV2889" s="1"/>
      <c r="BW2889" s="1"/>
      <c r="BX2889" s="1"/>
      <c r="BY2889" s="1"/>
      <c r="BZ2889" s="1"/>
      <c r="CA2889" s="1"/>
      <c r="CB2889" s="1"/>
      <c r="CC2889" s="1"/>
      <c r="CD2889" s="1"/>
      <c r="CE2889" s="1"/>
      <c r="CF2889" s="1"/>
      <c r="CG2889" s="1"/>
      <c r="CH2889" s="1"/>
      <c r="CI2889" s="1"/>
      <c r="CJ2889" s="1"/>
      <c r="CK2889" s="1"/>
      <c r="CL2889" s="1"/>
      <c r="CM2889" s="1"/>
      <c r="CN2889" s="1"/>
      <c r="CO2889" s="1"/>
      <c r="CP2889" s="1"/>
      <c r="CQ2889" s="1"/>
      <c r="CR2889" s="1"/>
      <c r="CS2889" s="1"/>
      <c r="CT2889" s="1"/>
      <c r="CU2889" s="1"/>
      <c r="CV2889" s="1"/>
      <c r="CW2889" s="1"/>
      <c r="CX2889" s="1"/>
      <c r="CY2889" s="1"/>
      <c r="CZ2889" s="1"/>
      <c r="DA2889" s="1"/>
      <c r="DB2889" s="1"/>
      <c r="DC2889" s="1"/>
      <c r="DD2889" s="1"/>
      <c r="DE2889" s="1"/>
      <c r="DF2889" s="1"/>
      <c r="DG2889" s="1"/>
      <c r="DH2889" s="1"/>
      <c r="DI2889" s="1"/>
      <c r="DJ2889" s="1"/>
      <c r="DK2889" s="1"/>
      <c r="DL2889" s="1"/>
      <c r="DM2889" s="1"/>
      <c r="DN2889" s="1"/>
      <c r="DO2889" s="1"/>
      <c r="DP2889" s="1"/>
      <c r="DQ2889" s="1"/>
      <c r="DR2889" s="1"/>
      <c r="DS2889" s="1"/>
      <c r="DT2889" s="1"/>
      <c r="DU2889" s="1"/>
      <c r="DV2889" s="1"/>
      <c r="DW2889" s="1"/>
      <c r="DX2889" s="1"/>
      <c r="DY2889" s="1"/>
      <c r="DZ2889" s="1"/>
      <c r="EA2889" s="1"/>
      <c r="EB2889" s="1"/>
      <c r="EC2889" s="1"/>
      <c r="ED2889" s="1"/>
      <c r="EE2889" s="1"/>
      <c r="EF2889" s="1"/>
      <c r="EG2889" s="1"/>
      <c r="EH2889" s="1"/>
      <c r="EI2889" s="1"/>
      <c r="EJ2889" s="1"/>
      <c r="EK2889" s="1"/>
      <c r="EL2889" s="1"/>
      <c r="EM2889" s="1"/>
      <c r="EN2889" s="1"/>
      <c r="EO2889" s="1"/>
      <c r="EP2889" s="1"/>
      <c r="EQ2889" s="1"/>
      <c r="ER2889" s="1"/>
      <c r="ES2889" s="1"/>
      <c r="ET2889" s="1"/>
      <c r="EU2889" s="1"/>
      <c r="EV2889" s="1"/>
      <c r="EW2889" s="1"/>
      <c r="EX2889" s="1"/>
      <c r="EY2889" s="1"/>
      <c r="EZ2889" s="1"/>
      <c r="FA2889" s="1"/>
    </row>
    <row r="2890" spans="1:157" x14ac:dyDescent="0.2">
      <c r="A2890" s="15" t="s">
        <v>2756</v>
      </c>
      <c r="B2890" s="16" t="s">
        <v>6</v>
      </c>
      <c r="C2890" s="17">
        <v>19400</v>
      </c>
    </row>
    <row r="2891" spans="1:157" x14ac:dyDescent="0.2">
      <c r="A2891" s="15" t="s">
        <v>2757</v>
      </c>
      <c r="B2891" s="16" t="s">
        <v>6</v>
      </c>
      <c r="C2891" s="17">
        <v>11700</v>
      </c>
    </row>
    <row r="2892" spans="1:157" x14ac:dyDescent="0.2">
      <c r="A2892" s="15" t="s">
        <v>2758</v>
      </c>
      <c r="B2892" s="16" t="s">
        <v>6</v>
      </c>
      <c r="C2892" s="17">
        <v>1</v>
      </c>
    </row>
    <row r="2893" spans="1:157" x14ac:dyDescent="0.2">
      <c r="A2893" s="15" t="s">
        <v>2759</v>
      </c>
      <c r="B2893" s="16" t="s">
        <v>81</v>
      </c>
      <c r="C2893" s="17">
        <v>1</v>
      </c>
    </row>
    <row r="2894" spans="1:157" x14ac:dyDescent="0.2">
      <c r="A2894" s="15" t="s">
        <v>2760</v>
      </c>
      <c r="B2894" s="16" t="s">
        <v>6</v>
      </c>
      <c r="C2894" s="17">
        <v>3281640</v>
      </c>
    </row>
    <row r="2895" spans="1:157" x14ac:dyDescent="0.2">
      <c r="A2895" s="15" t="s">
        <v>2761</v>
      </c>
      <c r="B2895" s="16" t="s">
        <v>6</v>
      </c>
      <c r="C2895" s="17">
        <v>392080</v>
      </c>
    </row>
    <row r="2896" spans="1:157" x14ac:dyDescent="0.2">
      <c r="A2896" s="15" t="s">
        <v>2762</v>
      </c>
      <c r="B2896" s="16" t="s">
        <v>6</v>
      </c>
      <c r="C2896" s="17">
        <v>1002240</v>
      </c>
    </row>
    <row r="2897" spans="1:3" x14ac:dyDescent="0.2">
      <c r="A2897" s="15" t="s">
        <v>2763</v>
      </c>
      <c r="B2897" s="16" t="s">
        <v>6</v>
      </c>
      <c r="C2897" s="17">
        <v>879280</v>
      </c>
    </row>
    <row r="2898" spans="1:3" x14ac:dyDescent="0.2">
      <c r="A2898" s="7" t="s">
        <v>2764</v>
      </c>
      <c r="B2898" s="8" t="s">
        <v>6</v>
      </c>
      <c r="C2898" s="9">
        <v>6317</v>
      </c>
    </row>
    <row r="2899" spans="1:3" x14ac:dyDescent="0.2">
      <c r="A2899" s="7" t="s">
        <v>2765</v>
      </c>
      <c r="B2899" s="8" t="s">
        <v>6</v>
      </c>
      <c r="C2899" s="9">
        <v>12977</v>
      </c>
    </row>
    <row r="2900" spans="1:3" x14ac:dyDescent="0.2">
      <c r="A2900" s="7" t="s">
        <v>2766</v>
      </c>
      <c r="B2900" s="8" t="s">
        <v>6</v>
      </c>
      <c r="C2900" s="9">
        <v>22371</v>
      </c>
    </row>
    <row r="2901" spans="1:3" x14ac:dyDescent="0.2">
      <c r="A2901" s="7" t="s">
        <v>2766</v>
      </c>
      <c r="B2901" s="8" t="s">
        <v>6</v>
      </c>
      <c r="C2901" s="9">
        <v>22371</v>
      </c>
    </row>
    <row r="2902" spans="1:3" x14ac:dyDescent="0.2">
      <c r="A2902" s="7" t="s">
        <v>2767</v>
      </c>
      <c r="B2902" s="8" t="s">
        <v>6</v>
      </c>
      <c r="C2902" s="9">
        <v>19204</v>
      </c>
    </row>
    <row r="2903" spans="1:3" x14ac:dyDescent="0.2">
      <c r="A2903" s="7" t="s">
        <v>2768</v>
      </c>
      <c r="B2903" s="8" t="s">
        <v>6</v>
      </c>
      <c r="C2903" s="9">
        <v>19204</v>
      </c>
    </row>
    <row r="2904" spans="1:3" x14ac:dyDescent="0.2">
      <c r="A2904" s="7" t="s">
        <v>2769</v>
      </c>
      <c r="B2904" s="8" t="s">
        <v>6</v>
      </c>
      <c r="C2904" s="9">
        <v>101758</v>
      </c>
    </row>
    <row r="2905" spans="1:3" x14ac:dyDescent="0.2">
      <c r="A2905" s="7" t="s">
        <v>2770</v>
      </c>
      <c r="B2905" s="8" t="s">
        <v>160</v>
      </c>
      <c r="C2905" s="9">
        <v>23450</v>
      </c>
    </row>
    <row r="2906" spans="1:3" x14ac:dyDescent="0.2">
      <c r="A2906" s="7" t="s">
        <v>2771</v>
      </c>
      <c r="B2906" s="8" t="s">
        <v>6</v>
      </c>
      <c r="C2906" s="9">
        <v>1366133</v>
      </c>
    </row>
    <row r="2907" spans="1:3" x14ac:dyDescent="0.2">
      <c r="A2907" s="7" t="s">
        <v>2772</v>
      </c>
      <c r="B2907" s="8" t="s">
        <v>153</v>
      </c>
      <c r="C2907" s="9">
        <v>603074</v>
      </c>
    </row>
    <row r="2908" spans="1:3" x14ac:dyDescent="0.2">
      <c r="A2908" s="15" t="s">
        <v>2773</v>
      </c>
      <c r="B2908" s="16" t="s">
        <v>81</v>
      </c>
      <c r="C2908" s="17">
        <v>15000</v>
      </c>
    </row>
    <row r="2909" spans="1:3" x14ac:dyDescent="0.2">
      <c r="A2909" s="15" t="s">
        <v>2774</v>
      </c>
      <c r="B2909" s="16" t="s">
        <v>81</v>
      </c>
      <c r="C2909" s="17">
        <v>25000</v>
      </c>
    </row>
    <row r="2910" spans="1:3" x14ac:dyDescent="0.2">
      <c r="A2910" s="15" t="s">
        <v>2775</v>
      </c>
      <c r="B2910" s="16" t="s">
        <v>6</v>
      </c>
      <c r="C2910" s="17">
        <v>6500</v>
      </c>
    </row>
    <row r="2911" spans="1:3" x14ac:dyDescent="0.2">
      <c r="A2911" s="15" t="s">
        <v>2776</v>
      </c>
      <c r="B2911" s="16" t="s">
        <v>6</v>
      </c>
      <c r="C2911" s="17">
        <v>1000</v>
      </c>
    </row>
    <row r="51098" spans="1:1" x14ac:dyDescent="0.2">
      <c r="A51098" s="22" t="s">
        <v>2777</v>
      </c>
    </row>
  </sheetData>
  <pageMargins left="0.39370078740157477" right="0.39370078740157477" top="0.78740157480314954" bottom="0.78740157480314954" header="0" footer="0"/>
  <pageSetup orientation="portrait" blackAndWhite="1" errors="NA" r:id="rId1"/>
  <headerFooter alignWithMargins="0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75"/>
  <sheetViews>
    <sheetView view="pageBreakPreview" zoomScaleNormal="100" zoomScaleSheetLayoutView="100" workbookViewId="0">
      <selection activeCell="G10" sqref="G10"/>
    </sheetView>
  </sheetViews>
  <sheetFormatPr baseColWidth="10" defaultRowHeight="15" x14ac:dyDescent="0.25"/>
  <cols>
    <col min="1" max="3" width="12.5703125" customWidth="1"/>
    <col min="4" max="4" width="10.5703125" customWidth="1"/>
    <col min="7" max="7" width="12.85546875" customWidth="1"/>
    <col min="8" max="8" width="13" customWidth="1"/>
    <col min="9" max="9" width="5.140625" customWidth="1"/>
    <col min="10" max="11" width="9.42578125" customWidth="1"/>
  </cols>
  <sheetData>
    <row r="1" spans="1:11" x14ac:dyDescent="0.25">
      <c r="A1" s="197" t="s">
        <v>2778</v>
      </c>
      <c r="B1" s="197"/>
      <c r="C1" s="197"/>
      <c r="D1" s="197"/>
      <c r="E1" s="197"/>
      <c r="F1" s="197"/>
      <c r="G1" s="197"/>
      <c r="H1" s="197"/>
    </row>
    <row r="2" spans="1:11" ht="15.75" thickBot="1" x14ac:dyDescent="0.3">
      <c r="A2" s="23"/>
      <c r="B2" s="23"/>
      <c r="C2" s="23"/>
      <c r="D2" s="23"/>
      <c r="E2" s="23"/>
      <c r="F2" s="24"/>
      <c r="G2" s="23"/>
      <c r="H2" s="23"/>
    </row>
    <row r="3" spans="1:11" ht="28.5" customHeight="1" thickBot="1" x14ac:dyDescent="0.3">
      <c r="A3" s="198" t="s">
        <v>2818</v>
      </c>
      <c r="B3" s="199"/>
      <c r="C3" s="199"/>
      <c r="D3" s="199"/>
      <c r="E3" s="199"/>
      <c r="F3" s="199"/>
      <c r="G3" s="199"/>
      <c r="H3" s="200"/>
    </row>
    <row r="4" spans="1:11" x14ac:dyDescent="0.25">
      <c r="A4" s="23"/>
      <c r="B4" s="23"/>
      <c r="C4" s="23"/>
      <c r="D4" s="23"/>
      <c r="E4" s="23"/>
      <c r="F4" s="24"/>
      <c r="G4" s="23"/>
      <c r="H4" s="23"/>
    </row>
    <row r="5" spans="1:11" x14ac:dyDescent="0.25">
      <c r="A5" s="25" t="s">
        <v>2779</v>
      </c>
      <c r="B5" s="212" t="str">
        <f>+VLOOKUP(A6,PRESUPUESTO!$B$13:$G$408,2,FALSE)</f>
        <v>Replanteo y localizacion de puentes (altimetria y planimetria)</v>
      </c>
      <c r="C5" s="213"/>
      <c r="D5" s="213"/>
      <c r="E5" s="213"/>
      <c r="F5" s="213"/>
      <c r="G5" s="214"/>
      <c r="H5" s="26" t="s">
        <v>2780</v>
      </c>
    </row>
    <row r="6" spans="1:11" x14ac:dyDescent="0.25">
      <c r="A6" s="27">
        <v>1.1100000000000001</v>
      </c>
      <c r="B6" s="215"/>
      <c r="C6" s="216"/>
      <c r="D6" s="216"/>
      <c r="E6" s="216"/>
      <c r="F6" s="216"/>
      <c r="G6" s="217"/>
      <c r="H6" s="27" t="str">
        <f>+VLOOKUP(A6,PRESUPUESTO!$B$13:$G$562,3,FALSE)</f>
        <v>m2</v>
      </c>
      <c r="J6">
        <v>1</v>
      </c>
      <c r="K6" s="100">
        <f>+H47</f>
        <v>42268</v>
      </c>
    </row>
    <row r="7" spans="1:11" x14ac:dyDescent="0.25">
      <c r="A7" s="23"/>
      <c r="B7" s="23"/>
      <c r="C7" s="23"/>
      <c r="D7" s="23"/>
      <c r="E7" s="23"/>
      <c r="F7" s="24"/>
      <c r="G7" s="23"/>
      <c r="H7" s="23"/>
    </row>
    <row r="8" spans="1:11" x14ac:dyDescent="0.25">
      <c r="A8" s="28" t="s">
        <v>2781</v>
      </c>
      <c r="B8" s="23"/>
      <c r="C8" s="23"/>
      <c r="D8" s="23"/>
      <c r="E8" s="23"/>
      <c r="F8" s="24"/>
      <c r="G8" s="23"/>
      <c r="H8" s="23"/>
    </row>
    <row r="9" spans="1:11" x14ac:dyDescent="0.25">
      <c r="A9" s="29" t="s">
        <v>2782</v>
      </c>
      <c r="B9" s="30"/>
      <c r="C9" s="30"/>
      <c r="D9" s="31"/>
      <c r="E9" s="32" t="s">
        <v>2780</v>
      </c>
      <c r="F9" s="33" t="s">
        <v>2783</v>
      </c>
      <c r="G9" s="32" t="s">
        <v>2784</v>
      </c>
      <c r="H9" s="32" t="s">
        <v>2785</v>
      </c>
    </row>
    <row r="10" spans="1:11" x14ac:dyDescent="0.25">
      <c r="A10" s="34" t="s">
        <v>2786</v>
      </c>
      <c r="B10" s="35"/>
      <c r="C10" s="35"/>
      <c r="D10" s="36"/>
      <c r="E10" s="37" t="str">
        <f>+IF(A10=0,0,VLOOKUP(A10,INSUMOS!$A$5:$C$2911,2,FALSE))</f>
        <v>m</v>
      </c>
      <c r="F10" s="38">
        <v>2.2000000000000002</v>
      </c>
      <c r="G10" s="37">
        <f>+IF(A10=0,0,VLOOKUP(A10,INSUMOS!$A$5:$C$2911,3,FALSE))</f>
        <v>53</v>
      </c>
      <c r="H10" s="39">
        <f t="shared" ref="H10:H20" si="0">+ROUND((F10*G10),0)</f>
        <v>117</v>
      </c>
    </row>
    <row r="11" spans="1:11" x14ac:dyDescent="0.25">
      <c r="A11" s="34" t="s">
        <v>891</v>
      </c>
      <c r="B11" s="40"/>
      <c r="C11" s="40"/>
      <c r="D11" s="41"/>
      <c r="E11" s="37" t="str">
        <f>+IF(A11=0,0,VLOOKUP(A11,INSUMOS!$A$5:$C$2911,2,FALSE))</f>
        <v>gal</v>
      </c>
      <c r="F11" s="38">
        <v>5.0000000000000001E-3</v>
      </c>
      <c r="G11" s="37">
        <f>+IF(A11=0,0,VLOOKUP(A11,INSUMOS!$A$5:$C$2911,3,FALSE))</f>
        <v>63814</v>
      </c>
      <c r="H11" s="39">
        <f t="shared" si="0"/>
        <v>319</v>
      </c>
    </row>
    <row r="12" spans="1:11" x14ac:dyDescent="0.25">
      <c r="A12" s="34" t="s">
        <v>833</v>
      </c>
      <c r="B12" s="40"/>
      <c r="C12" s="40"/>
      <c r="D12" s="41"/>
      <c r="E12" s="37" t="str">
        <f>+IF(A12=0,0,VLOOKUP(A12,INSUMOS!$A$5:$C$2911,2,FALSE))</f>
        <v>m</v>
      </c>
      <c r="F12" s="38">
        <v>0.5</v>
      </c>
      <c r="G12" s="37">
        <f>+IF(A12=0,0,VLOOKUP(A12,INSUMOS!$A$5:$C$2911,3,FALSE))</f>
        <v>1557</v>
      </c>
      <c r="H12" s="39">
        <f t="shared" si="0"/>
        <v>779</v>
      </c>
    </row>
    <row r="13" spans="1:11" x14ac:dyDescent="0.25">
      <c r="A13" s="34"/>
      <c r="B13" s="40"/>
      <c r="C13" s="40"/>
      <c r="D13" s="41"/>
      <c r="E13" s="37"/>
      <c r="F13" s="38"/>
      <c r="G13" s="37"/>
      <c r="H13" s="39">
        <f t="shared" si="0"/>
        <v>0</v>
      </c>
    </row>
    <row r="14" spans="1:11" x14ac:dyDescent="0.25">
      <c r="A14" s="34"/>
      <c r="B14" s="40"/>
      <c r="C14" s="40"/>
      <c r="D14" s="41"/>
      <c r="E14" s="37"/>
      <c r="F14" s="38"/>
      <c r="G14" s="37"/>
      <c r="H14" s="39">
        <f t="shared" si="0"/>
        <v>0</v>
      </c>
    </row>
    <row r="15" spans="1:11" x14ac:dyDescent="0.25">
      <c r="A15" s="34"/>
      <c r="B15" s="40"/>
      <c r="C15" s="40"/>
      <c r="D15" s="41"/>
      <c r="E15" s="37"/>
      <c r="F15" s="38"/>
      <c r="G15" s="37"/>
      <c r="H15" s="39">
        <f t="shared" si="0"/>
        <v>0</v>
      </c>
    </row>
    <row r="16" spans="1:11" x14ac:dyDescent="0.25">
      <c r="A16" s="34"/>
      <c r="B16" s="40"/>
      <c r="C16" s="40"/>
      <c r="D16" s="41"/>
      <c r="E16" s="37"/>
      <c r="F16" s="38"/>
      <c r="G16" s="37"/>
      <c r="H16" s="39">
        <f t="shared" si="0"/>
        <v>0</v>
      </c>
    </row>
    <row r="17" spans="1:8" x14ac:dyDescent="0.25">
      <c r="A17" s="34"/>
      <c r="B17" s="40"/>
      <c r="C17" s="40"/>
      <c r="D17" s="41"/>
      <c r="E17" s="37"/>
      <c r="F17" s="38"/>
      <c r="G17" s="39"/>
      <c r="H17" s="39">
        <f>+ROUND((F17*G17),0)</f>
        <v>0</v>
      </c>
    </row>
    <row r="18" spans="1:8" x14ac:dyDescent="0.25">
      <c r="A18" s="34"/>
      <c r="B18" s="40"/>
      <c r="C18" s="40"/>
      <c r="D18" s="41"/>
      <c r="E18" s="37"/>
      <c r="F18" s="38"/>
      <c r="G18" s="39"/>
      <c r="H18" s="39">
        <f t="shared" si="0"/>
        <v>0</v>
      </c>
    </row>
    <row r="19" spans="1:8" x14ac:dyDescent="0.25">
      <c r="A19" s="34"/>
      <c r="B19" s="40"/>
      <c r="C19" s="40"/>
      <c r="D19" s="41"/>
      <c r="E19" s="37"/>
      <c r="F19" s="38"/>
      <c r="G19" s="39"/>
      <c r="H19" s="39">
        <f t="shared" si="0"/>
        <v>0</v>
      </c>
    </row>
    <row r="20" spans="1:8" x14ac:dyDescent="0.25">
      <c r="A20" s="34"/>
      <c r="B20" s="40"/>
      <c r="C20" s="40"/>
      <c r="D20" s="41"/>
      <c r="E20" s="37"/>
      <c r="F20" s="38"/>
      <c r="G20" s="39"/>
      <c r="H20" s="39">
        <f t="shared" si="0"/>
        <v>0</v>
      </c>
    </row>
    <row r="21" spans="1:8" x14ac:dyDescent="0.25">
      <c r="A21" s="34"/>
      <c r="B21" s="40"/>
      <c r="C21" s="40"/>
      <c r="D21" s="41"/>
      <c r="E21" s="37"/>
      <c r="F21" s="38"/>
      <c r="G21" s="39"/>
      <c r="H21" s="39">
        <f>+ROUND((F21*G21),0)</f>
        <v>0</v>
      </c>
    </row>
    <row r="22" spans="1:8" x14ac:dyDescent="0.25">
      <c r="A22" s="34"/>
      <c r="B22" s="40"/>
      <c r="C22" s="40"/>
      <c r="D22" s="41"/>
      <c r="E22" s="37"/>
      <c r="F22" s="38"/>
      <c r="G22" s="39"/>
      <c r="H22" s="39">
        <f>+ROUND((F22*G22),0)</f>
        <v>0</v>
      </c>
    </row>
    <row r="23" spans="1:8" x14ac:dyDescent="0.25">
      <c r="A23" s="42"/>
      <c r="B23" s="42"/>
      <c r="C23" s="42"/>
      <c r="D23" s="42"/>
      <c r="E23" s="43"/>
      <c r="F23" s="24"/>
      <c r="G23" s="44" t="s">
        <v>2787</v>
      </c>
      <c r="H23" s="45">
        <f>SUM(H10:H22)</f>
        <v>1215</v>
      </c>
    </row>
    <row r="24" spans="1:8" x14ac:dyDescent="0.25">
      <c r="A24" s="46" t="s">
        <v>2788</v>
      </c>
      <c r="B24" s="42"/>
      <c r="C24" s="42"/>
      <c r="D24" s="42"/>
      <c r="E24" s="43"/>
      <c r="F24" s="24"/>
      <c r="G24" s="43"/>
      <c r="H24" s="43"/>
    </row>
    <row r="25" spans="1:8" x14ac:dyDescent="0.25">
      <c r="A25" s="29" t="s">
        <v>2782</v>
      </c>
      <c r="B25" s="30"/>
      <c r="C25" s="30"/>
      <c r="D25" s="31"/>
      <c r="E25" s="47" t="s">
        <v>2780</v>
      </c>
      <c r="F25" s="33" t="s">
        <v>2783</v>
      </c>
      <c r="G25" s="47" t="s">
        <v>2784</v>
      </c>
      <c r="H25" s="47" t="s">
        <v>2785</v>
      </c>
    </row>
    <row r="26" spans="1:8" x14ac:dyDescent="0.25">
      <c r="A26" s="34" t="s">
        <v>903</v>
      </c>
      <c r="B26" s="40"/>
      <c r="C26" s="40"/>
      <c r="D26" s="41"/>
      <c r="E26" s="37" t="str">
        <f>+IF(A26=0,0,VLOOKUP(A26,INSUMOS!$A$5:$C$2911,2,FALSE))</f>
        <v xml:space="preserve"> HR </v>
      </c>
      <c r="F26" s="38">
        <v>0.16669999999999999</v>
      </c>
      <c r="G26" s="37">
        <f>+IF(A26=0,0,VLOOKUP(A26,INSUMOS!$A$5:$C$2911,3,FALSE))</f>
        <v>7500</v>
      </c>
      <c r="H26" s="39">
        <f t="shared" ref="H26:H32" si="1">+ROUND((F26*G26),0)</f>
        <v>1250</v>
      </c>
    </row>
    <row r="27" spans="1:8" x14ac:dyDescent="0.25">
      <c r="A27" s="34" t="s">
        <v>372</v>
      </c>
      <c r="B27" s="40"/>
      <c r="C27" s="40"/>
      <c r="D27" s="41"/>
      <c r="E27" s="37" t="str">
        <f>+IF(A27=0,0,VLOOKUP(A27,INSUMOS!$A$5:$C$2911,2,FALSE))</f>
        <v xml:space="preserve"> HR </v>
      </c>
      <c r="F27" s="38">
        <v>0.96</v>
      </c>
      <c r="G27" s="37">
        <f>+IF(A27=0,0,VLOOKUP(A27,INSUMOS!$A$5:$C$2911,3,FALSE))</f>
        <v>33022</v>
      </c>
      <c r="H27" s="39">
        <f t="shared" si="1"/>
        <v>31701</v>
      </c>
    </row>
    <row r="28" spans="1:8" x14ac:dyDescent="0.25">
      <c r="A28" s="34"/>
      <c r="B28" s="40"/>
      <c r="C28" s="40"/>
      <c r="D28" s="41"/>
      <c r="E28" s="37"/>
      <c r="F28" s="38"/>
      <c r="G28" s="37"/>
      <c r="H28" s="39">
        <f t="shared" si="1"/>
        <v>0</v>
      </c>
    </row>
    <row r="29" spans="1:8" x14ac:dyDescent="0.25">
      <c r="A29" s="34"/>
      <c r="B29" s="40"/>
      <c r="C29" s="40"/>
      <c r="D29" s="41"/>
      <c r="E29" s="37"/>
      <c r="F29" s="38"/>
      <c r="G29" s="37"/>
      <c r="H29" s="39">
        <f t="shared" si="1"/>
        <v>0</v>
      </c>
    </row>
    <row r="30" spans="1:8" x14ac:dyDescent="0.25">
      <c r="A30" s="34"/>
      <c r="B30" s="40"/>
      <c r="C30" s="40"/>
      <c r="D30" s="41"/>
      <c r="E30" s="37"/>
      <c r="F30" s="38"/>
      <c r="G30" s="37"/>
      <c r="H30" s="39">
        <f t="shared" si="1"/>
        <v>0</v>
      </c>
    </row>
    <row r="31" spans="1:8" x14ac:dyDescent="0.25">
      <c r="A31" s="34"/>
      <c r="B31" s="40"/>
      <c r="C31" s="40"/>
      <c r="D31" s="41"/>
      <c r="E31" s="37"/>
      <c r="F31" s="38"/>
      <c r="G31" s="39"/>
      <c r="H31" s="39">
        <f t="shared" si="1"/>
        <v>0</v>
      </c>
    </row>
    <row r="32" spans="1:8" x14ac:dyDescent="0.25">
      <c r="A32" s="34"/>
      <c r="B32" s="40"/>
      <c r="C32" s="40"/>
      <c r="D32" s="41"/>
      <c r="E32" s="37"/>
      <c r="F32" s="38"/>
      <c r="G32" s="39"/>
      <c r="H32" s="39">
        <f t="shared" si="1"/>
        <v>0</v>
      </c>
    </row>
    <row r="33" spans="1:8" x14ac:dyDescent="0.25">
      <c r="A33" s="42"/>
      <c r="B33" s="42"/>
      <c r="C33" s="42"/>
      <c r="D33" s="42"/>
      <c r="E33" s="43"/>
      <c r="F33" s="24"/>
      <c r="G33" s="44" t="s">
        <v>2787</v>
      </c>
      <c r="H33" s="45">
        <f>SUM(H26:H32)</f>
        <v>32951</v>
      </c>
    </row>
    <row r="34" spans="1:8" x14ac:dyDescent="0.25">
      <c r="A34" s="46" t="s">
        <v>2789</v>
      </c>
      <c r="B34" s="42"/>
      <c r="C34" s="42"/>
      <c r="D34" s="42"/>
      <c r="E34" s="43"/>
      <c r="F34" s="24"/>
      <c r="G34" s="43"/>
      <c r="H34" s="43"/>
    </row>
    <row r="35" spans="1:8" x14ac:dyDescent="0.25">
      <c r="A35" s="29" t="s">
        <v>2782</v>
      </c>
      <c r="B35" s="30"/>
      <c r="C35" s="30"/>
      <c r="D35" s="31"/>
      <c r="E35" s="47" t="s">
        <v>2780</v>
      </c>
      <c r="F35" s="33" t="s">
        <v>2783</v>
      </c>
      <c r="G35" s="47" t="s">
        <v>2784</v>
      </c>
      <c r="H35" s="47" t="s">
        <v>2785</v>
      </c>
    </row>
    <row r="36" spans="1:8" x14ac:dyDescent="0.25">
      <c r="A36" s="34"/>
      <c r="B36" s="40"/>
      <c r="C36" s="40"/>
      <c r="D36" s="41"/>
      <c r="E36" s="37"/>
      <c r="F36" s="38"/>
      <c r="G36" s="39"/>
      <c r="H36" s="45">
        <f>+ROUND((F36*G36),0)</f>
        <v>0</v>
      </c>
    </row>
    <row r="37" spans="1:8" x14ac:dyDescent="0.25">
      <c r="A37" s="34"/>
      <c r="B37" s="40"/>
      <c r="C37" s="40"/>
      <c r="D37" s="41"/>
      <c r="E37" s="37"/>
      <c r="F37" s="38"/>
      <c r="G37" s="39"/>
      <c r="H37" s="45">
        <f>+ROUND((F37*G37),0)</f>
        <v>0</v>
      </c>
    </row>
    <row r="38" spans="1:8" x14ac:dyDescent="0.25">
      <c r="A38" s="34"/>
      <c r="B38" s="40"/>
      <c r="C38" s="40"/>
      <c r="D38" s="41"/>
      <c r="E38" s="37"/>
      <c r="F38" s="38"/>
      <c r="G38" s="39"/>
      <c r="H38" s="45">
        <f>+ROUND((F38*G38),0)</f>
        <v>0</v>
      </c>
    </row>
    <row r="39" spans="1:8" x14ac:dyDescent="0.25">
      <c r="A39" s="42"/>
      <c r="B39" s="42"/>
      <c r="C39" s="42"/>
      <c r="D39" s="42"/>
      <c r="E39" s="43"/>
      <c r="F39" s="24"/>
      <c r="G39" s="44" t="s">
        <v>2787</v>
      </c>
      <c r="H39" s="45">
        <f>SUM(H36:H38)</f>
        <v>0</v>
      </c>
    </row>
    <row r="40" spans="1:8" x14ac:dyDescent="0.25">
      <c r="A40" s="42"/>
      <c r="B40" s="42"/>
      <c r="C40" s="42"/>
      <c r="D40" s="42"/>
      <c r="E40" s="43"/>
      <c r="F40" s="24"/>
      <c r="G40" s="43"/>
      <c r="H40" s="43"/>
    </row>
    <row r="41" spans="1:8" x14ac:dyDescent="0.25">
      <c r="A41" s="46" t="s">
        <v>2790</v>
      </c>
      <c r="B41" s="42"/>
      <c r="C41" s="42"/>
      <c r="D41" s="42"/>
      <c r="E41" s="43"/>
      <c r="F41" s="24"/>
      <c r="G41" s="43"/>
      <c r="H41" s="43"/>
    </row>
    <row r="42" spans="1:8" x14ac:dyDescent="0.25">
      <c r="A42" s="207" t="s">
        <v>2782</v>
      </c>
      <c r="B42" s="208"/>
      <c r="C42" s="209"/>
      <c r="D42" s="48" t="s">
        <v>2791</v>
      </c>
      <c r="E42" s="49" t="s">
        <v>2792</v>
      </c>
      <c r="F42" s="33" t="s">
        <v>2793</v>
      </c>
      <c r="G42" s="50" t="s">
        <v>2794</v>
      </c>
      <c r="H42" s="47" t="s">
        <v>2785</v>
      </c>
    </row>
    <row r="43" spans="1:8" x14ac:dyDescent="0.25">
      <c r="A43" s="34" t="s">
        <v>2091</v>
      </c>
      <c r="B43" s="40"/>
      <c r="C43" s="41"/>
      <c r="D43" s="37">
        <f>+IF(A43=0,0,VLOOKUP(A43,INSUMOS!$A$5:$C$2911,3,FALSE)/E43)</f>
        <v>16017.435897435898</v>
      </c>
      <c r="E43" s="51">
        <f>+[16]F.P.!$H$50</f>
        <v>1.95</v>
      </c>
      <c r="F43" s="52">
        <v>0.16669999999999999</v>
      </c>
      <c r="G43" s="53">
        <f>E43*D43</f>
        <v>31234</v>
      </c>
      <c r="H43" s="45">
        <f>+ROUND((F43*G43),0)</f>
        <v>5207</v>
      </c>
    </row>
    <row r="44" spans="1:8" x14ac:dyDescent="0.25">
      <c r="A44" s="34" t="s">
        <v>340</v>
      </c>
      <c r="B44" s="40"/>
      <c r="C44" s="41"/>
      <c r="D44" s="37">
        <f>+IF(A44=0,0,VLOOKUP(A44,INSUMOS!$A$5:$C$2911,3,FALSE)/E44)</f>
        <v>5248.7179487179492</v>
      </c>
      <c r="E44" s="51">
        <f>+[16]F.P.!$H$50</f>
        <v>1.95</v>
      </c>
      <c r="F44" s="52">
        <v>0.16669999999999999</v>
      </c>
      <c r="G44" s="53">
        <f>E44*D44</f>
        <v>10235</v>
      </c>
      <c r="H44" s="45">
        <f>+ROUND((F44*G44),0)</f>
        <v>1706</v>
      </c>
    </row>
    <row r="45" spans="1:8" x14ac:dyDescent="0.25">
      <c r="A45" s="34" t="s">
        <v>169</v>
      </c>
      <c r="B45" s="40"/>
      <c r="C45" s="41"/>
      <c r="D45" s="37">
        <f>+IF(A45=0,0,VLOOKUP(A45,INSUMOS!$A$5:$C$2911,3,FALSE)/E45)</f>
        <v>3657.9487179487182</v>
      </c>
      <c r="E45" s="51">
        <f>+[16]F.P.!$H$50</f>
        <v>1.95</v>
      </c>
      <c r="F45" s="52">
        <v>0.16669999999999999</v>
      </c>
      <c r="G45" s="53">
        <f>E45*D45</f>
        <v>7133</v>
      </c>
      <c r="H45" s="45">
        <f>+ROUND((F45*G45),0)</f>
        <v>1189</v>
      </c>
    </row>
    <row r="46" spans="1:8" x14ac:dyDescent="0.25">
      <c r="A46" s="23"/>
      <c r="B46" s="23"/>
      <c r="C46" s="23"/>
      <c r="D46" s="23"/>
      <c r="E46" s="43"/>
      <c r="F46" s="24"/>
      <c r="G46" s="44" t="s">
        <v>2787</v>
      </c>
      <c r="H46" s="55">
        <f>SUM(H43:H45)</f>
        <v>8102</v>
      </c>
    </row>
    <row r="47" spans="1:8" x14ac:dyDescent="0.25">
      <c r="A47" s="23"/>
      <c r="B47" s="23"/>
      <c r="C47" s="23"/>
      <c r="D47" s="23"/>
      <c r="E47" s="43"/>
      <c r="F47" s="56"/>
      <c r="G47" s="57" t="s">
        <v>2795</v>
      </c>
      <c r="H47" s="58">
        <f>+H23+H33+H39+H46</f>
        <v>42268</v>
      </c>
    </row>
    <row r="48" spans="1:8" x14ac:dyDescent="0.25">
      <c r="A48" s="28" t="s">
        <v>2796</v>
      </c>
      <c r="B48" s="23"/>
      <c r="C48" s="23"/>
      <c r="D48" s="23"/>
      <c r="E48" s="43"/>
      <c r="F48" s="24"/>
      <c r="G48" s="43"/>
      <c r="H48" s="43"/>
    </row>
    <row r="49" spans="1:11" x14ac:dyDescent="0.25">
      <c r="A49" s="210" t="s">
        <v>2782</v>
      </c>
      <c r="B49" s="211"/>
      <c r="C49" s="210" t="s">
        <v>2797</v>
      </c>
      <c r="D49" s="211"/>
      <c r="E49" s="47" t="s">
        <v>2798</v>
      </c>
      <c r="F49" s="59" t="s">
        <v>2799</v>
      </c>
      <c r="G49" s="60"/>
      <c r="H49" s="47" t="s">
        <v>2785</v>
      </c>
    </row>
    <row r="50" spans="1:11" x14ac:dyDescent="0.25">
      <c r="A50" s="193" t="s">
        <v>2800</v>
      </c>
      <c r="B50" s="194"/>
      <c r="C50" s="195" t="s">
        <v>2798</v>
      </c>
      <c r="D50" s="196"/>
      <c r="E50" s="61">
        <f>+AIU!$B$11</f>
        <v>0.21999999999999997</v>
      </c>
      <c r="F50" s="62"/>
      <c r="G50" s="63">
        <f>+H47</f>
        <v>42268</v>
      </c>
      <c r="H50" s="45">
        <f>+G50*E50</f>
        <v>9298.9599999999991</v>
      </c>
    </row>
    <row r="51" spans="1:11" x14ac:dyDescent="0.25">
      <c r="A51" s="193" t="s">
        <v>2801</v>
      </c>
      <c r="B51" s="194"/>
      <c r="C51" s="195" t="s">
        <v>2798</v>
      </c>
      <c r="D51" s="196"/>
      <c r="E51" s="61">
        <f>+AIU!$B$32</f>
        <v>3.0000000000000002E-2</v>
      </c>
      <c r="F51" s="62"/>
      <c r="G51" s="63">
        <f>+H47</f>
        <v>42268</v>
      </c>
      <c r="H51" s="45">
        <f>+G51*E51</f>
        <v>1268.0400000000002</v>
      </c>
    </row>
    <row r="52" spans="1:11" x14ac:dyDescent="0.25">
      <c r="A52" s="193" t="s">
        <v>2802</v>
      </c>
      <c r="B52" s="194"/>
      <c r="C52" s="195" t="s">
        <v>2798</v>
      </c>
      <c r="D52" s="196"/>
      <c r="E52" s="61">
        <f>+AIU!$B$41</f>
        <v>0.05</v>
      </c>
      <c r="F52" s="62"/>
      <c r="G52" s="63">
        <f>+H47</f>
        <v>42268</v>
      </c>
      <c r="H52" s="45">
        <f>+G52*E52</f>
        <v>2113.4</v>
      </c>
    </row>
    <row r="53" spans="1:11" x14ac:dyDescent="0.25">
      <c r="A53" s="23"/>
      <c r="B53" s="23"/>
      <c r="C53" s="23"/>
      <c r="D53" s="23"/>
      <c r="E53" s="64" t="s">
        <v>2803</v>
      </c>
      <c r="F53" s="65"/>
      <c r="G53" s="66"/>
      <c r="H53" s="45">
        <f>SUM(H50:H52)</f>
        <v>12680.4</v>
      </c>
    </row>
    <row r="54" spans="1:11" x14ac:dyDescent="0.25">
      <c r="A54" s="23"/>
      <c r="B54" s="23"/>
      <c r="C54" s="23"/>
      <c r="D54" s="23"/>
      <c r="E54" s="23"/>
      <c r="F54" s="24"/>
      <c r="G54" s="23"/>
      <c r="H54" s="67"/>
    </row>
    <row r="55" spans="1:11" x14ac:dyDescent="0.25">
      <c r="A55" s="23"/>
      <c r="B55" s="23"/>
      <c r="C55" s="23"/>
      <c r="D55" s="23"/>
      <c r="E55" s="23"/>
      <c r="F55" s="24"/>
      <c r="G55" s="23"/>
      <c r="H55" s="67"/>
    </row>
    <row r="56" spans="1:11" x14ac:dyDescent="0.25">
      <c r="A56" s="23"/>
      <c r="B56" s="23"/>
      <c r="C56" s="23"/>
      <c r="D56" s="23"/>
      <c r="E56" s="68" t="s">
        <v>2804</v>
      </c>
      <c r="F56" s="69"/>
      <c r="G56" s="68"/>
      <c r="H56" s="70">
        <f>+H53+H47</f>
        <v>54948.4</v>
      </c>
    </row>
    <row r="57" spans="1:11" x14ac:dyDescent="0.25">
      <c r="A57" s="197" t="s">
        <v>2778</v>
      </c>
      <c r="B57" s="197"/>
      <c r="C57" s="197"/>
      <c r="D57" s="197"/>
      <c r="E57" s="197"/>
      <c r="F57" s="197"/>
      <c r="G57" s="197"/>
      <c r="H57" s="197"/>
    </row>
    <row r="58" spans="1:11" ht="15.75" thickBot="1" x14ac:dyDescent="0.3">
      <c r="A58" s="23"/>
      <c r="B58" s="23"/>
      <c r="C58" s="23"/>
      <c r="D58" s="23"/>
      <c r="E58" s="23"/>
      <c r="F58" s="24"/>
      <c r="G58" s="23"/>
      <c r="H58" s="23"/>
    </row>
    <row r="59" spans="1:11" ht="24.75" customHeight="1" thickBot="1" x14ac:dyDescent="0.3">
      <c r="A59" s="198" t="s">
        <v>2818</v>
      </c>
      <c r="B59" s="199"/>
      <c r="C59" s="199"/>
      <c r="D59" s="199"/>
      <c r="E59" s="199"/>
      <c r="F59" s="199"/>
      <c r="G59" s="199"/>
      <c r="H59" s="200"/>
    </row>
    <row r="60" spans="1:11" x14ac:dyDescent="0.25">
      <c r="A60" s="23"/>
      <c r="B60" s="23"/>
      <c r="C60" s="23"/>
      <c r="D60" s="23"/>
      <c r="E60" s="23"/>
      <c r="F60" s="24"/>
      <c r="G60" s="23"/>
      <c r="H60" s="23"/>
    </row>
    <row r="61" spans="1:11" x14ac:dyDescent="0.25">
      <c r="A61" s="25" t="s">
        <v>2779</v>
      </c>
      <c r="B61" s="212" t="str">
        <f>+VLOOKUP(A62,PRESUPUESTO!$B$13:$G$408,2,FALSE)</f>
        <v>Movilización y desmovilización de equipo pesado</v>
      </c>
      <c r="C61" s="213"/>
      <c r="D61" s="213"/>
      <c r="E61" s="213"/>
      <c r="F61" s="213"/>
      <c r="G61" s="214"/>
      <c r="H61" s="26" t="s">
        <v>2780</v>
      </c>
    </row>
    <row r="62" spans="1:11" x14ac:dyDescent="0.25">
      <c r="A62" s="27">
        <v>1.1200000000000001</v>
      </c>
      <c r="B62" s="215"/>
      <c r="C62" s="216"/>
      <c r="D62" s="216"/>
      <c r="E62" s="216"/>
      <c r="F62" s="216"/>
      <c r="G62" s="217"/>
      <c r="H62" s="27" t="str">
        <f>+VLOOKUP(A62,PRESUPUESTO!$B$13:$G$562,3,FALSE)</f>
        <v>Km</v>
      </c>
      <c r="J62">
        <v>2</v>
      </c>
      <c r="K62" s="100">
        <f>+H103</f>
        <v>20053</v>
      </c>
    </row>
    <row r="63" spans="1:11" x14ac:dyDescent="0.25">
      <c r="A63" s="23"/>
      <c r="B63" s="23"/>
      <c r="C63" s="23"/>
      <c r="D63" s="23"/>
      <c r="E63" s="23"/>
      <c r="F63" s="24"/>
      <c r="G63" s="23"/>
      <c r="H63" s="23"/>
    </row>
    <row r="64" spans="1:11" x14ac:dyDescent="0.25">
      <c r="A64" s="28" t="s">
        <v>2781</v>
      </c>
      <c r="B64" s="23"/>
      <c r="C64" s="23"/>
      <c r="D64" s="23"/>
      <c r="E64" s="23"/>
      <c r="F64" s="24"/>
      <c r="G64" s="23"/>
      <c r="H64" s="23"/>
    </row>
    <row r="65" spans="1:8" x14ac:dyDescent="0.25">
      <c r="A65" s="29" t="s">
        <v>2782</v>
      </c>
      <c r="B65" s="30"/>
      <c r="C65" s="30"/>
      <c r="D65" s="31"/>
      <c r="E65" s="32" t="s">
        <v>2780</v>
      </c>
      <c r="F65" s="33" t="s">
        <v>2783</v>
      </c>
      <c r="G65" s="32" t="s">
        <v>2784</v>
      </c>
      <c r="H65" s="32" t="s">
        <v>2785</v>
      </c>
    </row>
    <row r="66" spans="1:8" x14ac:dyDescent="0.25">
      <c r="A66" s="34"/>
      <c r="B66" s="35"/>
      <c r="C66" s="35"/>
      <c r="D66" s="36"/>
      <c r="E66" s="37"/>
      <c r="F66" s="38"/>
      <c r="G66" s="37"/>
      <c r="H66" s="39">
        <f t="shared" ref="H66:H72" si="2">+ROUND((F66*G66),0)</f>
        <v>0</v>
      </c>
    </row>
    <row r="67" spans="1:8" x14ac:dyDescent="0.25">
      <c r="A67" s="34"/>
      <c r="B67" s="40"/>
      <c r="C67" s="40"/>
      <c r="D67" s="41"/>
      <c r="E67" s="37"/>
      <c r="F67" s="38"/>
      <c r="G67" s="37"/>
      <c r="H67" s="39">
        <f t="shared" si="2"/>
        <v>0</v>
      </c>
    </row>
    <row r="68" spans="1:8" x14ac:dyDescent="0.25">
      <c r="A68" s="34"/>
      <c r="B68" s="40"/>
      <c r="C68" s="40"/>
      <c r="D68" s="41"/>
      <c r="E68" s="37"/>
      <c r="F68" s="38"/>
      <c r="G68" s="37"/>
      <c r="H68" s="39">
        <f t="shared" si="2"/>
        <v>0</v>
      </c>
    </row>
    <row r="69" spans="1:8" x14ac:dyDescent="0.25">
      <c r="A69" s="34"/>
      <c r="B69" s="40"/>
      <c r="C69" s="40"/>
      <c r="D69" s="41"/>
      <c r="E69" s="37"/>
      <c r="F69" s="38"/>
      <c r="G69" s="37"/>
      <c r="H69" s="39">
        <f t="shared" si="2"/>
        <v>0</v>
      </c>
    </row>
    <row r="70" spans="1:8" x14ac:dyDescent="0.25">
      <c r="A70" s="34"/>
      <c r="B70" s="40"/>
      <c r="C70" s="40"/>
      <c r="D70" s="41"/>
      <c r="E70" s="37"/>
      <c r="F70" s="38"/>
      <c r="G70" s="37"/>
      <c r="H70" s="39">
        <f t="shared" si="2"/>
        <v>0</v>
      </c>
    </row>
    <row r="71" spans="1:8" x14ac:dyDescent="0.25">
      <c r="A71" s="34"/>
      <c r="B71" s="40"/>
      <c r="C71" s="40"/>
      <c r="D71" s="41"/>
      <c r="E71" s="37"/>
      <c r="F71" s="38"/>
      <c r="G71" s="37"/>
      <c r="H71" s="39">
        <f t="shared" si="2"/>
        <v>0</v>
      </c>
    </row>
    <row r="72" spans="1:8" x14ac:dyDescent="0.25">
      <c r="A72" s="34"/>
      <c r="B72" s="40"/>
      <c r="C72" s="40"/>
      <c r="D72" s="41"/>
      <c r="E72" s="37"/>
      <c r="F72" s="38"/>
      <c r="G72" s="37"/>
      <c r="H72" s="39">
        <f t="shared" si="2"/>
        <v>0</v>
      </c>
    </row>
    <row r="73" spans="1:8" x14ac:dyDescent="0.25">
      <c r="A73" s="34"/>
      <c r="B73" s="40"/>
      <c r="C73" s="40"/>
      <c r="D73" s="41"/>
      <c r="E73" s="37"/>
      <c r="F73" s="38"/>
      <c r="G73" s="39"/>
      <c r="H73" s="39">
        <f t="shared" ref="H73:H78" si="3">+ROUND((F73*G73),0)</f>
        <v>0</v>
      </c>
    </row>
    <row r="74" spans="1:8" x14ac:dyDescent="0.25">
      <c r="A74" s="34"/>
      <c r="B74" s="40"/>
      <c r="C74" s="40"/>
      <c r="D74" s="41"/>
      <c r="E74" s="37"/>
      <c r="F74" s="38"/>
      <c r="G74" s="39"/>
      <c r="H74" s="39">
        <f t="shared" si="3"/>
        <v>0</v>
      </c>
    </row>
    <row r="75" spans="1:8" x14ac:dyDescent="0.25">
      <c r="A75" s="34"/>
      <c r="B75" s="40"/>
      <c r="C75" s="40"/>
      <c r="D75" s="41"/>
      <c r="E75" s="37"/>
      <c r="F75" s="38"/>
      <c r="G75" s="39"/>
      <c r="H75" s="39">
        <f t="shared" si="3"/>
        <v>0</v>
      </c>
    </row>
    <row r="76" spans="1:8" x14ac:dyDescent="0.25">
      <c r="A76" s="34"/>
      <c r="B76" s="40"/>
      <c r="C76" s="40"/>
      <c r="D76" s="41"/>
      <c r="E76" s="37"/>
      <c r="F76" s="38"/>
      <c r="G76" s="39"/>
      <c r="H76" s="39">
        <f t="shared" si="3"/>
        <v>0</v>
      </c>
    </row>
    <row r="77" spans="1:8" x14ac:dyDescent="0.25">
      <c r="A77" s="34"/>
      <c r="B77" s="40"/>
      <c r="C77" s="40"/>
      <c r="D77" s="41"/>
      <c r="E77" s="37"/>
      <c r="F77" s="38"/>
      <c r="G77" s="39"/>
      <c r="H77" s="39">
        <f t="shared" si="3"/>
        <v>0</v>
      </c>
    </row>
    <row r="78" spans="1:8" x14ac:dyDescent="0.25">
      <c r="A78" s="34"/>
      <c r="B78" s="40"/>
      <c r="C78" s="40"/>
      <c r="D78" s="41"/>
      <c r="E78" s="37"/>
      <c r="F78" s="38"/>
      <c r="G78" s="39"/>
      <c r="H78" s="39">
        <f t="shared" si="3"/>
        <v>0</v>
      </c>
    </row>
    <row r="79" spans="1:8" x14ac:dyDescent="0.25">
      <c r="A79" s="42"/>
      <c r="B79" s="42"/>
      <c r="C79" s="42"/>
      <c r="D79" s="42"/>
      <c r="E79" s="43"/>
      <c r="F79" s="24"/>
      <c r="G79" s="44" t="s">
        <v>2787</v>
      </c>
      <c r="H79" s="45">
        <f>SUM(H66:H78)</f>
        <v>0</v>
      </c>
    </row>
    <row r="80" spans="1:8" x14ac:dyDescent="0.25">
      <c r="A80" s="46" t="s">
        <v>2788</v>
      </c>
      <c r="B80" s="42"/>
      <c r="C80" s="42"/>
      <c r="D80" s="42"/>
      <c r="E80" s="43"/>
      <c r="F80" s="24"/>
      <c r="G80" s="43"/>
      <c r="H80" s="43"/>
    </row>
    <row r="81" spans="1:8" x14ac:dyDescent="0.25">
      <c r="A81" s="29" t="s">
        <v>2782</v>
      </c>
      <c r="B81" s="30"/>
      <c r="C81" s="30"/>
      <c r="D81" s="31"/>
      <c r="E81" s="47" t="s">
        <v>2780</v>
      </c>
      <c r="F81" s="33" t="s">
        <v>2783</v>
      </c>
      <c r="G81" s="47" t="s">
        <v>2784</v>
      </c>
      <c r="H81" s="47" t="s">
        <v>2785</v>
      </c>
    </row>
    <row r="82" spans="1:8" x14ac:dyDescent="0.25">
      <c r="A82" s="34" t="s">
        <v>361</v>
      </c>
      <c r="B82" s="40"/>
      <c r="C82" s="40"/>
      <c r="D82" s="41"/>
      <c r="E82" s="37" t="str">
        <f>+IF(A82=0,0,VLOOKUP(A82,INSUMOS!$A$5:$C$2911,2,FALSE))</f>
        <v xml:space="preserve"> HR </v>
      </c>
      <c r="F82" s="38">
        <v>0.1153</v>
      </c>
      <c r="G82" s="37">
        <f>+IF(A82=0,0,VLOOKUP(A82,INSUMOS!$A$5:$C$2911,3,FALSE))</f>
        <v>173919</v>
      </c>
      <c r="H82" s="39">
        <f t="shared" ref="H82:H88" si="4">+ROUND((F82*G82),0)</f>
        <v>20053</v>
      </c>
    </row>
    <row r="83" spans="1:8" x14ac:dyDescent="0.25">
      <c r="A83" s="34"/>
      <c r="B83" s="40"/>
      <c r="C83" s="40"/>
      <c r="D83" s="41"/>
      <c r="E83" s="37"/>
      <c r="F83" s="38"/>
      <c r="G83" s="37"/>
      <c r="H83" s="39">
        <f t="shared" si="4"/>
        <v>0</v>
      </c>
    </row>
    <row r="84" spans="1:8" x14ac:dyDescent="0.25">
      <c r="A84" s="34"/>
      <c r="B84" s="40"/>
      <c r="C84" s="40"/>
      <c r="D84" s="41"/>
      <c r="E84" s="37"/>
      <c r="F84" s="38"/>
      <c r="G84" s="37"/>
      <c r="H84" s="39">
        <f t="shared" si="4"/>
        <v>0</v>
      </c>
    </row>
    <row r="85" spans="1:8" x14ac:dyDescent="0.25">
      <c r="A85" s="34"/>
      <c r="B85" s="40"/>
      <c r="C85" s="40"/>
      <c r="D85" s="41"/>
      <c r="E85" s="37"/>
      <c r="F85" s="38"/>
      <c r="G85" s="37"/>
      <c r="H85" s="39">
        <f t="shared" si="4"/>
        <v>0</v>
      </c>
    </row>
    <row r="86" spans="1:8" x14ac:dyDescent="0.25">
      <c r="A86" s="34"/>
      <c r="B86" s="40"/>
      <c r="C86" s="40"/>
      <c r="D86" s="41"/>
      <c r="E86" s="37"/>
      <c r="F86" s="38"/>
      <c r="G86" s="37"/>
      <c r="H86" s="39">
        <f t="shared" si="4"/>
        <v>0</v>
      </c>
    </row>
    <row r="87" spans="1:8" x14ac:dyDescent="0.25">
      <c r="A87" s="34"/>
      <c r="B87" s="40"/>
      <c r="C87" s="40"/>
      <c r="D87" s="41"/>
      <c r="E87" s="37"/>
      <c r="F87" s="38"/>
      <c r="G87" s="39"/>
      <c r="H87" s="39">
        <f t="shared" si="4"/>
        <v>0</v>
      </c>
    </row>
    <row r="88" spans="1:8" x14ac:dyDescent="0.25">
      <c r="A88" s="34"/>
      <c r="B88" s="40"/>
      <c r="C88" s="40"/>
      <c r="D88" s="41"/>
      <c r="E88" s="37"/>
      <c r="F88" s="38"/>
      <c r="G88" s="39"/>
      <c r="H88" s="39">
        <f t="shared" si="4"/>
        <v>0</v>
      </c>
    </row>
    <row r="89" spans="1:8" x14ac:dyDescent="0.25">
      <c r="A89" s="42"/>
      <c r="B89" s="42"/>
      <c r="C89" s="42"/>
      <c r="D89" s="42"/>
      <c r="E89" s="43"/>
      <c r="F89" s="24"/>
      <c r="G89" s="44" t="s">
        <v>2787</v>
      </c>
      <c r="H89" s="45">
        <f>SUM(H82:H88)</f>
        <v>20053</v>
      </c>
    </row>
    <row r="90" spans="1:8" x14ac:dyDescent="0.25">
      <c r="A90" s="46" t="s">
        <v>2789</v>
      </c>
      <c r="B90" s="42"/>
      <c r="C90" s="42"/>
      <c r="D90" s="42"/>
      <c r="E90" s="43"/>
      <c r="F90" s="24"/>
      <c r="G90" s="43"/>
      <c r="H90" s="43"/>
    </row>
    <row r="91" spans="1:8" x14ac:dyDescent="0.25">
      <c r="A91" s="29" t="s">
        <v>2782</v>
      </c>
      <c r="B91" s="30"/>
      <c r="C91" s="30"/>
      <c r="D91" s="31"/>
      <c r="E91" s="47" t="s">
        <v>2780</v>
      </c>
      <c r="F91" s="33" t="s">
        <v>2783</v>
      </c>
      <c r="G91" s="47" t="s">
        <v>2784</v>
      </c>
      <c r="H91" s="47" t="s">
        <v>2785</v>
      </c>
    </row>
    <row r="92" spans="1:8" x14ac:dyDescent="0.25">
      <c r="A92" s="34"/>
      <c r="B92" s="40"/>
      <c r="C92" s="40"/>
      <c r="D92" s="41"/>
      <c r="E92" s="37"/>
      <c r="F92" s="38"/>
      <c r="G92" s="39"/>
      <c r="H92" s="45">
        <f>+ROUND((F92*G92),0)</f>
        <v>0</v>
      </c>
    </row>
    <row r="93" spans="1:8" x14ac:dyDescent="0.25">
      <c r="A93" s="34"/>
      <c r="B93" s="40"/>
      <c r="C93" s="40"/>
      <c r="D93" s="41"/>
      <c r="E93" s="37"/>
      <c r="F93" s="38"/>
      <c r="G93" s="39"/>
      <c r="H93" s="45">
        <f>+ROUND((F93*G93),0)</f>
        <v>0</v>
      </c>
    </row>
    <row r="94" spans="1:8" x14ac:dyDescent="0.25">
      <c r="A94" s="34"/>
      <c r="B94" s="40"/>
      <c r="C94" s="40"/>
      <c r="D94" s="41"/>
      <c r="E94" s="37"/>
      <c r="F94" s="38"/>
      <c r="G94" s="39"/>
      <c r="H94" s="45">
        <f>+ROUND((F94*G94),0)</f>
        <v>0</v>
      </c>
    </row>
    <row r="95" spans="1:8" x14ac:dyDescent="0.25">
      <c r="A95" s="42"/>
      <c r="B95" s="42"/>
      <c r="C95" s="42"/>
      <c r="D95" s="42"/>
      <c r="E95" s="43"/>
      <c r="F95" s="24"/>
      <c r="G95" s="44" t="s">
        <v>2787</v>
      </c>
      <c r="H95" s="45">
        <f>SUM(H92:H94)</f>
        <v>0</v>
      </c>
    </row>
    <row r="96" spans="1:8" x14ac:dyDescent="0.25">
      <c r="A96" s="42"/>
      <c r="B96" s="42"/>
      <c r="C96" s="42"/>
      <c r="D96" s="42"/>
      <c r="E96" s="43"/>
      <c r="F96" s="24"/>
      <c r="G96" s="43"/>
      <c r="H96" s="43"/>
    </row>
    <row r="97" spans="1:8" x14ac:dyDescent="0.25">
      <c r="A97" s="46" t="s">
        <v>2790</v>
      </c>
      <c r="B97" s="42"/>
      <c r="C97" s="42"/>
      <c r="D97" s="42"/>
      <c r="E97" s="43"/>
      <c r="F97" s="24"/>
      <c r="G97" s="43"/>
      <c r="H97" s="43"/>
    </row>
    <row r="98" spans="1:8" x14ac:dyDescent="0.25">
      <c r="A98" s="207" t="s">
        <v>2782</v>
      </c>
      <c r="B98" s="208"/>
      <c r="C98" s="209"/>
      <c r="D98" s="48" t="s">
        <v>2791</v>
      </c>
      <c r="E98" s="49" t="s">
        <v>2792</v>
      </c>
      <c r="F98" s="33" t="s">
        <v>2793</v>
      </c>
      <c r="G98" s="50" t="s">
        <v>2794</v>
      </c>
      <c r="H98" s="47" t="s">
        <v>2785</v>
      </c>
    </row>
    <row r="99" spans="1:8" x14ac:dyDescent="0.25">
      <c r="A99" s="34"/>
      <c r="B99" s="40"/>
      <c r="C99" s="41"/>
      <c r="D99" s="37">
        <f>+IF(A99=0,0,VLOOKUP(A99,[16]INSUMOS!$A$4:$C$2911,3,FALSE)/E99)</f>
        <v>0</v>
      </c>
      <c r="E99" s="51">
        <f>+[16]F.P.!$H$50</f>
        <v>1.95</v>
      </c>
      <c r="F99" s="52"/>
      <c r="G99" s="53">
        <f>E99*D99</f>
        <v>0</v>
      </c>
      <c r="H99" s="45">
        <f>+ROUND((F99*G99),0)</f>
        <v>0</v>
      </c>
    </row>
    <row r="100" spans="1:8" x14ac:dyDescent="0.25">
      <c r="A100" s="34"/>
      <c r="B100" s="40"/>
      <c r="C100" s="41"/>
      <c r="D100" s="37">
        <f>+IF(A100=0,0,VLOOKUP(A100,[16]INSUMOS!$A$4:$C$2911,3,FALSE)/E100)</f>
        <v>0</v>
      </c>
      <c r="E100" s="51">
        <f>+[16]F.P.!$H$50</f>
        <v>1.95</v>
      </c>
      <c r="F100" s="52"/>
      <c r="G100" s="53">
        <f>E100*D100</f>
        <v>0</v>
      </c>
      <c r="H100" s="45">
        <f>+ROUND((F100*G100),0)</f>
        <v>0</v>
      </c>
    </row>
    <row r="101" spans="1:8" x14ac:dyDescent="0.25">
      <c r="A101" s="34"/>
      <c r="B101" s="40"/>
      <c r="C101" s="41"/>
      <c r="D101" s="54">
        <f>IF(A101=0,0,VLOOKUP(A101,[15]INSUMOS!$A$4:$C$2911,3,FALSE)/E101)</f>
        <v>0</v>
      </c>
      <c r="E101" s="51">
        <f>+[16]F.P.!$H$50</f>
        <v>1.95</v>
      </c>
      <c r="F101" s="52"/>
      <c r="G101" s="53">
        <f>E101*D101</f>
        <v>0</v>
      </c>
      <c r="H101" s="45">
        <f>+ROUND((F101*G101),0)</f>
        <v>0</v>
      </c>
    </row>
    <row r="102" spans="1:8" x14ac:dyDescent="0.25">
      <c r="A102" s="23"/>
      <c r="B102" s="23"/>
      <c r="C102" s="23"/>
      <c r="D102" s="23"/>
      <c r="E102" s="43"/>
      <c r="F102" s="24"/>
      <c r="G102" s="44" t="s">
        <v>2787</v>
      </c>
      <c r="H102" s="55">
        <f>SUM(H99:H101)</f>
        <v>0</v>
      </c>
    </row>
    <row r="103" spans="1:8" x14ac:dyDescent="0.25">
      <c r="A103" s="23"/>
      <c r="B103" s="23"/>
      <c r="C103" s="23"/>
      <c r="D103" s="23"/>
      <c r="E103" s="43"/>
      <c r="F103" s="56"/>
      <c r="G103" s="57" t="s">
        <v>2795</v>
      </c>
      <c r="H103" s="58">
        <f>+H79+H89+H95+H102</f>
        <v>20053</v>
      </c>
    </row>
    <row r="104" spans="1:8" x14ac:dyDescent="0.25">
      <c r="A104" s="28" t="s">
        <v>2796</v>
      </c>
      <c r="B104" s="23"/>
      <c r="C104" s="23"/>
      <c r="D104" s="23"/>
      <c r="E104" s="43"/>
      <c r="F104" s="24"/>
      <c r="G104" s="43"/>
      <c r="H104" s="43"/>
    </row>
    <row r="105" spans="1:8" x14ac:dyDescent="0.25">
      <c r="A105" s="210" t="s">
        <v>2782</v>
      </c>
      <c r="B105" s="211"/>
      <c r="C105" s="210" t="s">
        <v>2797</v>
      </c>
      <c r="D105" s="211"/>
      <c r="E105" s="47" t="s">
        <v>2798</v>
      </c>
      <c r="F105" s="59" t="s">
        <v>2799</v>
      </c>
      <c r="G105" s="60"/>
      <c r="H105" s="47" t="s">
        <v>2785</v>
      </c>
    </row>
    <row r="106" spans="1:8" x14ac:dyDescent="0.25">
      <c r="A106" s="193" t="s">
        <v>2800</v>
      </c>
      <c r="B106" s="194"/>
      <c r="C106" s="195" t="s">
        <v>2798</v>
      </c>
      <c r="D106" s="196"/>
      <c r="E106" s="61">
        <f>+AIU!$B$11</f>
        <v>0.21999999999999997</v>
      </c>
      <c r="F106" s="62"/>
      <c r="G106" s="63">
        <f>+H103</f>
        <v>20053</v>
      </c>
      <c r="H106" s="45">
        <f>+G106*E106</f>
        <v>4411.66</v>
      </c>
    </row>
    <row r="107" spans="1:8" x14ac:dyDescent="0.25">
      <c r="A107" s="193" t="s">
        <v>2801</v>
      </c>
      <c r="B107" s="194"/>
      <c r="C107" s="195" t="s">
        <v>2798</v>
      </c>
      <c r="D107" s="196"/>
      <c r="E107" s="61">
        <f>+AIU!$B$32</f>
        <v>3.0000000000000002E-2</v>
      </c>
      <c r="F107" s="62"/>
      <c r="G107" s="63">
        <f>+H103</f>
        <v>20053</v>
      </c>
      <c r="H107" s="45">
        <f>+G107*E107</f>
        <v>601.59</v>
      </c>
    </row>
    <row r="108" spans="1:8" x14ac:dyDescent="0.25">
      <c r="A108" s="193" t="s">
        <v>2802</v>
      </c>
      <c r="B108" s="194"/>
      <c r="C108" s="195" t="s">
        <v>2798</v>
      </c>
      <c r="D108" s="196"/>
      <c r="E108" s="61">
        <f>+AIU!$B$41</f>
        <v>0.05</v>
      </c>
      <c r="F108" s="62"/>
      <c r="G108" s="63">
        <f>+H103</f>
        <v>20053</v>
      </c>
      <c r="H108" s="45">
        <f>+G108*E108</f>
        <v>1002.6500000000001</v>
      </c>
    </row>
    <row r="109" spans="1:8" x14ac:dyDescent="0.25">
      <c r="A109" s="23"/>
      <c r="B109" s="23"/>
      <c r="C109" s="23"/>
      <c r="D109" s="23"/>
      <c r="E109" s="64" t="s">
        <v>2803</v>
      </c>
      <c r="F109" s="65"/>
      <c r="G109" s="66"/>
      <c r="H109" s="45">
        <f>SUM(H106:H108)</f>
        <v>6015.9</v>
      </c>
    </row>
    <row r="110" spans="1:8" x14ac:dyDescent="0.25">
      <c r="A110" s="23"/>
      <c r="B110" s="23"/>
      <c r="C110" s="23"/>
      <c r="D110" s="23"/>
      <c r="E110" s="23"/>
      <c r="F110" s="24"/>
      <c r="G110" s="23"/>
      <c r="H110" s="67"/>
    </row>
    <row r="111" spans="1:8" x14ac:dyDescent="0.25">
      <c r="A111" s="23"/>
      <c r="B111" s="23"/>
      <c r="C111" s="23"/>
      <c r="D111" s="23"/>
      <c r="E111" s="23"/>
      <c r="F111" s="24"/>
      <c r="G111" s="23"/>
      <c r="H111" s="67"/>
    </row>
    <row r="112" spans="1:8" x14ac:dyDescent="0.25">
      <c r="A112" s="23"/>
      <c r="B112" s="23"/>
      <c r="C112" s="23"/>
      <c r="D112" s="23"/>
      <c r="E112" s="68" t="s">
        <v>2804</v>
      </c>
      <c r="F112" s="69"/>
      <c r="G112" s="68"/>
      <c r="H112" s="70">
        <f>+H109+H103</f>
        <v>26068.9</v>
      </c>
    </row>
    <row r="113" spans="1:8" x14ac:dyDescent="0.25">
      <c r="A113" s="197" t="s">
        <v>2778</v>
      </c>
      <c r="B113" s="197"/>
      <c r="C113" s="197"/>
      <c r="D113" s="197"/>
      <c r="E113" s="197"/>
      <c r="F113" s="197"/>
      <c r="G113" s="197"/>
      <c r="H113" s="197"/>
    </row>
    <row r="114" spans="1:8" ht="15.75" thickBot="1" x14ac:dyDescent="0.3">
      <c r="A114" s="23"/>
      <c r="B114" s="23"/>
      <c r="C114" s="23"/>
      <c r="D114" s="23"/>
      <c r="E114" s="23"/>
      <c r="F114" s="24"/>
      <c r="G114" s="23"/>
      <c r="H114" s="23"/>
    </row>
    <row r="115" spans="1:8" ht="36" customHeight="1" thickBot="1" x14ac:dyDescent="0.3">
      <c r="A115" s="198" t="s">
        <v>2818</v>
      </c>
      <c r="B115" s="199"/>
      <c r="C115" s="199"/>
      <c r="D115" s="199"/>
      <c r="E115" s="199"/>
      <c r="F115" s="199"/>
      <c r="G115" s="199"/>
      <c r="H115" s="200"/>
    </row>
    <row r="116" spans="1:8" x14ac:dyDescent="0.25">
      <c r="A116" s="23"/>
      <c r="B116" s="23"/>
      <c r="C116" s="23"/>
      <c r="D116" s="23"/>
      <c r="E116" s="23"/>
      <c r="F116" s="24"/>
      <c r="G116" s="23"/>
      <c r="H116" s="23"/>
    </row>
    <row r="117" spans="1:8" x14ac:dyDescent="0.25">
      <c r="A117" s="25" t="s">
        <v>2779</v>
      </c>
      <c r="B117" s="201" t="str">
        <f>+VLOOKUP(A118,PRESUPUESTO!$B$13:$G$408,2,FALSE)</f>
        <v>Excavación mecánica en material conglomerado sobre tamaño entre 15"a 30" Hasta h &lt; 4m</v>
      </c>
      <c r="C117" s="202"/>
      <c r="D117" s="202"/>
      <c r="E117" s="202"/>
      <c r="F117" s="202"/>
      <c r="G117" s="203"/>
      <c r="H117" s="26" t="s">
        <v>2780</v>
      </c>
    </row>
    <row r="118" spans="1:8" x14ac:dyDescent="0.25">
      <c r="A118" s="27">
        <v>1.1299999999999999</v>
      </c>
      <c r="B118" s="204"/>
      <c r="C118" s="205"/>
      <c r="D118" s="205"/>
      <c r="E118" s="205"/>
      <c r="F118" s="205"/>
      <c r="G118" s="206"/>
      <c r="H118" s="27" t="str">
        <f>+VLOOKUP(A118,PRESUPUESTO!$B$13:$G$562,3,FALSE)</f>
        <v>m3</v>
      </c>
    </row>
    <row r="119" spans="1:8" x14ac:dyDescent="0.25">
      <c r="A119" s="23"/>
      <c r="B119" s="23"/>
      <c r="C119" s="23"/>
      <c r="D119" s="23"/>
      <c r="E119" s="23"/>
      <c r="F119" s="24"/>
      <c r="G119" s="23"/>
      <c r="H119" s="23"/>
    </row>
    <row r="120" spans="1:8" x14ac:dyDescent="0.25">
      <c r="A120" s="28" t="s">
        <v>2781</v>
      </c>
      <c r="B120" s="23"/>
      <c r="C120" s="23"/>
      <c r="D120" s="23"/>
      <c r="E120" s="23"/>
      <c r="F120" s="24"/>
      <c r="G120" s="23"/>
      <c r="H120" s="23"/>
    </row>
    <row r="121" spans="1:8" x14ac:dyDescent="0.25">
      <c r="A121" s="29" t="s">
        <v>2782</v>
      </c>
      <c r="B121" s="30"/>
      <c r="C121" s="30"/>
      <c r="D121" s="31"/>
      <c r="E121" s="32" t="s">
        <v>2780</v>
      </c>
      <c r="F121" s="33" t="s">
        <v>2783</v>
      </c>
      <c r="G121" s="32" t="s">
        <v>2784</v>
      </c>
      <c r="H121" s="32" t="s">
        <v>2785</v>
      </c>
    </row>
    <row r="122" spans="1:8" x14ac:dyDescent="0.25">
      <c r="A122" s="34"/>
      <c r="B122" s="35"/>
      <c r="C122" s="35"/>
      <c r="D122" s="36"/>
      <c r="E122" s="37"/>
      <c r="F122" s="38"/>
      <c r="G122" s="37"/>
      <c r="H122" s="39">
        <f t="shared" ref="H122:H128" si="5">+ROUND((F122*G122),0)</f>
        <v>0</v>
      </c>
    </row>
    <row r="123" spans="1:8" x14ac:dyDescent="0.25">
      <c r="A123" s="34"/>
      <c r="B123" s="40"/>
      <c r="C123" s="40"/>
      <c r="D123" s="41"/>
      <c r="E123" s="37"/>
      <c r="F123" s="38"/>
      <c r="G123" s="37"/>
      <c r="H123" s="39">
        <f t="shared" si="5"/>
        <v>0</v>
      </c>
    </row>
    <row r="124" spans="1:8" x14ac:dyDescent="0.25">
      <c r="A124" s="34"/>
      <c r="B124" s="40"/>
      <c r="C124" s="40"/>
      <c r="D124" s="41"/>
      <c r="E124" s="37"/>
      <c r="F124" s="38"/>
      <c r="G124" s="37"/>
      <c r="H124" s="39">
        <f t="shared" si="5"/>
        <v>0</v>
      </c>
    </row>
    <row r="125" spans="1:8" x14ac:dyDescent="0.25">
      <c r="A125" s="34"/>
      <c r="B125" s="40"/>
      <c r="C125" s="40"/>
      <c r="D125" s="41"/>
      <c r="E125" s="37"/>
      <c r="F125" s="38"/>
      <c r="G125" s="37"/>
      <c r="H125" s="39">
        <f t="shared" si="5"/>
        <v>0</v>
      </c>
    </row>
    <row r="126" spans="1:8" x14ac:dyDescent="0.25">
      <c r="A126" s="34"/>
      <c r="B126" s="40"/>
      <c r="C126" s="40"/>
      <c r="D126" s="41"/>
      <c r="E126" s="37"/>
      <c r="F126" s="38"/>
      <c r="G126" s="37"/>
      <c r="H126" s="39">
        <f t="shared" si="5"/>
        <v>0</v>
      </c>
    </row>
    <row r="127" spans="1:8" x14ac:dyDescent="0.25">
      <c r="A127" s="34"/>
      <c r="B127" s="40"/>
      <c r="C127" s="40"/>
      <c r="D127" s="41"/>
      <c r="E127" s="37"/>
      <c r="F127" s="38"/>
      <c r="G127" s="37"/>
      <c r="H127" s="39">
        <f t="shared" si="5"/>
        <v>0</v>
      </c>
    </row>
    <row r="128" spans="1:8" x14ac:dyDescent="0.25">
      <c r="A128" s="34"/>
      <c r="B128" s="40"/>
      <c r="C128" s="40"/>
      <c r="D128" s="41"/>
      <c r="E128" s="37"/>
      <c r="F128" s="38"/>
      <c r="G128" s="37"/>
      <c r="H128" s="39">
        <f t="shared" si="5"/>
        <v>0</v>
      </c>
    </row>
    <row r="129" spans="1:11" x14ac:dyDescent="0.25">
      <c r="A129" s="34"/>
      <c r="B129" s="40"/>
      <c r="C129" s="40"/>
      <c r="D129" s="41"/>
      <c r="E129" s="37"/>
      <c r="F129" s="38"/>
      <c r="G129" s="39"/>
      <c r="H129" s="39">
        <f t="shared" ref="H129:H134" si="6">+ROUND((F129*G129),0)</f>
        <v>0</v>
      </c>
    </row>
    <row r="130" spans="1:11" x14ac:dyDescent="0.25">
      <c r="A130" s="34"/>
      <c r="B130" s="40"/>
      <c r="C130" s="40"/>
      <c r="D130" s="41"/>
      <c r="E130" s="37"/>
      <c r="F130" s="38"/>
      <c r="G130" s="39"/>
      <c r="H130" s="39">
        <f t="shared" si="6"/>
        <v>0</v>
      </c>
    </row>
    <row r="131" spans="1:11" x14ac:dyDescent="0.25">
      <c r="A131" s="34"/>
      <c r="B131" s="40"/>
      <c r="C131" s="40"/>
      <c r="D131" s="41"/>
      <c r="E131" s="37"/>
      <c r="F131" s="38"/>
      <c r="G131" s="39"/>
      <c r="H131" s="39">
        <f t="shared" si="6"/>
        <v>0</v>
      </c>
    </row>
    <row r="132" spans="1:11" x14ac:dyDescent="0.25">
      <c r="A132" s="34"/>
      <c r="B132" s="40"/>
      <c r="C132" s="40"/>
      <c r="D132" s="41"/>
      <c r="E132" s="37"/>
      <c r="F132" s="38"/>
      <c r="G132" s="39"/>
      <c r="H132" s="39">
        <f t="shared" si="6"/>
        <v>0</v>
      </c>
    </row>
    <row r="133" spans="1:11" x14ac:dyDescent="0.25">
      <c r="A133" s="34"/>
      <c r="B133" s="40"/>
      <c r="C133" s="40"/>
      <c r="D133" s="41"/>
      <c r="E133" s="37"/>
      <c r="F133" s="38"/>
      <c r="G133" s="39"/>
      <c r="H133" s="39">
        <f t="shared" si="6"/>
        <v>0</v>
      </c>
    </row>
    <row r="134" spans="1:11" x14ac:dyDescent="0.25">
      <c r="A134" s="34"/>
      <c r="B134" s="40"/>
      <c r="C134" s="40"/>
      <c r="D134" s="41"/>
      <c r="E134" s="37"/>
      <c r="F134" s="38"/>
      <c r="G134" s="39"/>
      <c r="H134" s="39">
        <f t="shared" si="6"/>
        <v>0</v>
      </c>
    </row>
    <row r="135" spans="1:11" x14ac:dyDescent="0.25">
      <c r="A135" s="42"/>
      <c r="B135" s="42"/>
      <c r="C135" s="42"/>
      <c r="D135" s="42"/>
      <c r="E135" s="43"/>
      <c r="F135" s="24"/>
      <c r="G135" s="44" t="s">
        <v>2787</v>
      </c>
      <c r="H135" s="45">
        <f>SUM(H122:H134)</f>
        <v>0</v>
      </c>
    </row>
    <row r="136" spans="1:11" x14ac:dyDescent="0.25">
      <c r="A136" s="46" t="s">
        <v>2788</v>
      </c>
      <c r="B136" s="42"/>
      <c r="C136" s="42"/>
      <c r="D136" s="42"/>
      <c r="E136" s="43"/>
      <c r="F136" s="24"/>
      <c r="G136" s="43"/>
      <c r="H136" s="43"/>
    </row>
    <row r="137" spans="1:11" x14ac:dyDescent="0.25">
      <c r="A137" s="29" t="s">
        <v>2782</v>
      </c>
      <c r="B137" s="30"/>
      <c r="C137" s="30"/>
      <c r="D137" s="31"/>
      <c r="E137" s="47" t="s">
        <v>2780</v>
      </c>
      <c r="F137" s="33" t="s">
        <v>2783</v>
      </c>
      <c r="G137" s="47" t="s">
        <v>2784</v>
      </c>
      <c r="H137" s="47" t="s">
        <v>2785</v>
      </c>
    </row>
    <row r="138" spans="1:11" x14ac:dyDescent="0.25">
      <c r="A138" s="34" t="s">
        <v>1702</v>
      </c>
      <c r="B138" s="40"/>
      <c r="C138" s="40"/>
      <c r="D138" s="41"/>
      <c r="E138" s="37" t="str">
        <f>+IF(A138=0,0,VLOOKUP(A138,INSUMOS!$A$5:$C$2911,2,FALSE))</f>
        <v xml:space="preserve"> HR </v>
      </c>
      <c r="F138" s="38">
        <v>0.1</v>
      </c>
      <c r="G138" s="37">
        <f>+IF(A138=0,0,VLOOKUP(A138,INSUMOS!$A$5:$C$2911,3,FALSE))</f>
        <v>195312</v>
      </c>
      <c r="H138" s="39">
        <f t="shared" ref="H138:H144" si="7">+ROUND((F138*G138),0)</f>
        <v>19531</v>
      </c>
      <c r="J138">
        <v>3</v>
      </c>
      <c r="K138" s="100">
        <f>+H159</f>
        <v>19531</v>
      </c>
    </row>
    <row r="139" spans="1:11" x14ac:dyDescent="0.25">
      <c r="A139" s="34"/>
      <c r="B139" s="40"/>
      <c r="C139" s="40"/>
      <c r="D139" s="41"/>
      <c r="E139" s="37"/>
      <c r="F139" s="38"/>
      <c r="G139" s="37"/>
      <c r="H139" s="39">
        <f t="shared" si="7"/>
        <v>0</v>
      </c>
    </row>
    <row r="140" spans="1:11" x14ac:dyDescent="0.25">
      <c r="A140" s="34"/>
      <c r="B140" s="40"/>
      <c r="C140" s="40"/>
      <c r="D140" s="41"/>
      <c r="E140" s="37"/>
      <c r="F140" s="38"/>
      <c r="G140" s="37"/>
      <c r="H140" s="39">
        <f t="shared" si="7"/>
        <v>0</v>
      </c>
    </row>
    <row r="141" spans="1:11" x14ac:dyDescent="0.25">
      <c r="A141" s="34"/>
      <c r="B141" s="40"/>
      <c r="C141" s="40"/>
      <c r="D141" s="41"/>
      <c r="E141" s="37"/>
      <c r="F141" s="38"/>
      <c r="G141" s="37"/>
      <c r="H141" s="39">
        <f t="shared" si="7"/>
        <v>0</v>
      </c>
    </row>
    <row r="142" spans="1:11" x14ac:dyDescent="0.25">
      <c r="A142" s="34"/>
      <c r="B142" s="40"/>
      <c r="C142" s="40"/>
      <c r="D142" s="41"/>
      <c r="E142" s="37"/>
      <c r="F142" s="38"/>
      <c r="G142" s="37"/>
      <c r="H142" s="39">
        <f t="shared" si="7"/>
        <v>0</v>
      </c>
    </row>
    <row r="143" spans="1:11" x14ac:dyDescent="0.25">
      <c r="A143" s="34"/>
      <c r="B143" s="40"/>
      <c r="C143" s="40"/>
      <c r="D143" s="41"/>
      <c r="E143" s="37"/>
      <c r="F143" s="38"/>
      <c r="G143" s="39"/>
      <c r="H143" s="39">
        <f t="shared" si="7"/>
        <v>0</v>
      </c>
    </row>
    <row r="144" spans="1:11" x14ac:dyDescent="0.25">
      <c r="A144" s="34"/>
      <c r="B144" s="40"/>
      <c r="C144" s="40"/>
      <c r="D144" s="41"/>
      <c r="E144" s="37"/>
      <c r="F144" s="38"/>
      <c r="G144" s="39"/>
      <c r="H144" s="39">
        <f t="shared" si="7"/>
        <v>0</v>
      </c>
    </row>
    <row r="145" spans="1:8" x14ac:dyDescent="0.25">
      <c r="A145" s="42"/>
      <c r="B145" s="42"/>
      <c r="C145" s="42"/>
      <c r="D145" s="42"/>
      <c r="E145" s="43"/>
      <c r="F145" s="24"/>
      <c r="G145" s="44" t="s">
        <v>2787</v>
      </c>
      <c r="H145" s="45">
        <f>SUM(H138:H144)</f>
        <v>19531</v>
      </c>
    </row>
    <row r="146" spans="1:8" x14ac:dyDescent="0.25">
      <c r="A146" s="46" t="s">
        <v>2789</v>
      </c>
      <c r="B146" s="42"/>
      <c r="C146" s="42"/>
      <c r="D146" s="42"/>
      <c r="E146" s="43"/>
      <c r="F146" s="24"/>
      <c r="G146" s="43"/>
      <c r="H146" s="43"/>
    </row>
    <row r="147" spans="1:8" x14ac:dyDescent="0.25">
      <c r="A147" s="29" t="s">
        <v>2782</v>
      </c>
      <c r="B147" s="30"/>
      <c r="C147" s="30"/>
      <c r="D147" s="31"/>
      <c r="E147" s="47" t="s">
        <v>2780</v>
      </c>
      <c r="F147" s="33" t="s">
        <v>2783</v>
      </c>
      <c r="G147" s="47" t="s">
        <v>2784</v>
      </c>
      <c r="H147" s="47" t="s">
        <v>2785</v>
      </c>
    </row>
    <row r="148" spans="1:8" x14ac:dyDescent="0.25">
      <c r="A148" s="34"/>
      <c r="B148" s="40"/>
      <c r="C148" s="40"/>
      <c r="D148" s="41"/>
      <c r="E148" s="37"/>
      <c r="F148" s="38"/>
      <c r="G148" s="39"/>
      <c r="H148" s="45">
        <f>+ROUND((F148*G148),0)</f>
        <v>0</v>
      </c>
    </row>
    <row r="149" spans="1:8" x14ac:dyDescent="0.25">
      <c r="A149" s="34"/>
      <c r="B149" s="40"/>
      <c r="C149" s="40"/>
      <c r="D149" s="41"/>
      <c r="E149" s="37"/>
      <c r="F149" s="38"/>
      <c r="G149" s="39"/>
      <c r="H149" s="45">
        <f>+ROUND((F149*G149),0)</f>
        <v>0</v>
      </c>
    </row>
    <row r="150" spans="1:8" x14ac:dyDescent="0.25">
      <c r="A150" s="34"/>
      <c r="B150" s="40"/>
      <c r="C150" s="40"/>
      <c r="D150" s="41"/>
      <c r="E150" s="37"/>
      <c r="F150" s="38"/>
      <c r="G150" s="39"/>
      <c r="H150" s="45">
        <f>+ROUND((F150*G150),0)</f>
        <v>0</v>
      </c>
    </row>
    <row r="151" spans="1:8" x14ac:dyDescent="0.25">
      <c r="A151" s="42"/>
      <c r="B151" s="42"/>
      <c r="C151" s="42"/>
      <c r="D151" s="42"/>
      <c r="E151" s="43"/>
      <c r="F151" s="24"/>
      <c r="G151" s="44" t="s">
        <v>2787</v>
      </c>
      <c r="H151" s="45">
        <f>SUM(H148:H150)</f>
        <v>0</v>
      </c>
    </row>
    <row r="152" spans="1:8" x14ac:dyDescent="0.25">
      <c r="A152" s="42"/>
      <c r="B152" s="42"/>
      <c r="C152" s="42"/>
      <c r="D152" s="42"/>
      <c r="E152" s="43"/>
      <c r="F152" s="24"/>
      <c r="G152" s="43"/>
      <c r="H152" s="43"/>
    </row>
    <row r="153" spans="1:8" x14ac:dyDescent="0.25">
      <c r="A153" s="46" t="s">
        <v>2790</v>
      </c>
      <c r="B153" s="42"/>
      <c r="C153" s="42"/>
      <c r="D153" s="42"/>
      <c r="E153" s="43"/>
      <c r="F153" s="24"/>
      <c r="G153" s="43"/>
      <c r="H153" s="43"/>
    </row>
    <row r="154" spans="1:8" x14ac:dyDescent="0.25">
      <c r="A154" s="207" t="s">
        <v>2782</v>
      </c>
      <c r="B154" s="208"/>
      <c r="C154" s="209"/>
      <c r="D154" s="48" t="s">
        <v>2791</v>
      </c>
      <c r="E154" s="49" t="s">
        <v>2792</v>
      </c>
      <c r="F154" s="33" t="s">
        <v>2793</v>
      </c>
      <c r="G154" s="50" t="s">
        <v>2794</v>
      </c>
      <c r="H154" s="47" t="s">
        <v>2785</v>
      </c>
    </row>
    <row r="155" spans="1:8" x14ac:dyDescent="0.25">
      <c r="A155" s="34"/>
      <c r="B155" s="40"/>
      <c r="C155" s="41"/>
      <c r="D155" s="37">
        <f>+IF(A155=0,0,VLOOKUP(A155,[16]INSUMOS!$A$4:$C$2911,3,FALSE)/E155)</f>
        <v>0</v>
      </c>
      <c r="E155" s="51">
        <f>+[16]F.P.!$H$50</f>
        <v>1.95</v>
      </c>
      <c r="F155" s="52"/>
      <c r="G155" s="53">
        <f>E155*D155</f>
        <v>0</v>
      </c>
      <c r="H155" s="45">
        <f>+ROUND((F155*G155),0)</f>
        <v>0</v>
      </c>
    </row>
    <row r="156" spans="1:8" x14ac:dyDescent="0.25">
      <c r="A156" s="34"/>
      <c r="B156" s="40"/>
      <c r="C156" s="41"/>
      <c r="D156" s="37">
        <f>+IF(A156=0,0,VLOOKUP(A156,[16]INSUMOS!$A$4:$C$2911,3,FALSE)/E156)</f>
        <v>0</v>
      </c>
      <c r="E156" s="51">
        <f>+[16]F.P.!$H$50</f>
        <v>1.95</v>
      </c>
      <c r="F156" s="52"/>
      <c r="G156" s="53">
        <f>E156*D156</f>
        <v>0</v>
      </c>
      <c r="H156" s="45">
        <f>+ROUND((F156*G156),0)</f>
        <v>0</v>
      </c>
    </row>
    <row r="157" spans="1:8" x14ac:dyDescent="0.25">
      <c r="A157" s="34"/>
      <c r="B157" s="40"/>
      <c r="C157" s="41"/>
      <c r="D157" s="54">
        <f>IF(A157=0,0,VLOOKUP(A157,[15]INSUMOS!$A$4:$C$2911,3,FALSE)/E157)</f>
        <v>0</v>
      </c>
      <c r="E157" s="51">
        <f>+[16]F.P.!$H$50</f>
        <v>1.95</v>
      </c>
      <c r="F157" s="52"/>
      <c r="G157" s="53">
        <f>E157*D157</f>
        <v>0</v>
      </c>
      <c r="H157" s="45">
        <f>+ROUND((F157*G157),0)</f>
        <v>0</v>
      </c>
    </row>
    <row r="158" spans="1:8" x14ac:dyDescent="0.25">
      <c r="A158" s="23"/>
      <c r="B158" s="23"/>
      <c r="C158" s="23"/>
      <c r="D158" s="23"/>
      <c r="E158" s="43"/>
      <c r="F158" s="24"/>
      <c r="G158" s="44" t="s">
        <v>2787</v>
      </c>
      <c r="H158" s="55">
        <f>SUM(H155:H157)</f>
        <v>0</v>
      </c>
    </row>
    <row r="159" spans="1:8" x14ac:dyDescent="0.25">
      <c r="A159" s="23"/>
      <c r="B159" s="23"/>
      <c r="C159" s="23"/>
      <c r="D159" s="23"/>
      <c r="E159" s="43"/>
      <c r="F159" s="56"/>
      <c r="G159" s="57" t="s">
        <v>2795</v>
      </c>
      <c r="H159" s="58">
        <f>+H135+H145+H151+H158</f>
        <v>19531</v>
      </c>
    </row>
    <row r="160" spans="1:8" x14ac:dyDescent="0.25">
      <c r="A160" s="28" t="s">
        <v>2796</v>
      </c>
      <c r="B160" s="23"/>
      <c r="C160" s="23"/>
      <c r="D160" s="23"/>
      <c r="E160" s="43"/>
      <c r="F160" s="24"/>
      <c r="G160" s="43"/>
      <c r="H160" s="43"/>
    </row>
    <row r="161" spans="1:11" x14ac:dyDescent="0.25">
      <c r="A161" s="210" t="s">
        <v>2782</v>
      </c>
      <c r="B161" s="211"/>
      <c r="C161" s="210" t="s">
        <v>2797</v>
      </c>
      <c r="D161" s="211"/>
      <c r="E161" s="47" t="s">
        <v>2798</v>
      </c>
      <c r="F161" s="59" t="s">
        <v>2799</v>
      </c>
      <c r="G161" s="60"/>
      <c r="H161" s="47" t="s">
        <v>2785</v>
      </c>
    </row>
    <row r="162" spans="1:11" x14ac:dyDescent="0.25">
      <c r="A162" s="193" t="s">
        <v>2800</v>
      </c>
      <c r="B162" s="194"/>
      <c r="C162" s="195" t="s">
        <v>2798</v>
      </c>
      <c r="D162" s="196"/>
      <c r="E162" s="61">
        <f>+AIU!$B$11</f>
        <v>0.21999999999999997</v>
      </c>
      <c r="F162" s="62"/>
      <c r="G162" s="63">
        <f>+H159</f>
        <v>19531</v>
      </c>
      <c r="H162" s="45">
        <f>+G162*E162</f>
        <v>4296.82</v>
      </c>
    </row>
    <row r="163" spans="1:11" x14ac:dyDescent="0.25">
      <c r="A163" s="193" t="s">
        <v>2801</v>
      </c>
      <c r="B163" s="194"/>
      <c r="C163" s="195" t="s">
        <v>2798</v>
      </c>
      <c r="D163" s="196"/>
      <c r="E163" s="61">
        <f>+AIU!$B$32</f>
        <v>3.0000000000000002E-2</v>
      </c>
      <c r="F163" s="62"/>
      <c r="G163" s="63">
        <f>+H159</f>
        <v>19531</v>
      </c>
      <c r="H163" s="45">
        <f>+G163*E163</f>
        <v>585.93000000000006</v>
      </c>
    </row>
    <row r="164" spans="1:11" x14ac:dyDescent="0.25">
      <c r="A164" s="193" t="s">
        <v>2802</v>
      </c>
      <c r="B164" s="194"/>
      <c r="C164" s="195" t="s">
        <v>2798</v>
      </c>
      <c r="D164" s="196"/>
      <c r="E164" s="61">
        <f>+AIU!$B$41</f>
        <v>0.05</v>
      </c>
      <c r="F164" s="62"/>
      <c r="G164" s="63">
        <f>+H159</f>
        <v>19531</v>
      </c>
      <c r="H164" s="45">
        <f>+G164*E164</f>
        <v>976.55000000000007</v>
      </c>
    </row>
    <row r="165" spans="1:11" x14ac:dyDescent="0.25">
      <c r="A165" s="23"/>
      <c r="B165" s="23"/>
      <c r="C165" s="23"/>
      <c r="D165" s="23"/>
      <c r="E165" s="64" t="s">
        <v>2803</v>
      </c>
      <c r="F165" s="65"/>
      <c r="G165" s="66"/>
      <c r="H165" s="45">
        <f>SUM(H162:H164)</f>
        <v>5859.3</v>
      </c>
    </row>
    <row r="166" spans="1:11" x14ac:dyDescent="0.25">
      <c r="A166" s="23"/>
      <c r="B166" s="23"/>
      <c r="C166" s="23"/>
      <c r="D166" s="23"/>
      <c r="E166" s="23"/>
      <c r="F166" s="24"/>
      <c r="G166" s="23"/>
      <c r="H166" s="67"/>
    </row>
    <row r="167" spans="1:11" x14ac:dyDescent="0.25">
      <c r="A167" s="23"/>
      <c r="B167" s="23"/>
      <c r="C167" s="23"/>
      <c r="D167" s="23"/>
      <c r="E167" s="23"/>
      <c r="F167" s="24"/>
      <c r="G167" s="23"/>
      <c r="H167" s="67"/>
    </row>
    <row r="168" spans="1:11" x14ac:dyDescent="0.25">
      <c r="A168" s="23"/>
      <c r="B168" s="23"/>
      <c r="C168" s="23"/>
      <c r="D168" s="23"/>
      <c r="E168" s="68" t="s">
        <v>2804</v>
      </c>
      <c r="F168" s="69"/>
      <c r="G168" s="68"/>
      <c r="H168" s="70">
        <f>+H165+H159</f>
        <v>25390.3</v>
      </c>
    </row>
    <row r="169" spans="1:11" x14ac:dyDescent="0.25">
      <c r="A169" s="197" t="s">
        <v>2778</v>
      </c>
      <c r="B169" s="197"/>
      <c r="C169" s="197"/>
      <c r="D169" s="197"/>
      <c r="E169" s="197"/>
      <c r="F169" s="197"/>
      <c r="G169" s="197"/>
      <c r="H169" s="197"/>
    </row>
    <row r="170" spans="1:11" ht="15.75" thickBot="1" x14ac:dyDescent="0.3">
      <c r="A170" s="23"/>
      <c r="B170" s="23"/>
      <c r="C170" s="23"/>
      <c r="D170" s="23"/>
      <c r="E170" s="23"/>
      <c r="F170" s="24"/>
      <c r="G170" s="23"/>
      <c r="H170" s="23"/>
    </row>
    <row r="171" spans="1:11" ht="37.5" customHeight="1" thickBot="1" x14ac:dyDescent="0.3">
      <c r="A171" s="198" t="s">
        <v>2818</v>
      </c>
      <c r="B171" s="199"/>
      <c r="C171" s="199"/>
      <c r="D171" s="199"/>
      <c r="E171" s="199"/>
      <c r="F171" s="199"/>
      <c r="G171" s="199"/>
      <c r="H171" s="200"/>
    </row>
    <row r="172" spans="1:11" x14ac:dyDescent="0.25">
      <c r="A172" s="23"/>
      <c r="B172" s="23"/>
      <c r="C172" s="23"/>
      <c r="D172" s="23"/>
      <c r="E172" s="23"/>
      <c r="F172" s="24"/>
      <c r="G172" s="23"/>
      <c r="H172" s="23"/>
    </row>
    <row r="173" spans="1:11" x14ac:dyDescent="0.25">
      <c r="A173" s="25" t="s">
        <v>2779</v>
      </c>
      <c r="B173" s="201" t="str">
        <f>+VLOOKUP(A174,PRESUPUESTO!$B$13:$G$408,2,FALSE)</f>
        <v>Relleno con material crudo de rio sin seleccionar (conformacion, riego y compactacion) con transp.</v>
      </c>
      <c r="C173" s="202"/>
      <c r="D173" s="202"/>
      <c r="E173" s="202"/>
      <c r="F173" s="202"/>
      <c r="G173" s="203"/>
      <c r="H173" s="26" t="s">
        <v>2780</v>
      </c>
    </row>
    <row r="174" spans="1:11" x14ac:dyDescent="0.25">
      <c r="A174" s="27">
        <v>1.1399999999999999</v>
      </c>
      <c r="B174" s="204"/>
      <c r="C174" s="205"/>
      <c r="D174" s="205"/>
      <c r="E174" s="205"/>
      <c r="F174" s="205"/>
      <c r="G174" s="206"/>
      <c r="H174" s="27" t="str">
        <f>+VLOOKUP(A174,PRESUPUESTO!$B$13:$G$562,3,FALSE)</f>
        <v>m3</v>
      </c>
      <c r="J174">
        <v>4</v>
      </c>
      <c r="K174" s="100">
        <f>+H215</f>
        <v>158169</v>
      </c>
    </row>
    <row r="175" spans="1:11" x14ac:dyDescent="0.25">
      <c r="A175" s="23"/>
      <c r="B175" s="23"/>
      <c r="C175" s="23"/>
      <c r="D175" s="23"/>
      <c r="E175" s="23"/>
      <c r="F175" s="24"/>
      <c r="G175" s="23"/>
      <c r="H175" s="23"/>
    </row>
    <row r="176" spans="1:11" x14ac:dyDescent="0.25">
      <c r="A176" s="28" t="s">
        <v>2781</v>
      </c>
      <c r="B176" s="23"/>
      <c r="C176" s="23"/>
      <c r="D176" s="23"/>
      <c r="E176" s="23"/>
      <c r="F176" s="24"/>
      <c r="G176" s="23"/>
      <c r="H176" s="23"/>
    </row>
    <row r="177" spans="1:8" x14ac:dyDescent="0.25">
      <c r="A177" s="29" t="s">
        <v>2782</v>
      </c>
      <c r="B177" s="30"/>
      <c r="C177" s="30"/>
      <c r="D177" s="31"/>
      <c r="E177" s="32" t="s">
        <v>2780</v>
      </c>
      <c r="F177" s="33" t="s">
        <v>2783</v>
      </c>
      <c r="G177" s="32" t="s">
        <v>2784</v>
      </c>
      <c r="H177" s="32" t="s">
        <v>2785</v>
      </c>
    </row>
    <row r="178" spans="1:8" x14ac:dyDescent="0.25">
      <c r="A178" s="34" t="s">
        <v>753</v>
      </c>
      <c r="B178" s="35"/>
      <c r="C178" s="35"/>
      <c r="D178" s="36"/>
      <c r="E178" s="37" t="str">
        <f>+IF(A178=0,0,VLOOKUP(A178,[17]INSUMOS!$A$5:$C$2911,2,FALSE))</f>
        <v>m³</v>
      </c>
      <c r="F178" s="38">
        <v>1.25</v>
      </c>
      <c r="G178" s="37">
        <f>+IF(A178=0,0,VLOOKUP(A178,[17]INSUMOS!$A$5:$C$2911,3,FALSE))</f>
        <v>18231</v>
      </c>
      <c r="H178" s="39">
        <f>+ROUND((F178*G178),0)</f>
        <v>22789</v>
      </c>
    </row>
    <row r="179" spans="1:8" x14ac:dyDescent="0.25">
      <c r="A179" s="34"/>
      <c r="B179" s="40"/>
      <c r="C179" s="40"/>
      <c r="D179" s="41"/>
      <c r="E179" s="37"/>
      <c r="F179" s="38"/>
      <c r="G179" s="37"/>
      <c r="H179" s="39">
        <f t="shared" ref="H179:H184" si="8">+ROUND((F179*G179),0)</f>
        <v>0</v>
      </c>
    </row>
    <row r="180" spans="1:8" x14ac:dyDescent="0.25">
      <c r="A180" s="34"/>
      <c r="B180" s="40"/>
      <c r="C180" s="40"/>
      <c r="D180" s="41"/>
      <c r="E180" s="37"/>
      <c r="F180" s="38"/>
      <c r="G180" s="37"/>
      <c r="H180" s="39">
        <f t="shared" si="8"/>
        <v>0</v>
      </c>
    </row>
    <row r="181" spans="1:8" x14ac:dyDescent="0.25">
      <c r="A181" s="34"/>
      <c r="B181" s="40"/>
      <c r="C181" s="40"/>
      <c r="D181" s="41"/>
      <c r="E181" s="37"/>
      <c r="F181" s="38"/>
      <c r="G181" s="37"/>
      <c r="H181" s="39">
        <f t="shared" si="8"/>
        <v>0</v>
      </c>
    </row>
    <row r="182" spans="1:8" x14ac:dyDescent="0.25">
      <c r="A182" s="34"/>
      <c r="B182" s="40"/>
      <c r="C182" s="40"/>
      <c r="D182" s="41"/>
      <c r="E182" s="37"/>
      <c r="F182" s="38"/>
      <c r="G182" s="37"/>
      <c r="H182" s="39">
        <f t="shared" si="8"/>
        <v>0</v>
      </c>
    </row>
    <row r="183" spans="1:8" x14ac:dyDescent="0.25">
      <c r="A183" s="34"/>
      <c r="B183" s="40"/>
      <c r="C183" s="40"/>
      <c r="D183" s="41"/>
      <c r="E183" s="37"/>
      <c r="F183" s="38"/>
      <c r="G183" s="37"/>
      <c r="H183" s="39">
        <f t="shared" si="8"/>
        <v>0</v>
      </c>
    </row>
    <row r="184" spans="1:8" x14ac:dyDescent="0.25">
      <c r="A184" s="34"/>
      <c r="B184" s="40"/>
      <c r="C184" s="40"/>
      <c r="D184" s="41"/>
      <c r="E184" s="37"/>
      <c r="F184" s="38"/>
      <c r="G184" s="37"/>
      <c r="H184" s="39">
        <f t="shared" si="8"/>
        <v>0</v>
      </c>
    </row>
    <row r="185" spans="1:8" x14ac:dyDescent="0.25">
      <c r="A185" s="34"/>
      <c r="B185" s="40"/>
      <c r="C185" s="40"/>
      <c r="D185" s="41"/>
      <c r="E185" s="37"/>
      <c r="F185" s="38"/>
      <c r="G185" s="39"/>
      <c r="H185" s="39">
        <f t="shared" ref="H185:H190" si="9">+ROUND((F185*G185),0)</f>
        <v>0</v>
      </c>
    </row>
    <row r="186" spans="1:8" x14ac:dyDescent="0.25">
      <c r="A186" s="34"/>
      <c r="B186" s="40"/>
      <c r="C186" s="40"/>
      <c r="D186" s="41"/>
      <c r="E186" s="37"/>
      <c r="F186" s="38"/>
      <c r="G186" s="39"/>
      <c r="H186" s="39">
        <f t="shared" si="9"/>
        <v>0</v>
      </c>
    </row>
    <row r="187" spans="1:8" x14ac:dyDescent="0.25">
      <c r="A187" s="34"/>
      <c r="B187" s="40"/>
      <c r="C187" s="40"/>
      <c r="D187" s="41"/>
      <c r="E187" s="37"/>
      <c r="F187" s="38"/>
      <c r="G187" s="39"/>
      <c r="H187" s="39">
        <f t="shared" si="9"/>
        <v>0</v>
      </c>
    </row>
    <row r="188" spans="1:8" x14ac:dyDescent="0.25">
      <c r="A188" s="34"/>
      <c r="B188" s="40"/>
      <c r="C188" s="40"/>
      <c r="D188" s="41"/>
      <c r="E188" s="37"/>
      <c r="F188" s="38"/>
      <c r="G188" s="39"/>
      <c r="H188" s="39">
        <f t="shared" si="9"/>
        <v>0</v>
      </c>
    </row>
    <row r="189" spans="1:8" x14ac:dyDescent="0.25">
      <c r="A189" s="34"/>
      <c r="B189" s="40"/>
      <c r="C189" s="40"/>
      <c r="D189" s="41"/>
      <c r="E189" s="37"/>
      <c r="F189" s="38"/>
      <c r="G189" s="39"/>
      <c r="H189" s="39">
        <f t="shared" si="9"/>
        <v>0</v>
      </c>
    </row>
    <row r="190" spans="1:8" x14ac:dyDescent="0.25">
      <c r="A190" s="34"/>
      <c r="B190" s="40"/>
      <c r="C190" s="40"/>
      <c r="D190" s="41"/>
      <c r="E190" s="37"/>
      <c r="F190" s="38"/>
      <c r="G190" s="39"/>
      <c r="H190" s="39">
        <f t="shared" si="9"/>
        <v>0</v>
      </c>
    </row>
    <row r="191" spans="1:8" x14ac:dyDescent="0.25">
      <c r="A191" s="42"/>
      <c r="B191" s="42"/>
      <c r="C191" s="42"/>
      <c r="D191" s="42"/>
      <c r="E191" s="43"/>
      <c r="F191" s="24"/>
      <c r="G191" s="44" t="s">
        <v>2787</v>
      </c>
      <c r="H191" s="45">
        <f>SUM(H178:H190)</f>
        <v>22789</v>
      </c>
    </row>
    <row r="192" spans="1:8" x14ac:dyDescent="0.25">
      <c r="A192" s="46" t="s">
        <v>2788</v>
      </c>
      <c r="B192" s="42"/>
      <c r="C192" s="42"/>
      <c r="D192" s="42"/>
      <c r="E192" s="43"/>
      <c r="F192" s="24"/>
      <c r="G192" s="43"/>
      <c r="H192" s="43"/>
    </row>
    <row r="193" spans="1:11" x14ac:dyDescent="0.25">
      <c r="A193" s="29" t="s">
        <v>2782</v>
      </c>
      <c r="B193" s="30"/>
      <c r="C193" s="30"/>
      <c r="D193" s="31"/>
      <c r="E193" s="47" t="s">
        <v>2780</v>
      </c>
      <c r="F193" s="33" t="s">
        <v>2783</v>
      </c>
      <c r="G193" s="47" t="s">
        <v>2784</v>
      </c>
      <c r="H193" s="47" t="s">
        <v>2785</v>
      </c>
    </row>
    <row r="194" spans="1:11" x14ac:dyDescent="0.25">
      <c r="A194" s="34" t="s">
        <v>2721</v>
      </c>
      <c r="B194" s="40"/>
      <c r="C194" s="40"/>
      <c r="D194" s="41"/>
      <c r="E194" s="37" t="str">
        <f>+IF(A194=0,0,VLOOKUP(A194,[17]INSUMOS!$A$5:$C$2911,2,FALSE))</f>
        <v xml:space="preserve"> HR </v>
      </c>
      <c r="F194" s="38">
        <v>2.5000000000000001E-2</v>
      </c>
      <c r="G194" s="37">
        <f>+IF(A194=0,0,VLOOKUP(A194,[17]INSUMOS!$A$5:$C$2911,3,FALSE))</f>
        <v>145000</v>
      </c>
      <c r="H194" s="39">
        <f t="shared" ref="H194:H200" si="10">+ROUND((F194*G194),0)</f>
        <v>3625</v>
      </c>
    </row>
    <row r="195" spans="1:11" x14ac:dyDescent="0.25">
      <c r="A195" s="34" t="s">
        <v>2951</v>
      </c>
      <c r="B195" s="40"/>
      <c r="C195" s="40"/>
      <c r="D195" s="41"/>
      <c r="E195" s="37" t="str">
        <f>+IF(A195=0,0,VLOOKUP(A195,[17]INSUMOS!$A$5:$C$2911,2,FALSE))</f>
        <v xml:space="preserve"> HR </v>
      </c>
      <c r="F195" s="38">
        <v>2.5000000000000001E-2</v>
      </c>
      <c r="G195" s="37">
        <f>+IF(A195=0,0,VLOOKUP(A195,[17]INSUMOS!$A$5:$C$2911,3,FALSE))</f>
        <v>83333</v>
      </c>
      <c r="H195" s="39">
        <f t="shared" si="10"/>
        <v>2083</v>
      </c>
    </row>
    <row r="196" spans="1:11" x14ac:dyDescent="0.25">
      <c r="A196" s="34" t="s">
        <v>1312</v>
      </c>
      <c r="B196" s="40"/>
      <c r="C196" s="40"/>
      <c r="D196" s="41"/>
      <c r="E196" s="37" t="str">
        <f>+IF(A196=0,0,VLOOKUP(A196,[17]INSUMOS!$A$5:$C$2911,2,FALSE))</f>
        <v xml:space="preserve"> HR </v>
      </c>
      <c r="F196" s="38">
        <v>2.5000000000000001E-2</v>
      </c>
      <c r="G196" s="37">
        <f>+IF(A196=0,0,VLOOKUP(A196,[17]INSUMOS!$A$5:$C$2911,3,FALSE))</f>
        <v>176667</v>
      </c>
      <c r="H196" s="39">
        <f t="shared" si="10"/>
        <v>4417</v>
      </c>
    </row>
    <row r="197" spans="1:11" x14ac:dyDescent="0.25">
      <c r="A197" s="34"/>
      <c r="B197" s="40"/>
      <c r="C197" s="40"/>
      <c r="D197" s="41"/>
      <c r="E197" s="37"/>
      <c r="F197" s="38"/>
      <c r="G197" s="37"/>
      <c r="H197" s="39">
        <f t="shared" si="10"/>
        <v>0</v>
      </c>
      <c r="K197" s="100"/>
    </row>
    <row r="198" spans="1:11" x14ac:dyDescent="0.25">
      <c r="A198" s="34"/>
      <c r="B198" s="40"/>
      <c r="C198" s="40"/>
      <c r="D198" s="41"/>
      <c r="E198" s="37"/>
      <c r="F198" s="38"/>
      <c r="G198" s="37"/>
      <c r="H198" s="39">
        <f t="shared" si="10"/>
        <v>0</v>
      </c>
    </row>
    <row r="199" spans="1:11" x14ac:dyDescent="0.25">
      <c r="A199" s="34"/>
      <c r="B199" s="40"/>
      <c r="C199" s="40"/>
      <c r="D199" s="41"/>
      <c r="E199" s="37"/>
      <c r="F199" s="38"/>
      <c r="G199" s="39"/>
      <c r="H199" s="39">
        <f t="shared" si="10"/>
        <v>0</v>
      </c>
    </row>
    <row r="200" spans="1:11" x14ac:dyDescent="0.25">
      <c r="A200" s="34"/>
      <c r="B200" s="40"/>
      <c r="C200" s="40"/>
      <c r="D200" s="41"/>
      <c r="E200" s="37"/>
      <c r="F200" s="38"/>
      <c r="G200" s="39"/>
      <c r="H200" s="39">
        <f t="shared" si="10"/>
        <v>0</v>
      </c>
    </row>
    <row r="201" spans="1:11" x14ac:dyDescent="0.25">
      <c r="A201" s="42"/>
      <c r="B201" s="42"/>
      <c r="C201" s="42"/>
      <c r="D201" s="42"/>
      <c r="E201" s="43"/>
      <c r="F201" s="24"/>
      <c r="G201" s="44" t="s">
        <v>2787</v>
      </c>
      <c r="H201" s="45">
        <f>SUM(H194:H200)</f>
        <v>10125</v>
      </c>
    </row>
    <row r="202" spans="1:11" x14ac:dyDescent="0.25">
      <c r="A202" s="46" t="s">
        <v>2789</v>
      </c>
      <c r="B202" s="42"/>
      <c r="C202" s="42"/>
      <c r="D202" s="42"/>
      <c r="E202" s="43"/>
      <c r="F202" s="24"/>
      <c r="G202" s="43"/>
      <c r="H202" s="43"/>
    </row>
    <row r="203" spans="1:11" x14ac:dyDescent="0.25">
      <c r="A203" s="29" t="s">
        <v>2782</v>
      </c>
      <c r="B203" s="30"/>
      <c r="C203" s="30"/>
      <c r="D203" s="31"/>
      <c r="E203" s="47" t="s">
        <v>2780</v>
      </c>
      <c r="F203" s="33" t="s">
        <v>2783</v>
      </c>
      <c r="G203" s="47" t="s">
        <v>2784</v>
      </c>
      <c r="H203" s="47" t="s">
        <v>2785</v>
      </c>
    </row>
    <row r="204" spans="1:11" x14ac:dyDescent="0.25">
      <c r="A204" s="34" t="s">
        <v>2952</v>
      </c>
      <c r="B204" s="40"/>
      <c r="C204" s="40"/>
      <c r="D204" s="41"/>
      <c r="E204" s="37" t="s">
        <v>2822</v>
      </c>
      <c r="F204" s="38">
        <v>1.25</v>
      </c>
      <c r="G204" s="39">
        <f>+TRANS!H83</f>
        <v>100204</v>
      </c>
      <c r="H204" s="45">
        <f>+ROUND((F204*G204),0)</f>
        <v>125255</v>
      </c>
    </row>
    <row r="205" spans="1:11" x14ac:dyDescent="0.25">
      <c r="A205" s="34"/>
      <c r="B205" s="40"/>
      <c r="C205" s="40"/>
      <c r="D205" s="41"/>
      <c r="E205" s="37"/>
      <c r="F205" s="38"/>
      <c r="G205" s="39"/>
      <c r="H205" s="45">
        <f>+ROUND((F205*G205),0)</f>
        <v>0</v>
      </c>
    </row>
    <row r="206" spans="1:11" x14ac:dyDescent="0.25">
      <c r="A206" s="34">
        <v>0</v>
      </c>
      <c r="B206" s="40"/>
      <c r="C206" s="40"/>
      <c r="D206" s="41"/>
      <c r="E206" s="37">
        <f>IF(A206=0,0,VLOOKUP(A206,[15]INSUMOS!$A$4:$C$2911,2,FALSE))</f>
        <v>0</v>
      </c>
      <c r="F206" s="38">
        <v>0</v>
      </c>
      <c r="G206" s="39">
        <f>IF(A206=0,0,VLOOKUP(A206,[15]INSUMOS!$A$4:$C$2911,3,FALSE))</f>
        <v>0</v>
      </c>
      <c r="H206" s="45">
        <f>+ROUND((F206*G206),0)</f>
        <v>0</v>
      </c>
    </row>
    <row r="207" spans="1:11" x14ac:dyDescent="0.25">
      <c r="A207" s="42"/>
      <c r="B207" s="42"/>
      <c r="C207" s="42"/>
      <c r="D207" s="42"/>
      <c r="E207" s="43"/>
      <c r="F207" s="24"/>
      <c r="G207" s="44" t="s">
        <v>2787</v>
      </c>
      <c r="H207" s="45">
        <f>SUM(H204:H206)</f>
        <v>125255</v>
      </c>
    </row>
    <row r="208" spans="1:11" x14ac:dyDescent="0.25">
      <c r="A208" s="42"/>
      <c r="B208" s="42"/>
      <c r="C208" s="42"/>
      <c r="D208" s="42"/>
      <c r="E208" s="43"/>
      <c r="F208" s="24"/>
      <c r="G208" s="43"/>
      <c r="H208" s="43"/>
    </row>
    <row r="209" spans="1:8" x14ac:dyDescent="0.25">
      <c r="A209" s="46" t="s">
        <v>2790</v>
      </c>
      <c r="B209" s="42"/>
      <c r="C209" s="42"/>
      <c r="D209" s="42"/>
      <c r="E209" s="43"/>
      <c r="F209" s="24"/>
      <c r="G209" s="43"/>
      <c r="H209" s="43"/>
    </row>
    <row r="210" spans="1:8" x14ac:dyDescent="0.25">
      <c r="A210" s="207" t="s">
        <v>2782</v>
      </c>
      <c r="B210" s="208"/>
      <c r="C210" s="209"/>
      <c r="D210" s="48" t="s">
        <v>2791</v>
      </c>
      <c r="E210" s="49" t="s">
        <v>2792</v>
      </c>
      <c r="F210" s="33" t="s">
        <v>2793</v>
      </c>
      <c r="G210" s="50" t="s">
        <v>2794</v>
      </c>
      <c r="H210" s="47" t="s">
        <v>2785</v>
      </c>
    </row>
    <row r="211" spans="1:8" x14ac:dyDescent="0.25">
      <c r="A211" s="34"/>
      <c r="B211" s="40"/>
      <c r="C211" s="41"/>
      <c r="D211" s="37"/>
      <c r="E211" s="51">
        <f>+[16]F.P.!$H$50</f>
        <v>1.95</v>
      </c>
      <c r="F211" s="52"/>
      <c r="G211" s="53">
        <f>E211*D211</f>
        <v>0</v>
      </c>
      <c r="H211" s="45">
        <f>+ROUND((F211*G211),0)</f>
        <v>0</v>
      </c>
    </row>
    <row r="212" spans="1:8" x14ac:dyDescent="0.25">
      <c r="A212" s="34"/>
      <c r="B212" s="40"/>
      <c r="C212" s="41"/>
      <c r="D212" s="37">
        <f>+IF(A212=0,0,VLOOKUP(A212,INSUMOS!A6:C2912,3,FALSE)/E212)</f>
        <v>0</v>
      </c>
      <c r="E212" s="51">
        <f>+[16]F.P.!$H$50</f>
        <v>1.95</v>
      </c>
      <c r="F212" s="52"/>
      <c r="G212" s="53">
        <f>E212*D212</f>
        <v>0</v>
      </c>
      <c r="H212" s="45">
        <f>+ROUND((F212*G212),0)</f>
        <v>0</v>
      </c>
    </row>
    <row r="213" spans="1:8" x14ac:dyDescent="0.25">
      <c r="A213" s="34"/>
      <c r="B213" s="40"/>
      <c r="C213" s="41"/>
      <c r="D213" s="37">
        <f>+IF(A213=0,0,VLOOKUP(A213,INSUMOS!A7:C2913,3,FALSE)/E213)</f>
        <v>0</v>
      </c>
      <c r="E213" s="51">
        <f>+[16]F.P.!$H$50</f>
        <v>1.95</v>
      </c>
      <c r="F213" s="52"/>
      <c r="G213" s="53">
        <f>E213*D213</f>
        <v>0</v>
      </c>
      <c r="H213" s="45">
        <f>+ROUND((F213*G213),0)</f>
        <v>0</v>
      </c>
    </row>
    <row r="214" spans="1:8" x14ac:dyDescent="0.25">
      <c r="A214" s="23"/>
      <c r="B214" s="23"/>
      <c r="C214" s="23"/>
      <c r="D214" s="23"/>
      <c r="E214" s="43"/>
      <c r="F214" s="24"/>
      <c r="G214" s="44" t="s">
        <v>2787</v>
      </c>
      <c r="H214" s="55">
        <f>SUM(H211:H213)</f>
        <v>0</v>
      </c>
    </row>
    <row r="215" spans="1:8" x14ac:dyDescent="0.25">
      <c r="A215" s="23"/>
      <c r="B215" s="23"/>
      <c r="C215" s="23"/>
      <c r="D215" s="23"/>
      <c r="E215" s="43"/>
      <c r="F215" s="56"/>
      <c r="G215" s="57" t="s">
        <v>2795</v>
      </c>
      <c r="H215" s="58">
        <f>+H191+H201+H207+H214</f>
        <v>158169</v>
      </c>
    </row>
    <row r="216" spans="1:8" x14ac:dyDescent="0.25">
      <c r="A216" s="28" t="s">
        <v>2796</v>
      </c>
      <c r="B216" s="23"/>
      <c r="C216" s="23"/>
      <c r="D216" s="23"/>
      <c r="E216" s="43"/>
      <c r="F216" s="24"/>
      <c r="G216" s="43"/>
      <c r="H216" s="43"/>
    </row>
    <row r="217" spans="1:8" x14ac:dyDescent="0.25">
      <c r="A217" s="210" t="s">
        <v>2782</v>
      </c>
      <c r="B217" s="211"/>
      <c r="C217" s="210" t="s">
        <v>2797</v>
      </c>
      <c r="D217" s="211"/>
      <c r="E217" s="47" t="s">
        <v>2798</v>
      </c>
      <c r="F217" s="59" t="s">
        <v>2799</v>
      </c>
      <c r="G217" s="60"/>
      <c r="H217" s="47" t="s">
        <v>2785</v>
      </c>
    </row>
    <row r="218" spans="1:8" x14ac:dyDescent="0.25">
      <c r="A218" s="193" t="s">
        <v>2800</v>
      </c>
      <c r="B218" s="194"/>
      <c r="C218" s="195" t="s">
        <v>2798</v>
      </c>
      <c r="D218" s="196"/>
      <c r="E218" s="61">
        <f>+AIU!$B$11</f>
        <v>0.21999999999999997</v>
      </c>
      <c r="F218" s="62"/>
      <c r="G218" s="63">
        <f>+H215</f>
        <v>158169</v>
      </c>
      <c r="H218" s="45">
        <f>+G218*E218</f>
        <v>34797.179999999993</v>
      </c>
    </row>
    <row r="219" spans="1:8" x14ac:dyDescent="0.25">
      <c r="A219" s="193" t="s">
        <v>2801</v>
      </c>
      <c r="B219" s="194"/>
      <c r="C219" s="195" t="s">
        <v>2798</v>
      </c>
      <c r="D219" s="196"/>
      <c r="E219" s="61">
        <f>+AIU!$B$32</f>
        <v>3.0000000000000002E-2</v>
      </c>
      <c r="F219" s="62"/>
      <c r="G219" s="63">
        <f>+H215</f>
        <v>158169</v>
      </c>
      <c r="H219" s="45">
        <f>+G219*E219</f>
        <v>4745.0700000000006</v>
      </c>
    </row>
    <row r="220" spans="1:8" x14ac:dyDescent="0.25">
      <c r="A220" s="193" t="s">
        <v>2802</v>
      </c>
      <c r="B220" s="194"/>
      <c r="C220" s="195" t="s">
        <v>2798</v>
      </c>
      <c r="D220" s="196"/>
      <c r="E220" s="61">
        <f>+AIU!$B$41</f>
        <v>0.05</v>
      </c>
      <c r="F220" s="62"/>
      <c r="G220" s="63">
        <f>+H215</f>
        <v>158169</v>
      </c>
      <c r="H220" s="45">
        <f>+G220*E220</f>
        <v>7908.4500000000007</v>
      </c>
    </row>
    <row r="221" spans="1:8" x14ac:dyDescent="0.25">
      <c r="A221" s="23"/>
      <c r="B221" s="23"/>
      <c r="C221" s="23"/>
      <c r="D221" s="23"/>
      <c r="E221" s="64" t="s">
        <v>2803</v>
      </c>
      <c r="F221" s="65"/>
      <c r="G221" s="66"/>
      <c r="H221" s="45">
        <f>SUM(H218:H220)</f>
        <v>47450.7</v>
      </c>
    </row>
    <row r="222" spans="1:8" x14ac:dyDescent="0.25">
      <c r="A222" s="23"/>
      <c r="B222" s="23"/>
      <c r="C222" s="23"/>
      <c r="D222" s="23"/>
      <c r="E222" s="23"/>
      <c r="F222" s="24"/>
      <c r="G222" s="23"/>
      <c r="H222" s="67"/>
    </row>
    <row r="223" spans="1:8" x14ac:dyDescent="0.25">
      <c r="A223" s="23"/>
      <c r="B223" s="23"/>
      <c r="C223" s="23"/>
      <c r="D223" s="23"/>
      <c r="E223" s="23"/>
      <c r="F223" s="24"/>
      <c r="G223" s="23"/>
      <c r="H223" s="67"/>
    </row>
    <row r="224" spans="1:8" x14ac:dyDescent="0.25">
      <c r="A224" s="23"/>
      <c r="B224" s="23"/>
      <c r="C224" s="23"/>
      <c r="D224" s="23"/>
      <c r="E224" s="68" t="s">
        <v>2804</v>
      </c>
      <c r="F224" s="69"/>
      <c r="G224" s="68"/>
      <c r="H224" s="70">
        <f>+H221+H215</f>
        <v>205619.7</v>
      </c>
    </row>
    <row r="225" spans="1:11" x14ac:dyDescent="0.25">
      <c r="A225" s="197" t="s">
        <v>2778</v>
      </c>
      <c r="B225" s="197"/>
      <c r="C225" s="197"/>
      <c r="D225" s="197"/>
      <c r="E225" s="197"/>
      <c r="F225" s="197"/>
      <c r="G225" s="197"/>
      <c r="H225" s="197"/>
    </row>
    <row r="226" spans="1:11" ht="15.75" thickBot="1" x14ac:dyDescent="0.3">
      <c r="A226" s="23"/>
      <c r="B226" s="23"/>
      <c r="C226" s="23"/>
      <c r="D226" s="23"/>
      <c r="E226" s="23"/>
      <c r="F226" s="24"/>
      <c r="G226" s="23"/>
      <c r="H226" s="23"/>
    </row>
    <row r="227" spans="1:11" ht="27" customHeight="1" thickBot="1" x14ac:dyDescent="0.3">
      <c r="A227" s="198" t="s">
        <v>2818</v>
      </c>
      <c r="B227" s="199"/>
      <c r="C227" s="199"/>
      <c r="D227" s="199"/>
      <c r="E227" s="199"/>
      <c r="F227" s="199"/>
      <c r="G227" s="199"/>
      <c r="H227" s="200"/>
    </row>
    <row r="228" spans="1:11" x14ac:dyDescent="0.25">
      <c r="A228" s="23"/>
      <c r="B228" s="23"/>
      <c r="C228" s="23"/>
      <c r="D228" s="23"/>
      <c r="E228" s="23"/>
      <c r="F228" s="24"/>
      <c r="G228" s="23"/>
      <c r="H228" s="23"/>
    </row>
    <row r="229" spans="1:11" x14ac:dyDescent="0.25">
      <c r="A229" s="25" t="s">
        <v>2779</v>
      </c>
      <c r="B229" s="212" t="str">
        <f>+VLOOKUP(A230,PRESUPUESTO!$B$13:$G$408,2,FALSE)</f>
        <v>Replanteo y localizacion de puentes (altimetria y planimetria)</v>
      </c>
      <c r="C229" s="213"/>
      <c r="D229" s="213"/>
      <c r="E229" s="213"/>
      <c r="F229" s="213"/>
      <c r="G229" s="214"/>
      <c r="H229" s="26" t="s">
        <v>2780</v>
      </c>
    </row>
    <row r="230" spans="1:11" x14ac:dyDescent="0.25">
      <c r="A230" s="27">
        <v>1.21</v>
      </c>
      <c r="B230" s="215"/>
      <c r="C230" s="216"/>
      <c r="D230" s="216"/>
      <c r="E230" s="216"/>
      <c r="F230" s="216"/>
      <c r="G230" s="217"/>
      <c r="H230" s="27" t="str">
        <f>+VLOOKUP(A230,PRESUPUESTO!$B$13:$G$562,3,FALSE)</f>
        <v>m2</v>
      </c>
      <c r="J230">
        <v>5</v>
      </c>
      <c r="K230" s="100">
        <f>+H271</f>
        <v>42268</v>
      </c>
    </row>
    <row r="231" spans="1:11" x14ac:dyDescent="0.25">
      <c r="A231" s="23"/>
      <c r="B231" s="23"/>
      <c r="C231" s="23"/>
      <c r="D231" s="23"/>
      <c r="E231" s="23"/>
      <c r="F231" s="24"/>
      <c r="G231" s="23"/>
      <c r="H231" s="23"/>
    </row>
    <row r="232" spans="1:11" x14ac:dyDescent="0.25">
      <c r="A232" s="28" t="s">
        <v>2781</v>
      </c>
      <c r="B232" s="23"/>
      <c r="C232" s="23"/>
      <c r="D232" s="23"/>
      <c r="E232" s="23"/>
      <c r="F232" s="24"/>
      <c r="G232" s="23"/>
      <c r="H232" s="23"/>
    </row>
    <row r="233" spans="1:11" x14ac:dyDescent="0.25">
      <c r="A233" s="29" t="s">
        <v>2782</v>
      </c>
      <c r="B233" s="30"/>
      <c r="C233" s="30"/>
      <c r="D233" s="31"/>
      <c r="E233" s="32" t="s">
        <v>2780</v>
      </c>
      <c r="F233" s="33" t="s">
        <v>2783</v>
      </c>
      <c r="G233" s="32" t="s">
        <v>2784</v>
      </c>
      <c r="H233" s="32" t="s">
        <v>2785</v>
      </c>
    </row>
    <row r="234" spans="1:11" x14ac:dyDescent="0.25">
      <c r="A234" s="34" t="s">
        <v>2786</v>
      </c>
      <c r="B234" s="35"/>
      <c r="C234" s="35"/>
      <c r="D234" s="36"/>
      <c r="E234" s="37" t="str">
        <f>+IF(A234=0,0,VLOOKUP(A234,INSUMOS!$A$5:$C$2911,2,FALSE))</f>
        <v>m</v>
      </c>
      <c r="F234" s="38">
        <v>2.2000000000000002</v>
      </c>
      <c r="G234" s="37">
        <f>+IF(A234=0,0,VLOOKUP(A234,INSUMOS!$A$5:$C$2911,3,FALSE))</f>
        <v>53</v>
      </c>
      <c r="H234" s="39">
        <f t="shared" ref="H234:H240" si="11">+ROUND((F234*G234),0)</f>
        <v>117</v>
      </c>
    </row>
    <row r="235" spans="1:11" x14ac:dyDescent="0.25">
      <c r="A235" s="34" t="s">
        <v>891</v>
      </c>
      <c r="B235" s="40"/>
      <c r="C235" s="40"/>
      <c r="D235" s="41"/>
      <c r="E235" s="37" t="str">
        <f>+IF(A235=0,0,VLOOKUP(A235,INSUMOS!$A$5:$C$2911,2,FALSE))</f>
        <v>gal</v>
      </c>
      <c r="F235" s="38">
        <v>5.0000000000000001E-3</v>
      </c>
      <c r="G235" s="37">
        <f>+IF(A235=0,0,VLOOKUP(A235,INSUMOS!$A$5:$C$2911,3,FALSE))</f>
        <v>63814</v>
      </c>
      <c r="H235" s="39">
        <f t="shared" si="11"/>
        <v>319</v>
      </c>
    </row>
    <row r="236" spans="1:11" x14ac:dyDescent="0.25">
      <c r="A236" s="34" t="s">
        <v>833</v>
      </c>
      <c r="B236" s="40"/>
      <c r="C236" s="40"/>
      <c r="D236" s="41"/>
      <c r="E236" s="37" t="str">
        <f>+IF(A236=0,0,VLOOKUP(A236,INSUMOS!$A$5:$C$2911,2,FALSE))</f>
        <v>m</v>
      </c>
      <c r="F236" s="38">
        <v>0.5</v>
      </c>
      <c r="G236" s="37">
        <f>+IF(A236=0,0,VLOOKUP(A236,INSUMOS!$A$5:$C$2911,3,FALSE))</f>
        <v>1557</v>
      </c>
      <c r="H236" s="39">
        <f t="shared" si="11"/>
        <v>779</v>
      </c>
    </row>
    <row r="237" spans="1:11" x14ac:dyDescent="0.25">
      <c r="A237" s="34"/>
      <c r="B237" s="40"/>
      <c r="C237" s="40"/>
      <c r="D237" s="41"/>
      <c r="E237" s="37"/>
      <c r="F237" s="38"/>
      <c r="G237" s="37"/>
      <c r="H237" s="39">
        <f t="shared" si="11"/>
        <v>0</v>
      </c>
    </row>
    <row r="238" spans="1:11" x14ac:dyDescent="0.25">
      <c r="A238" s="34"/>
      <c r="B238" s="40"/>
      <c r="C238" s="40"/>
      <c r="D238" s="41"/>
      <c r="E238" s="37"/>
      <c r="F238" s="38"/>
      <c r="G238" s="37"/>
      <c r="H238" s="39">
        <f t="shared" si="11"/>
        <v>0</v>
      </c>
    </row>
    <row r="239" spans="1:11" x14ac:dyDescent="0.25">
      <c r="A239" s="34"/>
      <c r="B239" s="40"/>
      <c r="C239" s="40"/>
      <c r="D239" s="41"/>
      <c r="E239" s="37"/>
      <c r="F239" s="38"/>
      <c r="G239" s="37"/>
      <c r="H239" s="39">
        <f t="shared" si="11"/>
        <v>0</v>
      </c>
    </row>
    <row r="240" spans="1:11" x14ac:dyDescent="0.25">
      <c r="A240" s="34"/>
      <c r="B240" s="40"/>
      <c r="C240" s="40"/>
      <c r="D240" s="41"/>
      <c r="E240" s="37"/>
      <c r="F240" s="38"/>
      <c r="G240" s="37"/>
      <c r="H240" s="39">
        <f t="shared" si="11"/>
        <v>0</v>
      </c>
    </row>
    <row r="241" spans="1:8" x14ac:dyDescent="0.25">
      <c r="A241" s="34"/>
      <c r="B241" s="40"/>
      <c r="C241" s="40"/>
      <c r="D241" s="41"/>
      <c r="E241" s="37"/>
      <c r="F241" s="38"/>
      <c r="G241" s="39"/>
      <c r="H241" s="39">
        <f t="shared" ref="H241:H246" si="12">+ROUND((F241*G241),0)</f>
        <v>0</v>
      </c>
    </row>
    <row r="242" spans="1:8" x14ac:dyDescent="0.25">
      <c r="A242" s="34"/>
      <c r="B242" s="40"/>
      <c r="C242" s="40"/>
      <c r="D242" s="41"/>
      <c r="E242" s="37"/>
      <c r="F242" s="38"/>
      <c r="G242" s="39"/>
      <c r="H242" s="39">
        <f t="shared" si="12"/>
        <v>0</v>
      </c>
    </row>
    <row r="243" spans="1:8" x14ac:dyDescent="0.25">
      <c r="A243" s="34"/>
      <c r="B243" s="40"/>
      <c r="C243" s="40"/>
      <c r="D243" s="41"/>
      <c r="E243" s="37"/>
      <c r="F243" s="38"/>
      <c r="G243" s="39"/>
      <c r="H243" s="39">
        <f t="shared" si="12"/>
        <v>0</v>
      </c>
    </row>
    <row r="244" spans="1:8" x14ac:dyDescent="0.25">
      <c r="A244" s="34"/>
      <c r="B244" s="40"/>
      <c r="C244" s="40"/>
      <c r="D244" s="41"/>
      <c r="E244" s="37"/>
      <c r="F244" s="38"/>
      <c r="G244" s="39"/>
      <c r="H244" s="39">
        <f t="shared" si="12"/>
        <v>0</v>
      </c>
    </row>
    <row r="245" spans="1:8" x14ac:dyDescent="0.25">
      <c r="A245" s="34"/>
      <c r="B245" s="40"/>
      <c r="C245" s="40"/>
      <c r="D245" s="41"/>
      <c r="E245" s="37"/>
      <c r="F245" s="38"/>
      <c r="G245" s="39"/>
      <c r="H245" s="39">
        <f t="shared" si="12"/>
        <v>0</v>
      </c>
    </row>
    <row r="246" spans="1:8" x14ac:dyDescent="0.25">
      <c r="A246" s="34"/>
      <c r="B246" s="40"/>
      <c r="C246" s="40"/>
      <c r="D246" s="41"/>
      <c r="E246" s="37"/>
      <c r="F246" s="38"/>
      <c r="G246" s="39"/>
      <c r="H246" s="39">
        <f t="shared" si="12"/>
        <v>0</v>
      </c>
    </row>
    <row r="247" spans="1:8" x14ac:dyDescent="0.25">
      <c r="A247" s="42"/>
      <c r="B247" s="42"/>
      <c r="C247" s="42"/>
      <c r="D247" s="42"/>
      <c r="E247" s="43"/>
      <c r="F247" s="24"/>
      <c r="G247" s="44" t="s">
        <v>2787</v>
      </c>
      <c r="H247" s="45">
        <f>SUM(H234:H246)</f>
        <v>1215</v>
      </c>
    </row>
    <row r="248" spans="1:8" x14ac:dyDescent="0.25">
      <c r="A248" s="46" t="s">
        <v>2788</v>
      </c>
      <c r="B248" s="42"/>
      <c r="C248" s="42"/>
      <c r="D248" s="42"/>
      <c r="E248" s="43"/>
      <c r="F248" s="24"/>
      <c r="G248" s="43"/>
      <c r="H248" s="43"/>
    </row>
    <row r="249" spans="1:8" x14ac:dyDescent="0.25">
      <c r="A249" s="29" t="s">
        <v>2782</v>
      </c>
      <c r="B249" s="30"/>
      <c r="C249" s="30"/>
      <c r="D249" s="31"/>
      <c r="E249" s="47" t="s">
        <v>2780</v>
      </c>
      <c r="F249" s="33" t="s">
        <v>2783</v>
      </c>
      <c r="G249" s="47" t="s">
        <v>2784</v>
      </c>
      <c r="H249" s="47" t="s">
        <v>2785</v>
      </c>
    </row>
    <row r="250" spans="1:8" x14ac:dyDescent="0.25">
      <c r="A250" s="34" t="s">
        <v>903</v>
      </c>
      <c r="B250" s="40"/>
      <c r="C250" s="40"/>
      <c r="D250" s="41"/>
      <c r="E250" s="37" t="str">
        <f>+IF(A250=0,0,VLOOKUP(A250,INSUMOS!$A$5:$C$2911,2,FALSE))</f>
        <v xml:space="preserve"> HR </v>
      </c>
      <c r="F250" s="38">
        <v>0.16669999999999999</v>
      </c>
      <c r="G250" s="37">
        <f>+IF(A250=0,0,VLOOKUP(A250,INSUMOS!$A$5:$C$2911,3,FALSE))</f>
        <v>7500</v>
      </c>
      <c r="H250" s="39">
        <f t="shared" ref="H250:H256" si="13">+ROUND((F250*G250),0)</f>
        <v>1250</v>
      </c>
    </row>
    <row r="251" spans="1:8" x14ac:dyDescent="0.25">
      <c r="A251" s="34" t="s">
        <v>372</v>
      </c>
      <c r="B251" s="40"/>
      <c r="C251" s="40"/>
      <c r="D251" s="41"/>
      <c r="E251" s="37" t="str">
        <f>+IF(A251=0,0,VLOOKUP(A251,INSUMOS!$A$5:$C$2911,2,FALSE))</f>
        <v xml:space="preserve"> HR </v>
      </c>
      <c r="F251" s="38">
        <v>0.96</v>
      </c>
      <c r="G251" s="37">
        <f>+IF(A251=0,0,VLOOKUP(A251,INSUMOS!$A$5:$C$2911,3,FALSE))</f>
        <v>33022</v>
      </c>
      <c r="H251" s="39">
        <f t="shared" si="13"/>
        <v>31701</v>
      </c>
    </row>
    <row r="252" spans="1:8" x14ac:dyDescent="0.25">
      <c r="A252" s="34"/>
      <c r="B252" s="40"/>
      <c r="C252" s="40"/>
      <c r="D252" s="41"/>
      <c r="E252" s="37"/>
      <c r="F252" s="38"/>
      <c r="G252" s="37"/>
      <c r="H252" s="39">
        <f t="shared" si="13"/>
        <v>0</v>
      </c>
    </row>
    <row r="253" spans="1:8" x14ac:dyDescent="0.25">
      <c r="A253" s="34"/>
      <c r="B253" s="40"/>
      <c r="C253" s="40"/>
      <c r="D253" s="41"/>
      <c r="E253" s="37"/>
      <c r="F253" s="38"/>
      <c r="G253" s="37"/>
      <c r="H253" s="39">
        <f t="shared" si="13"/>
        <v>0</v>
      </c>
    </row>
    <row r="254" spans="1:8" x14ac:dyDescent="0.25">
      <c r="A254" s="34"/>
      <c r="B254" s="40"/>
      <c r="C254" s="40"/>
      <c r="D254" s="41"/>
      <c r="E254" s="37"/>
      <c r="F254" s="38"/>
      <c r="G254" s="37"/>
      <c r="H254" s="39">
        <f t="shared" si="13"/>
        <v>0</v>
      </c>
    </row>
    <row r="255" spans="1:8" x14ac:dyDescent="0.25">
      <c r="A255" s="34"/>
      <c r="B255" s="40"/>
      <c r="C255" s="40"/>
      <c r="D255" s="41"/>
      <c r="E255" s="37"/>
      <c r="F255" s="38"/>
      <c r="G255" s="39"/>
      <c r="H255" s="39">
        <f t="shared" si="13"/>
        <v>0</v>
      </c>
    </row>
    <row r="256" spans="1:8" x14ac:dyDescent="0.25">
      <c r="A256" s="34"/>
      <c r="B256" s="40"/>
      <c r="C256" s="40"/>
      <c r="D256" s="41"/>
      <c r="E256" s="37"/>
      <c r="F256" s="38"/>
      <c r="G256" s="39"/>
      <c r="H256" s="39">
        <f t="shared" si="13"/>
        <v>0</v>
      </c>
    </row>
    <row r="257" spans="1:8" x14ac:dyDescent="0.25">
      <c r="A257" s="42"/>
      <c r="B257" s="42"/>
      <c r="C257" s="42"/>
      <c r="D257" s="42"/>
      <c r="E257" s="43"/>
      <c r="F257" s="24"/>
      <c r="G257" s="44" t="s">
        <v>2787</v>
      </c>
      <c r="H257" s="45">
        <f>SUM(H250:H256)</f>
        <v>32951</v>
      </c>
    </row>
    <row r="258" spans="1:8" x14ac:dyDescent="0.25">
      <c r="A258" s="46" t="s">
        <v>2789</v>
      </c>
      <c r="B258" s="42"/>
      <c r="C258" s="42"/>
      <c r="D258" s="42"/>
      <c r="E258" s="43"/>
      <c r="F258" s="24"/>
      <c r="G258" s="43"/>
      <c r="H258" s="43"/>
    </row>
    <row r="259" spans="1:8" x14ac:dyDescent="0.25">
      <c r="A259" s="29" t="s">
        <v>2782</v>
      </c>
      <c r="B259" s="30"/>
      <c r="C259" s="30"/>
      <c r="D259" s="31"/>
      <c r="E259" s="47" t="s">
        <v>2780</v>
      </c>
      <c r="F259" s="33" t="s">
        <v>2783</v>
      </c>
      <c r="G259" s="47" t="s">
        <v>2784</v>
      </c>
      <c r="H259" s="47" t="s">
        <v>2785</v>
      </c>
    </row>
    <row r="260" spans="1:8" x14ac:dyDescent="0.25">
      <c r="A260" s="34"/>
      <c r="B260" s="40"/>
      <c r="C260" s="40"/>
      <c r="D260" s="41"/>
      <c r="E260" s="37"/>
      <c r="F260" s="38"/>
      <c r="G260" s="39"/>
      <c r="H260" s="45">
        <f>+ROUND((F260*G260),0)</f>
        <v>0</v>
      </c>
    </row>
    <row r="261" spans="1:8" x14ac:dyDescent="0.25">
      <c r="A261" s="34"/>
      <c r="B261" s="40"/>
      <c r="C261" s="40"/>
      <c r="D261" s="41"/>
      <c r="E261" s="37"/>
      <c r="F261" s="38"/>
      <c r="G261" s="39"/>
      <c r="H261" s="45">
        <f>+ROUND((F261*G261),0)</f>
        <v>0</v>
      </c>
    </row>
    <row r="262" spans="1:8" x14ac:dyDescent="0.25">
      <c r="A262" s="34"/>
      <c r="B262" s="40"/>
      <c r="C262" s="40"/>
      <c r="D262" s="41"/>
      <c r="E262" s="37"/>
      <c r="F262" s="38"/>
      <c r="G262" s="39"/>
      <c r="H262" s="45">
        <f>+ROUND((F262*G262),0)</f>
        <v>0</v>
      </c>
    </row>
    <row r="263" spans="1:8" x14ac:dyDescent="0.25">
      <c r="A263" s="42"/>
      <c r="B263" s="42"/>
      <c r="C263" s="42"/>
      <c r="D263" s="42"/>
      <c r="E263" s="43"/>
      <c r="F263" s="24"/>
      <c r="G263" s="44" t="s">
        <v>2787</v>
      </c>
      <c r="H263" s="45">
        <f>SUM(H260:H262)</f>
        <v>0</v>
      </c>
    </row>
    <row r="264" spans="1:8" x14ac:dyDescent="0.25">
      <c r="A264" s="42"/>
      <c r="B264" s="42"/>
      <c r="C264" s="42"/>
      <c r="D264" s="42"/>
      <c r="E264" s="43"/>
      <c r="F264" s="24"/>
      <c r="G264" s="43"/>
      <c r="H264" s="43"/>
    </row>
    <row r="265" spans="1:8" x14ac:dyDescent="0.25">
      <c r="A265" s="46" t="s">
        <v>2790</v>
      </c>
      <c r="B265" s="42"/>
      <c r="C265" s="42"/>
      <c r="D265" s="42"/>
      <c r="E265" s="43"/>
      <c r="F265" s="24"/>
      <c r="G265" s="43"/>
      <c r="H265" s="43"/>
    </row>
    <row r="266" spans="1:8" x14ac:dyDescent="0.25">
      <c r="A266" s="207" t="s">
        <v>2782</v>
      </c>
      <c r="B266" s="208"/>
      <c r="C266" s="209"/>
      <c r="D266" s="48" t="s">
        <v>2791</v>
      </c>
      <c r="E266" s="49" t="s">
        <v>2792</v>
      </c>
      <c r="F266" s="33" t="s">
        <v>2793</v>
      </c>
      <c r="G266" s="50" t="s">
        <v>2794</v>
      </c>
      <c r="H266" s="47" t="s">
        <v>2785</v>
      </c>
    </row>
    <row r="267" spans="1:8" x14ac:dyDescent="0.25">
      <c r="A267" s="34" t="s">
        <v>2091</v>
      </c>
      <c r="B267" s="40"/>
      <c r="C267" s="41"/>
      <c r="D267" s="37">
        <f>+IF(A267=0,0,VLOOKUP(A267,INSUMOS!$A$5:$C$2911,3,FALSE)/E267)</f>
        <v>16017.435897435898</v>
      </c>
      <c r="E267" s="51">
        <f>+[16]F.P.!$H$50</f>
        <v>1.95</v>
      </c>
      <c r="F267" s="52">
        <v>0.16669999999999999</v>
      </c>
      <c r="G267" s="53">
        <f>E267*D267</f>
        <v>31234</v>
      </c>
      <c r="H267" s="45">
        <f>+ROUND((F267*G267),0)</f>
        <v>5207</v>
      </c>
    </row>
    <row r="268" spans="1:8" x14ac:dyDescent="0.25">
      <c r="A268" s="34" t="s">
        <v>340</v>
      </c>
      <c r="B268" s="40"/>
      <c r="C268" s="41"/>
      <c r="D268" s="37">
        <f>+IF(A268=0,0,VLOOKUP(A268,INSUMOS!$A$5:$C$2911,3,FALSE)/E268)</f>
        <v>5248.7179487179492</v>
      </c>
      <c r="E268" s="51">
        <f>+[16]F.P.!$H$50</f>
        <v>1.95</v>
      </c>
      <c r="F268" s="52">
        <v>0.16669999999999999</v>
      </c>
      <c r="G268" s="53">
        <f>E268*D268</f>
        <v>10235</v>
      </c>
      <c r="H268" s="45">
        <f>+ROUND((F268*G268),0)</f>
        <v>1706</v>
      </c>
    </row>
    <row r="269" spans="1:8" x14ac:dyDescent="0.25">
      <c r="A269" s="34" t="s">
        <v>169</v>
      </c>
      <c r="B269" s="40"/>
      <c r="C269" s="41"/>
      <c r="D269" s="37">
        <f>+IF(A269=0,0,VLOOKUP(A269,INSUMOS!$A$5:$C$2911,3,FALSE)/E269)</f>
        <v>3657.9487179487182</v>
      </c>
      <c r="E269" s="51">
        <f>+[16]F.P.!$H$50</f>
        <v>1.95</v>
      </c>
      <c r="F269" s="52">
        <v>0.16669999999999999</v>
      </c>
      <c r="G269" s="53">
        <f>E269*D269</f>
        <v>7133</v>
      </c>
      <c r="H269" s="45">
        <f>+ROUND((F269*G269),0)</f>
        <v>1189</v>
      </c>
    </row>
    <row r="270" spans="1:8" x14ac:dyDescent="0.25">
      <c r="A270" s="23"/>
      <c r="B270" s="23"/>
      <c r="C270" s="23"/>
      <c r="D270" s="23"/>
      <c r="E270" s="43"/>
      <c r="F270" s="24"/>
      <c r="G270" s="44" t="s">
        <v>2787</v>
      </c>
      <c r="H270" s="55">
        <f>SUM(H267:H269)</f>
        <v>8102</v>
      </c>
    </row>
    <row r="271" spans="1:8" x14ac:dyDescent="0.25">
      <c r="A271" s="23"/>
      <c r="B271" s="23"/>
      <c r="C271" s="23"/>
      <c r="D271" s="23"/>
      <c r="E271" s="43"/>
      <c r="F271" s="56"/>
      <c r="G271" s="57" t="s">
        <v>2795</v>
      </c>
      <c r="H271" s="58">
        <f>+H247+H257+H263+H270</f>
        <v>42268</v>
      </c>
    </row>
    <row r="272" spans="1:8" x14ac:dyDescent="0.25">
      <c r="A272" s="28" t="s">
        <v>2796</v>
      </c>
      <c r="B272" s="23"/>
      <c r="C272" s="23"/>
      <c r="D272" s="23"/>
      <c r="E272" s="43"/>
      <c r="F272" s="24"/>
      <c r="G272" s="43"/>
      <c r="H272" s="43"/>
    </row>
    <row r="273" spans="1:11" x14ac:dyDescent="0.25">
      <c r="A273" s="210" t="s">
        <v>2782</v>
      </c>
      <c r="B273" s="211"/>
      <c r="C273" s="210" t="s">
        <v>2797</v>
      </c>
      <c r="D273" s="211"/>
      <c r="E273" s="47" t="s">
        <v>2798</v>
      </c>
      <c r="F273" s="59" t="s">
        <v>2799</v>
      </c>
      <c r="G273" s="60"/>
      <c r="H273" s="47" t="s">
        <v>2785</v>
      </c>
    </row>
    <row r="274" spans="1:11" x14ac:dyDescent="0.25">
      <c r="A274" s="193" t="s">
        <v>2800</v>
      </c>
      <c r="B274" s="194"/>
      <c r="C274" s="195" t="s">
        <v>2798</v>
      </c>
      <c r="D274" s="196"/>
      <c r="E274" s="61">
        <f>+AIU!$B$11</f>
        <v>0.21999999999999997</v>
      </c>
      <c r="F274" s="62"/>
      <c r="G274" s="63">
        <f>+H271</f>
        <v>42268</v>
      </c>
      <c r="H274" s="45">
        <f>+G274*E274</f>
        <v>9298.9599999999991</v>
      </c>
    </row>
    <row r="275" spans="1:11" x14ac:dyDescent="0.25">
      <c r="A275" s="193" t="s">
        <v>2801</v>
      </c>
      <c r="B275" s="194"/>
      <c r="C275" s="195" t="s">
        <v>2798</v>
      </c>
      <c r="D275" s="196"/>
      <c r="E275" s="61">
        <f>+AIU!$B$32</f>
        <v>3.0000000000000002E-2</v>
      </c>
      <c r="F275" s="62"/>
      <c r="G275" s="63">
        <f>+H271</f>
        <v>42268</v>
      </c>
      <c r="H275" s="45">
        <f>+G275*E275</f>
        <v>1268.0400000000002</v>
      </c>
    </row>
    <row r="276" spans="1:11" x14ac:dyDescent="0.25">
      <c r="A276" s="193" t="s">
        <v>2802</v>
      </c>
      <c r="B276" s="194"/>
      <c r="C276" s="195" t="s">
        <v>2798</v>
      </c>
      <c r="D276" s="196"/>
      <c r="E276" s="61">
        <f>+AIU!$B$41</f>
        <v>0.05</v>
      </c>
      <c r="F276" s="62"/>
      <c r="G276" s="63">
        <f>+H271</f>
        <v>42268</v>
      </c>
      <c r="H276" s="45">
        <f>+G276*E276</f>
        <v>2113.4</v>
      </c>
    </row>
    <row r="277" spans="1:11" x14ac:dyDescent="0.25">
      <c r="A277" s="23"/>
      <c r="B277" s="23"/>
      <c r="C277" s="23"/>
      <c r="D277" s="23"/>
      <c r="E277" s="64" t="s">
        <v>2803</v>
      </c>
      <c r="F277" s="65"/>
      <c r="G277" s="66"/>
      <c r="H277" s="45">
        <f>SUM(H274:H276)</f>
        <v>12680.4</v>
      </c>
    </row>
    <row r="278" spans="1:11" x14ac:dyDescent="0.25">
      <c r="A278" s="23"/>
      <c r="B278" s="23"/>
      <c r="C278" s="23"/>
      <c r="D278" s="23"/>
      <c r="E278" s="23"/>
      <c r="F278" s="24"/>
      <c r="G278" s="23"/>
      <c r="H278" s="67"/>
    </row>
    <row r="279" spans="1:11" x14ac:dyDescent="0.25">
      <c r="A279" s="23"/>
      <c r="B279" s="23"/>
      <c r="C279" s="23"/>
      <c r="D279" s="23"/>
      <c r="E279" s="23"/>
      <c r="F279" s="24"/>
      <c r="G279" s="23"/>
      <c r="H279" s="67"/>
    </row>
    <row r="280" spans="1:11" x14ac:dyDescent="0.25">
      <c r="A280" s="23"/>
      <c r="B280" s="23"/>
      <c r="C280" s="23"/>
      <c r="D280" s="23"/>
      <c r="E280" s="68" t="s">
        <v>2804</v>
      </c>
      <c r="F280" s="69"/>
      <c r="G280" s="68"/>
      <c r="H280" s="70">
        <f>+H277+H271</f>
        <v>54948.4</v>
      </c>
    </row>
    <row r="281" spans="1:11" x14ac:dyDescent="0.25">
      <c r="A281" s="197" t="s">
        <v>2778</v>
      </c>
      <c r="B281" s="197"/>
      <c r="C281" s="197"/>
      <c r="D281" s="197"/>
      <c r="E281" s="197"/>
      <c r="F281" s="197"/>
      <c r="G281" s="197"/>
      <c r="H281" s="197"/>
    </row>
    <row r="282" spans="1:11" ht="15.75" thickBot="1" x14ac:dyDescent="0.3">
      <c r="A282" s="23"/>
      <c r="B282" s="23"/>
      <c r="C282" s="23"/>
      <c r="D282" s="23"/>
      <c r="E282" s="23"/>
      <c r="F282" s="24"/>
      <c r="G282" s="23"/>
      <c r="H282" s="23"/>
    </row>
    <row r="283" spans="1:11" ht="30.75" customHeight="1" thickBot="1" x14ac:dyDescent="0.3">
      <c r="A283" s="198" t="s">
        <v>2818</v>
      </c>
      <c r="B283" s="199"/>
      <c r="C283" s="199"/>
      <c r="D283" s="199"/>
      <c r="E283" s="199"/>
      <c r="F283" s="199"/>
      <c r="G283" s="199"/>
      <c r="H283" s="200"/>
    </row>
    <row r="284" spans="1:11" x14ac:dyDescent="0.25">
      <c r="A284" s="23"/>
      <c r="B284" s="23"/>
      <c r="C284" s="23"/>
      <c r="D284" s="23"/>
      <c r="E284" s="23"/>
      <c r="F284" s="24"/>
      <c r="G284" s="23"/>
      <c r="H284" s="23"/>
    </row>
    <row r="285" spans="1:11" x14ac:dyDescent="0.25">
      <c r="A285" s="25" t="s">
        <v>2779</v>
      </c>
      <c r="B285" s="201" t="str">
        <f>+VLOOKUP(A286,PRESUPUESTO!$B$13:$G$408,2,FALSE)</f>
        <v>Relleno en material seleccionado de la excavación compactado</v>
      </c>
      <c r="C285" s="202"/>
      <c r="D285" s="202"/>
      <c r="E285" s="202"/>
      <c r="F285" s="202"/>
      <c r="G285" s="203"/>
      <c r="H285" s="26" t="s">
        <v>2780</v>
      </c>
    </row>
    <row r="286" spans="1:11" x14ac:dyDescent="0.25">
      <c r="A286" s="27">
        <v>1.22</v>
      </c>
      <c r="B286" s="204"/>
      <c r="C286" s="205"/>
      <c r="D286" s="205"/>
      <c r="E286" s="205"/>
      <c r="F286" s="205"/>
      <c r="G286" s="206"/>
      <c r="H286" s="27" t="str">
        <f>+VLOOKUP(A286,PRESUPUESTO!$B$13:$G$562,3,FALSE)</f>
        <v>m3</v>
      </c>
      <c r="J286">
        <v>6</v>
      </c>
      <c r="K286" s="100">
        <f>+H327</f>
        <v>20307</v>
      </c>
    </row>
    <row r="287" spans="1:11" x14ac:dyDescent="0.25">
      <c r="A287" s="23"/>
      <c r="B287" s="23"/>
      <c r="C287" s="23"/>
      <c r="D287" s="23"/>
      <c r="E287" s="23"/>
      <c r="F287" s="24"/>
      <c r="G287" s="23"/>
      <c r="H287" s="23"/>
    </row>
    <row r="288" spans="1:11" x14ac:dyDescent="0.25">
      <c r="A288" s="28" t="s">
        <v>2781</v>
      </c>
      <c r="B288" s="23"/>
      <c r="C288" s="23"/>
      <c r="D288" s="23"/>
      <c r="E288" s="23"/>
      <c r="F288" s="24"/>
      <c r="G288" s="23"/>
      <c r="H288" s="23"/>
    </row>
    <row r="289" spans="1:8" x14ac:dyDescent="0.25">
      <c r="A289" s="29" t="s">
        <v>2782</v>
      </c>
      <c r="B289" s="30"/>
      <c r="C289" s="30"/>
      <c r="D289" s="31"/>
      <c r="E289" s="32" t="s">
        <v>2780</v>
      </c>
      <c r="F289" s="33" t="s">
        <v>2783</v>
      </c>
      <c r="G289" s="32" t="s">
        <v>2784</v>
      </c>
      <c r="H289" s="32" t="s">
        <v>2785</v>
      </c>
    </row>
    <row r="290" spans="1:8" x14ac:dyDescent="0.25">
      <c r="A290" s="34"/>
      <c r="B290" s="35"/>
      <c r="C290" s="35"/>
      <c r="D290" s="36"/>
      <c r="E290" s="37"/>
      <c r="F290" s="38"/>
      <c r="G290" s="37"/>
      <c r="H290" s="39">
        <f t="shared" ref="H290:H296" si="14">+ROUND((F290*G290),0)</f>
        <v>0</v>
      </c>
    </row>
    <row r="291" spans="1:8" x14ac:dyDescent="0.25">
      <c r="A291" s="34"/>
      <c r="B291" s="40"/>
      <c r="C291" s="40"/>
      <c r="D291" s="41"/>
      <c r="E291" s="37"/>
      <c r="F291" s="38"/>
      <c r="G291" s="37"/>
      <c r="H291" s="39">
        <f t="shared" si="14"/>
        <v>0</v>
      </c>
    </row>
    <row r="292" spans="1:8" x14ac:dyDescent="0.25">
      <c r="A292" s="34"/>
      <c r="B292" s="40"/>
      <c r="C292" s="40"/>
      <c r="D292" s="41"/>
      <c r="E292" s="37"/>
      <c r="F292" s="38"/>
      <c r="G292" s="37"/>
      <c r="H292" s="39">
        <f t="shared" si="14"/>
        <v>0</v>
      </c>
    </row>
    <row r="293" spans="1:8" x14ac:dyDescent="0.25">
      <c r="A293" s="34"/>
      <c r="B293" s="40"/>
      <c r="C293" s="40"/>
      <c r="D293" s="41"/>
      <c r="E293" s="37"/>
      <c r="F293" s="38"/>
      <c r="G293" s="37"/>
      <c r="H293" s="39">
        <f t="shared" si="14"/>
        <v>0</v>
      </c>
    </row>
    <row r="294" spans="1:8" x14ac:dyDescent="0.25">
      <c r="A294" s="34"/>
      <c r="B294" s="40"/>
      <c r="C294" s="40"/>
      <c r="D294" s="41"/>
      <c r="E294" s="37"/>
      <c r="F294" s="38"/>
      <c r="G294" s="37"/>
      <c r="H294" s="39">
        <f t="shared" si="14"/>
        <v>0</v>
      </c>
    </row>
    <row r="295" spans="1:8" x14ac:dyDescent="0.25">
      <c r="A295" s="34"/>
      <c r="B295" s="40"/>
      <c r="C295" s="40"/>
      <c r="D295" s="41"/>
      <c r="E295" s="37"/>
      <c r="F295" s="38"/>
      <c r="G295" s="37"/>
      <c r="H295" s="39">
        <f t="shared" si="14"/>
        <v>0</v>
      </c>
    </row>
    <row r="296" spans="1:8" x14ac:dyDescent="0.25">
      <c r="A296" s="34"/>
      <c r="B296" s="40"/>
      <c r="C296" s="40"/>
      <c r="D296" s="41"/>
      <c r="E296" s="37"/>
      <c r="F296" s="38"/>
      <c r="G296" s="37"/>
      <c r="H296" s="39">
        <f t="shared" si="14"/>
        <v>0</v>
      </c>
    </row>
    <row r="297" spans="1:8" x14ac:dyDescent="0.25">
      <c r="A297" s="34"/>
      <c r="B297" s="40"/>
      <c r="C297" s="40"/>
      <c r="D297" s="41"/>
      <c r="E297" s="37"/>
      <c r="F297" s="38"/>
      <c r="G297" s="39"/>
      <c r="H297" s="39">
        <f t="shared" ref="H297:H302" si="15">+ROUND((F297*G297),0)</f>
        <v>0</v>
      </c>
    </row>
    <row r="298" spans="1:8" x14ac:dyDescent="0.25">
      <c r="A298" s="34"/>
      <c r="B298" s="40"/>
      <c r="C298" s="40"/>
      <c r="D298" s="41"/>
      <c r="E298" s="37"/>
      <c r="F298" s="38"/>
      <c r="G298" s="39"/>
      <c r="H298" s="39">
        <f t="shared" si="15"/>
        <v>0</v>
      </c>
    </row>
    <row r="299" spans="1:8" x14ac:dyDescent="0.25">
      <c r="A299" s="34"/>
      <c r="B299" s="40"/>
      <c r="C299" s="40"/>
      <c r="D299" s="41"/>
      <c r="E299" s="37"/>
      <c r="F299" s="38"/>
      <c r="G299" s="39"/>
      <c r="H299" s="39">
        <f t="shared" si="15"/>
        <v>0</v>
      </c>
    </row>
    <row r="300" spans="1:8" x14ac:dyDescent="0.25">
      <c r="A300" s="34"/>
      <c r="B300" s="40"/>
      <c r="C300" s="40"/>
      <c r="D300" s="41"/>
      <c r="E300" s="37"/>
      <c r="F300" s="38"/>
      <c r="G300" s="39"/>
      <c r="H300" s="39">
        <f t="shared" si="15"/>
        <v>0</v>
      </c>
    </row>
    <row r="301" spans="1:8" x14ac:dyDescent="0.25">
      <c r="A301" s="34"/>
      <c r="B301" s="40"/>
      <c r="C301" s="40"/>
      <c r="D301" s="41"/>
      <c r="E301" s="37"/>
      <c r="F301" s="38"/>
      <c r="G301" s="39"/>
      <c r="H301" s="39">
        <f t="shared" si="15"/>
        <v>0</v>
      </c>
    </row>
    <row r="302" spans="1:8" x14ac:dyDescent="0.25">
      <c r="A302" s="34"/>
      <c r="B302" s="40"/>
      <c r="C302" s="40"/>
      <c r="D302" s="41"/>
      <c r="E302" s="37"/>
      <c r="F302" s="38"/>
      <c r="G302" s="39"/>
      <c r="H302" s="39">
        <f t="shared" si="15"/>
        <v>0</v>
      </c>
    </row>
    <row r="303" spans="1:8" x14ac:dyDescent="0.25">
      <c r="A303" s="42"/>
      <c r="B303" s="42"/>
      <c r="C303" s="42"/>
      <c r="D303" s="42"/>
      <c r="E303" s="43"/>
      <c r="F303" s="24"/>
      <c r="G303" s="44" t="s">
        <v>2787</v>
      </c>
      <c r="H303" s="45">
        <f>SUM(H290:H302)</f>
        <v>0</v>
      </c>
    </row>
    <row r="304" spans="1:8" x14ac:dyDescent="0.25">
      <c r="A304" s="46" t="s">
        <v>2788</v>
      </c>
      <c r="B304" s="42"/>
      <c r="C304" s="42"/>
      <c r="D304" s="42"/>
      <c r="E304" s="43"/>
      <c r="F304" s="24"/>
      <c r="G304" s="43"/>
      <c r="H304" s="43"/>
    </row>
    <row r="305" spans="1:8" x14ac:dyDescent="0.25">
      <c r="A305" s="29" t="s">
        <v>2782</v>
      </c>
      <c r="B305" s="30"/>
      <c r="C305" s="30"/>
      <c r="D305" s="31"/>
      <c r="E305" s="47" t="s">
        <v>2780</v>
      </c>
      <c r="F305" s="33" t="s">
        <v>2783</v>
      </c>
      <c r="G305" s="47" t="s">
        <v>2784</v>
      </c>
      <c r="H305" s="47" t="s">
        <v>2785</v>
      </c>
    </row>
    <row r="306" spans="1:8" x14ac:dyDescent="0.25">
      <c r="A306" s="34" t="s">
        <v>2824</v>
      </c>
      <c r="B306" s="40"/>
      <c r="C306" s="40"/>
      <c r="D306" s="41"/>
      <c r="E306" s="37" t="s">
        <v>2798</v>
      </c>
      <c r="F306" s="38">
        <v>0.1</v>
      </c>
      <c r="G306" s="37">
        <f>+H326</f>
        <v>16870</v>
      </c>
      <c r="H306" s="39">
        <f t="shared" ref="H306:H312" si="16">+ROUND((F306*G306),0)</f>
        <v>1687</v>
      </c>
    </row>
    <row r="307" spans="1:8" x14ac:dyDescent="0.25">
      <c r="A307" s="34" t="s">
        <v>2724</v>
      </c>
      <c r="B307" s="40"/>
      <c r="C307" s="40"/>
      <c r="D307" s="41"/>
      <c r="E307" s="37" t="str">
        <f>+IF(A307=0,0,VLOOKUP(A307,INSUMOS!$A$5:$C$2911,2,FALSE))</f>
        <v xml:space="preserve"> HR </v>
      </c>
      <c r="F307" s="38">
        <v>0.2994</v>
      </c>
      <c r="G307" s="37">
        <f>+IF(A307=0,0,VLOOKUP(A307,INSUMOS!$A$5:$C$2911,3,FALSE))</f>
        <v>5844</v>
      </c>
      <c r="H307" s="39">
        <f t="shared" si="16"/>
        <v>1750</v>
      </c>
    </row>
    <row r="308" spans="1:8" x14ac:dyDescent="0.25">
      <c r="A308" s="34"/>
      <c r="B308" s="40"/>
      <c r="C308" s="40"/>
      <c r="D308" s="41"/>
      <c r="E308" s="37"/>
      <c r="F308" s="38"/>
      <c r="G308" s="37"/>
      <c r="H308" s="39">
        <f t="shared" si="16"/>
        <v>0</v>
      </c>
    </row>
    <row r="309" spans="1:8" x14ac:dyDescent="0.25">
      <c r="A309" s="34"/>
      <c r="B309" s="40"/>
      <c r="C309" s="40"/>
      <c r="D309" s="41"/>
      <c r="E309" s="37"/>
      <c r="F309" s="38"/>
      <c r="G309" s="37"/>
      <c r="H309" s="39">
        <f t="shared" si="16"/>
        <v>0</v>
      </c>
    </row>
    <row r="310" spans="1:8" x14ac:dyDescent="0.25">
      <c r="A310" s="34"/>
      <c r="B310" s="40"/>
      <c r="C310" s="40"/>
      <c r="D310" s="41"/>
      <c r="E310" s="37"/>
      <c r="F310" s="38"/>
      <c r="G310" s="37"/>
      <c r="H310" s="39">
        <f t="shared" si="16"/>
        <v>0</v>
      </c>
    </row>
    <row r="311" spans="1:8" x14ac:dyDescent="0.25">
      <c r="A311" s="34"/>
      <c r="B311" s="40"/>
      <c r="C311" s="40"/>
      <c r="D311" s="41"/>
      <c r="E311" s="37"/>
      <c r="F311" s="38"/>
      <c r="G311" s="39"/>
      <c r="H311" s="39">
        <f t="shared" si="16"/>
        <v>0</v>
      </c>
    </row>
    <row r="312" spans="1:8" x14ac:dyDescent="0.25">
      <c r="A312" s="34"/>
      <c r="B312" s="40"/>
      <c r="C312" s="40"/>
      <c r="D312" s="41"/>
      <c r="E312" s="37"/>
      <c r="F312" s="38"/>
      <c r="G312" s="39"/>
      <c r="H312" s="39">
        <f t="shared" si="16"/>
        <v>0</v>
      </c>
    </row>
    <row r="313" spans="1:8" x14ac:dyDescent="0.25">
      <c r="A313" s="42"/>
      <c r="B313" s="42"/>
      <c r="C313" s="42"/>
      <c r="D313" s="42"/>
      <c r="E313" s="43"/>
      <c r="F313" s="24"/>
      <c r="G313" s="44" t="s">
        <v>2787</v>
      </c>
      <c r="H313" s="45">
        <f>SUM(H306:H312)</f>
        <v>3437</v>
      </c>
    </row>
    <row r="314" spans="1:8" x14ac:dyDescent="0.25">
      <c r="A314" s="46" t="s">
        <v>2789</v>
      </c>
      <c r="B314" s="42"/>
      <c r="C314" s="42"/>
      <c r="D314" s="42"/>
      <c r="E314" s="43"/>
      <c r="F314" s="24"/>
      <c r="G314" s="43"/>
      <c r="H314" s="43"/>
    </row>
    <row r="315" spans="1:8" x14ac:dyDescent="0.25">
      <c r="A315" s="29" t="s">
        <v>2782</v>
      </c>
      <c r="B315" s="30"/>
      <c r="C315" s="30"/>
      <c r="D315" s="31"/>
      <c r="E315" s="47" t="s">
        <v>2780</v>
      </c>
      <c r="F315" s="33" t="s">
        <v>2783</v>
      </c>
      <c r="G315" s="47" t="s">
        <v>2784</v>
      </c>
      <c r="H315" s="47" t="s">
        <v>2785</v>
      </c>
    </row>
    <row r="316" spans="1:8" x14ac:dyDescent="0.25">
      <c r="A316" s="34"/>
      <c r="B316" s="40"/>
      <c r="C316" s="40"/>
      <c r="D316" s="41"/>
      <c r="E316" s="37"/>
      <c r="F316" s="38"/>
      <c r="G316" s="39"/>
      <c r="H316" s="45">
        <f>+ROUND((F316*G316),0)</f>
        <v>0</v>
      </c>
    </row>
    <row r="317" spans="1:8" x14ac:dyDescent="0.25">
      <c r="A317" s="34"/>
      <c r="B317" s="40"/>
      <c r="C317" s="40"/>
      <c r="D317" s="41"/>
      <c r="E317" s="37"/>
      <c r="F317" s="38"/>
      <c r="G317" s="39"/>
      <c r="H317" s="45">
        <f>+ROUND((F317*G317),0)</f>
        <v>0</v>
      </c>
    </row>
    <row r="318" spans="1:8" x14ac:dyDescent="0.25">
      <c r="A318" s="34"/>
      <c r="B318" s="40"/>
      <c r="C318" s="40"/>
      <c r="D318" s="41"/>
      <c r="E318" s="37"/>
      <c r="F318" s="38"/>
      <c r="G318" s="39"/>
      <c r="H318" s="45">
        <f>+ROUND((F318*G318),0)</f>
        <v>0</v>
      </c>
    </row>
    <row r="319" spans="1:8" x14ac:dyDescent="0.25">
      <c r="A319" s="42"/>
      <c r="B319" s="42"/>
      <c r="C319" s="42"/>
      <c r="D319" s="42"/>
      <c r="E319" s="43"/>
      <c r="F319" s="24"/>
      <c r="G319" s="44" t="s">
        <v>2787</v>
      </c>
      <c r="H319" s="45">
        <f>SUM(H316:H318)</f>
        <v>0</v>
      </c>
    </row>
    <row r="320" spans="1:8" x14ac:dyDescent="0.25">
      <c r="A320" s="42"/>
      <c r="B320" s="42"/>
      <c r="C320" s="42"/>
      <c r="D320" s="42"/>
      <c r="E320" s="43"/>
      <c r="F320" s="24"/>
      <c r="G320" s="43"/>
      <c r="H320" s="43"/>
    </row>
    <row r="321" spans="1:8" x14ac:dyDescent="0.25">
      <c r="A321" s="46" t="s">
        <v>2790</v>
      </c>
      <c r="B321" s="42"/>
      <c r="C321" s="42"/>
      <c r="D321" s="42"/>
      <c r="E321" s="43"/>
      <c r="F321" s="24"/>
      <c r="G321" s="43"/>
      <c r="H321" s="43"/>
    </row>
    <row r="322" spans="1:8" x14ac:dyDescent="0.25">
      <c r="A322" s="207" t="s">
        <v>2782</v>
      </c>
      <c r="B322" s="208"/>
      <c r="C322" s="209"/>
      <c r="D322" s="48" t="s">
        <v>2791</v>
      </c>
      <c r="E322" s="49" t="s">
        <v>2792</v>
      </c>
      <c r="F322" s="33" t="s">
        <v>2793</v>
      </c>
      <c r="G322" s="50" t="s">
        <v>2794</v>
      </c>
      <c r="H322" s="47" t="s">
        <v>2785</v>
      </c>
    </row>
    <row r="323" spans="1:8" x14ac:dyDescent="0.25">
      <c r="A323" s="34" t="s">
        <v>770</v>
      </c>
      <c r="B323" s="40"/>
      <c r="C323" s="41"/>
      <c r="D323" s="37">
        <f>+IF(A323=0,0,VLOOKUP(A323,INSUMOS!$A$5:$C$2911,3,FALSE)/E323)</f>
        <v>16222.564102564103</v>
      </c>
      <c r="E323" s="51">
        <f>+[16]F.P.!$H$50</f>
        <v>1.95</v>
      </c>
      <c r="F323" s="52">
        <v>0.5333</v>
      </c>
      <c r="G323" s="53">
        <f>E323*D323</f>
        <v>31634</v>
      </c>
      <c r="H323" s="45">
        <f>+ROUND((F323*G323),0)</f>
        <v>16870</v>
      </c>
    </row>
    <row r="324" spans="1:8" x14ac:dyDescent="0.25">
      <c r="A324" s="34"/>
      <c r="B324" s="40"/>
      <c r="C324" s="41"/>
      <c r="D324" s="37">
        <f>+IF(A324=0,0,VLOOKUP(A324,INSUMOS!A118:C3024,3,FALSE)/E324)</f>
        <v>0</v>
      </c>
      <c r="E324" s="51">
        <f>+[16]F.P.!$H$50</f>
        <v>1.95</v>
      </c>
      <c r="F324" s="52"/>
      <c r="G324" s="53">
        <f>E324*D324</f>
        <v>0</v>
      </c>
      <c r="H324" s="45">
        <f>+ROUND((F324*G324),0)</f>
        <v>0</v>
      </c>
    </row>
    <row r="325" spans="1:8" x14ac:dyDescent="0.25">
      <c r="A325" s="34"/>
      <c r="B325" s="40"/>
      <c r="C325" s="41"/>
      <c r="D325" s="37">
        <f>+IF(A325=0,0,VLOOKUP(A325,INSUMOS!A119:C3025,3,FALSE)/E325)</f>
        <v>0</v>
      </c>
      <c r="E325" s="51">
        <f>+[16]F.P.!$H$50</f>
        <v>1.95</v>
      </c>
      <c r="F325" s="52"/>
      <c r="G325" s="53">
        <f>E325*D325</f>
        <v>0</v>
      </c>
      <c r="H325" s="45">
        <f>+ROUND((F325*G325),0)</f>
        <v>0</v>
      </c>
    </row>
    <row r="326" spans="1:8" x14ac:dyDescent="0.25">
      <c r="A326" s="23"/>
      <c r="B326" s="23"/>
      <c r="C326" s="23"/>
      <c r="D326" s="23"/>
      <c r="E326" s="43"/>
      <c r="F326" s="24"/>
      <c r="G326" s="44" t="s">
        <v>2787</v>
      </c>
      <c r="H326" s="55">
        <f>SUM(H323:H325)</f>
        <v>16870</v>
      </c>
    </row>
    <row r="327" spans="1:8" x14ac:dyDescent="0.25">
      <c r="A327" s="23"/>
      <c r="B327" s="23"/>
      <c r="C327" s="23"/>
      <c r="D327" s="23"/>
      <c r="E327" s="43"/>
      <c r="F327" s="56"/>
      <c r="G327" s="57" t="s">
        <v>2795</v>
      </c>
      <c r="H327" s="58">
        <f>+H303+H313+H319+H326</f>
        <v>20307</v>
      </c>
    </row>
    <row r="328" spans="1:8" x14ac:dyDescent="0.25">
      <c r="A328" s="28" t="s">
        <v>2796</v>
      </c>
      <c r="B328" s="23"/>
      <c r="C328" s="23"/>
      <c r="D328" s="23"/>
      <c r="E328" s="43"/>
      <c r="F328" s="24"/>
      <c r="G328" s="43"/>
      <c r="H328" s="43"/>
    </row>
    <row r="329" spans="1:8" x14ac:dyDescent="0.25">
      <c r="A329" s="210" t="s">
        <v>2782</v>
      </c>
      <c r="B329" s="211"/>
      <c r="C329" s="210" t="s">
        <v>2797</v>
      </c>
      <c r="D329" s="211"/>
      <c r="E329" s="47" t="s">
        <v>2798</v>
      </c>
      <c r="F329" s="59" t="s">
        <v>2799</v>
      </c>
      <c r="G329" s="60"/>
      <c r="H329" s="47" t="s">
        <v>2785</v>
      </c>
    </row>
    <row r="330" spans="1:8" x14ac:dyDescent="0.25">
      <c r="A330" s="193" t="s">
        <v>2800</v>
      </c>
      <c r="B330" s="194"/>
      <c r="C330" s="195" t="s">
        <v>2798</v>
      </c>
      <c r="D330" s="196"/>
      <c r="E330" s="61">
        <f>+AIU!$B$11</f>
        <v>0.21999999999999997</v>
      </c>
      <c r="F330" s="62"/>
      <c r="G330" s="63">
        <f>+H327</f>
        <v>20307</v>
      </c>
      <c r="H330" s="45">
        <f>+G330*E330</f>
        <v>4467.5399999999991</v>
      </c>
    </row>
    <row r="331" spans="1:8" x14ac:dyDescent="0.25">
      <c r="A331" s="193" t="s">
        <v>2801</v>
      </c>
      <c r="B331" s="194"/>
      <c r="C331" s="195" t="s">
        <v>2798</v>
      </c>
      <c r="D331" s="196"/>
      <c r="E331" s="61">
        <f>+AIU!$B$32</f>
        <v>3.0000000000000002E-2</v>
      </c>
      <c r="F331" s="62"/>
      <c r="G331" s="63">
        <f>+H327</f>
        <v>20307</v>
      </c>
      <c r="H331" s="45">
        <f>+G331*E331</f>
        <v>609.21</v>
      </c>
    </row>
    <row r="332" spans="1:8" x14ac:dyDescent="0.25">
      <c r="A332" s="193" t="s">
        <v>2802</v>
      </c>
      <c r="B332" s="194"/>
      <c r="C332" s="195" t="s">
        <v>2798</v>
      </c>
      <c r="D332" s="196"/>
      <c r="E332" s="61">
        <f>+AIU!$B$41</f>
        <v>0.05</v>
      </c>
      <c r="F332" s="62"/>
      <c r="G332" s="63">
        <f>+H327</f>
        <v>20307</v>
      </c>
      <c r="H332" s="45">
        <f>+G332*E332</f>
        <v>1015.35</v>
      </c>
    </row>
    <row r="333" spans="1:8" x14ac:dyDescent="0.25">
      <c r="A333" s="23"/>
      <c r="B333" s="23"/>
      <c r="C333" s="23"/>
      <c r="D333" s="23"/>
      <c r="E333" s="64" t="s">
        <v>2803</v>
      </c>
      <c r="F333" s="65"/>
      <c r="G333" s="66"/>
      <c r="H333" s="45">
        <f>SUM(H330:H332)</f>
        <v>6092.0999999999995</v>
      </c>
    </row>
    <row r="334" spans="1:8" x14ac:dyDescent="0.25">
      <c r="A334" s="23"/>
      <c r="B334" s="23"/>
      <c r="C334" s="23"/>
      <c r="D334" s="23"/>
      <c r="E334" s="23"/>
      <c r="F334" s="24"/>
      <c r="G334" s="23"/>
      <c r="H334" s="67"/>
    </row>
    <row r="335" spans="1:8" x14ac:dyDescent="0.25">
      <c r="A335" s="23"/>
      <c r="B335" s="23"/>
      <c r="C335" s="23"/>
      <c r="D335" s="23"/>
      <c r="E335" s="23"/>
      <c r="F335" s="24"/>
      <c r="G335" s="23"/>
      <c r="H335" s="67"/>
    </row>
    <row r="336" spans="1:8" x14ac:dyDescent="0.25">
      <c r="A336" s="23"/>
      <c r="B336" s="23"/>
      <c r="C336" s="23"/>
      <c r="D336" s="23"/>
      <c r="E336" s="68" t="s">
        <v>2804</v>
      </c>
      <c r="F336" s="69"/>
      <c r="G336" s="68"/>
      <c r="H336" s="70">
        <f>+H333+H327</f>
        <v>26399.1</v>
      </c>
    </row>
    <row r="337" spans="1:11" x14ac:dyDescent="0.25">
      <c r="A337" s="197" t="s">
        <v>2778</v>
      </c>
      <c r="B337" s="197"/>
      <c r="C337" s="197"/>
      <c r="D337" s="197"/>
      <c r="E337" s="197"/>
      <c r="F337" s="197"/>
      <c r="G337" s="197"/>
      <c r="H337" s="197"/>
    </row>
    <row r="338" spans="1:11" ht="15.75" thickBot="1" x14ac:dyDescent="0.3">
      <c r="A338" s="23"/>
      <c r="B338" s="23"/>
      <c r="C338" s="23"/>
      <c r="D338" s="23"/>
      <c r="E338" s="23"/>
      <c r="F338" s="24"/>
      <c r="G338" s="23"/>
      <c r="H338" s="23"/>
    </row>
    <row r="339" spans="1:11" ht="34.5" customHeight="1" thickBot="1" x14ac:dyDescent="0.3">
      <c r="A339" s="198" t="s">
        <v>2818</v>
      </c>
      <c r="B339" s="199"/>
      <c r="C339" s="199"/>
      <c r="D339" s="199"/>
      <c r="E339" s="199"/>
      <c r="F339" s="199"/>
      <c r="G339" s="199"/>
      <c r="H339" s="200"/>
    </row>
    <row r="340" spans="1:11" x14ac:dyDescent="0.25">
      <c r="A340" s="23"/>
      <c r="B340" s="23"/>
      <c r="C340" s="23"/>
      <c r="D340" s="23"/>
      <c r="E340" s="23"/>
      <c r="F340" s="24"/>
      <c r="G340" s="23"/>
      <c r="H340" s="23"/>
    </row>
    <row r="341" spans="1:11" x14ac:dyDescent="0.25">
      <c r="A341" s="25" t="s">
        <v>2779</v>
      </c>
      <c r="B341" s="201" t="str">
        <f>+VLOOKUP(A342,PRESUPUESTO!$B$13:$G$408,2,FALSE)</f>
        <v>Excavacion manual en conglomerado para Caisson, Bajo agua y profundidad 7m-14 m, Ø=1.50 m</v>
      </c>
      <c r="C341" s="202"/>
      <c r="D341" s="202"/>
      <c r="E341" s="202"/>
      <c r="F341" s="202"/>
      <c r="G341" s="203"/>
      <c r="H341" s="26" t="s">
        <v>2780</v>
      </c>
    </row>
    <row r="342" spans="1:11" x14ac:dyDescent="0.25">
      <c r="A342" s="27">
        <v>2.0099999999999998</v>
      </c>
      <c r="B342" s="204"/>
      <c r="C342" s="205"/>
      <c r="D342" s="205"/>
      <c r="E342" s="205"/>
      <c r="F342" s="205"/>
      <c r="G342" s="206"/>
      <c r="H342" s="27" t="str">
        <f>+VLOOKUP(A342,PRESUPUESTO!$B$13:$G$562,3,FALSE)</f>
        <v>m3</v>
      </c>
      <c r="J342">
        <v>7</v>
      </c>
      <c r="K342" s="100">
        <f>+H383</f>
        <v>453151</v>
      </c>
    </row>
    <row r="343" spans="1:11" x14ac:dyDescent="0.25">
      <c r="A343" s="23"/>
      <c r="B343" s="23"/>
      <c r="C343" s="23"/>
      <c r="D343" s="23"/>
      <c r="E343" s="23"/>
      <c r="F343" s="24"/>
      <c r="G343" s="23"/>
      <c r="H343" s="23"/>
    </row>
    <row r="344" spans="1:11" x14ac:dyDescent="0.25">
      <c r="A344" s="28" t="s">
        <v>2781</v>
      </c>
      <c r="B344" s="23"/>
      <c r="C344" s="23"/>
      <c r="D344" s="23"/>
      <c r="E344" s="23"/>
      <c r="F344" s="24"/>
      <c r="G344" s="23"/>
      <c r="H344" s="23"/>
    </row>
    <row r="345" spans="1:11" x14ac:dyDescent="0.25">
      <c r="A345" s="29" t="s">
        <v>2782</v>
      </c>
      <c r="B345" s="30"/>
      <c r="C345" s="30"/>
      <c r="D345" s="31"/>
      <c r="E345" s="32" t="s">
        <v>2780</v>
      </c>
      <c r="F345" s="33" t="s">
        <v>2783</v>
      </c>
      <c r="G345" s="32" t="s">
        <v>2784</v>
      </c>
      <c r="H345" s="32" t="s">
        <v>2785</v>
      </c>
    </row>
    <row r="346" spans="1:11" x14ac:dyDescent="0.25">
      <c r="A346" s="34"/>
      <c r="B346" s="35"/>
      <c r="C346" s="35"/>
      <c r="D346" s="36"/>
      <c r="E346" s="37"/>
      <c r="F346" s="38"/>
      <c r="G346" s="37"/>
      <c r="H346" s="39">
        <f t="shared" ref="H346:H352" si="17">+ROUND((F346*G346),0)</f>
        <v>0</v>
      </c>
    </row>
    <row r="347" spans="1:11" x14ac:dyDescent="0.25">
      <c r="A347" s="34"/>
      <c r="B347" s="40"/>
      <c r="C347" s="40"/>
      <c r="D347" s="41"/>
      <c r="E347" s="37"/>
      <c r="F347" s="38"/>
      <c r="G347" s="37"/>
      <c r="H347" s="39">
        <f t="shared" si="17"/>
        <v>0</v>
      </c>
    </row>
    <row r="348" spans="1:11" x14ac:dyDescent="0.25">
      <c r="A348" s="34"/>
      <c r="B348" s="40"/>
      <c r="C348" s="40"/>
      <c r="D348" s="41"/>
      <c r="E348" s="37"/>
      <c r="F348" s="38"/>
      <c r="G348" s="37"/>
      <c r="H348" s="39">
        <f t="shared" si="17"/>
        <v>0</v>
      </c>
    </row>
    <row r="349" spans="1:11" x14ac:dyDescent="0.25">
      <c r="A349" s="34"/>
      <c r="B349" s="40"/>
      <c r="C349" s="40"/>
      <c r="D349" s="41"/>
      <c r="E349" s="37"/>
      <c r="F349" s="38"/>
      <c r="G349" s="37"/>
      <c r="H349" s="39">
        <f t="shared" si="17"/>
        <v>0</v>
      </c>
    </row>
    <row r="350" spans="1:11" x14ac:dyDescent="0.25">
      <c r="A350" s="34"/>
      <c r="B350" s="40"/>
      <c r="C350" s="40"/>
      <c r="D350" s="41"/>
      <c r="E350" s="37"/>
      <c r="F350" s="38"/>
      <c r="G350" s="37"/>
      <c r="H350" s="39">
        <f t="shared" si="17"/>
        <v>0</v>
      </c>
    </row>
    <row r="351" spans="1:11" x14ac:dyDescent="0.25">
      <c r="A351" s="34"/>
      <c r="B351" s="40"/>
      <c r="C351" s="40"/>
      <c r="D351" s="41"/>
      <c r="E351" s="37"/>
      <c r="F351" s="38"/>
      <c r="G351" s="37"/>
      <c r="H351" s="39">
        <f t="shared" si="17"/>
        <v>0</v>
      </c>
    </row>
    <row r="352" spans="1:11" x14ac:dyDescent="0.25">
      <c r="A352" s="34"/>
      <c r="B352" s="40"/>
      <c r="C352" s="40"/>
      <c r="D352" s="41"/>
      <c r="E352" s="37"/>
      <c r="F352" s="38"/>
      <c r="G352" s="37"/>
      <c r="H352" s="39">
        <f t="shared" si="17"/>
        <v>0</v>
      </c>
    </row>
    <row r="353" spans="1:8" x14ac:dyDescent="0.25">
      <c r="A353" s="34"/>
      <c r="B353" s="40"/>
      <c r="C353" s="40"/>
      <c r="D353" s="41"/>
      <c r="E353" s="37"/>
      <c r="F353" s="38"/>
      <c r="G353" s="39"/>
      <c r="H353" s="39">
        <f t="shared" ref="H353:H358" si="18">+ROUND((F353*G353),0)</f>
        <v>0</v>
      </c>
    </row>
    <row r="354" spans="1:8" x14ac:dyDescent="0.25">
      <c r="A354" s="34"/>
      <c r="B354" s="40"/>
      <c r="C354" s="40"/>
      <c r="D354" s="41"/>
      <c r="E354" s="37"/>
      <c r="F354" s="38"/>
      <c r="G354" s="39"/>
      <c r="H354" s="39">
        <f t="shared" si="18"/>
        <v>0</v>
      </c>
    </row>
    <row r="355" spans="1:8" x14ac:dyDescent="0.25">
      <c r="A355" s="34"/>
      <c r="B355" s="40"/>
      <c r="C355" s="40"/>
      <c r="D355" s="41"/>
      <c r="E355" s="37"/>
      <c r="F355" s="38"/>
      <c r="G355" s="39"/>
      <c r="H355" s="39">
        <f t="shared" si="18"/>
        <v>0</v>
      </c>
    </row>
    <row r="356" spans="1:8" x14ac:dyDescent="0.25">
      <c r="A356" s="34"/>
      <c r="B356" s="40"/>
      <c r="C356" s="40"/>
      <c r="D356" s="41"/>
      <c r="E356" s="37"/>
      <c r="F356" s="38"/>
      <c r="G356" s="39"/>
      <c r="H356" s="39">
        <f t="shared" si="18"/>
        <v>0</v>
      </c>
    </row>
    <row r="357" spans="1:8" x14ac:dyDescent="0.25">
      <c r="A357" s="34"/>
      <c r="B357" s="40"/>
      <c r="C357" s="40"/>
      <c r="D357" s="41"/>
      <c r="E357" s="37"/>
      <c r="F357" s="38"/>
      <c r="G357" s="39"/>
      <c r="H357" s="39">
        <f t="shared" si="18"/>
        <v>0</v>
      </c>
    </row>
    <row r="358" spans="1:8" x14ac:dyDescent="0.25">
      <c r="A358" s="34"/>
      <c r="B358" s="40"/>
      <c r="C358" s="40"/>
      <c r="D358" s="41"/>
      <c r="E358" s="37"/>
      <c r="F358" s="38"/>
      <c r="G358" s="39"/>
      <c r="H358" s="39">
        <f t="shared" si="18"/>
        <v>0</v>
      </c>
    </row>
    <row r="359" spans="1:8" x14ac:dyDescent="0.25">
      <c r="A359" s="42"/>
      <c r="B359" s="42"/>
      <c r="C359" s="42"/>
      <c r="D359" s="42"/>
      <c r="E359" s="43"/>
      <c r="F359" s="24"/>
      <c r="G359" s="44" t="s">
        <v>2787</v>
      </c>
      <c r="H359" s="45">
        <f>SUM(H346:H358)</f>
        <v>0</v>
      </c>
    </row>
    <row r="360" spans="1:8" x14ac:dyDescent="0.25">
      <c r="A360" s="46" t="s">
        <v>2788</v>
      </c>
      <c r="B360" s="42"/>
      <c r="C360" s="42"/>
      <c r="D360" s="42"/>
      <c r="E360" s="43"/>
      <c r="F360" s="24"/>
      <c r="G360" s="43"/>
      <c r="H360" s="43"/>
    </row>
    <row r="361" spans="1:8" x14ac:dyDescent="0.25">
      <c r="A361" s="29" t="s">
        <v>2782</v>
      </c>
      <c r="B361" s="30"/>
      <c r="C361" s="30"/>
      <c r="D361" s="31"/>
      <c r="E361" s="47" t="s">
        <v>2780</v>
      </c>
      <c r="F361" s="33" t="s">
        <v>2783</v>
      </c>
      <c r="G361" s="47" t="s">
        <v>2784</v>
      </c>
      <c r="H361" s="47" t="s">
        <v>2785</v>
      </c>
    </row>
    <row r="362" spans="1:8" x14ac:dyDescent="0.25">
      <c r="A362" s="34" t="s">
        <v>2824</v>
      </c>
      <c r="B362" s="40"/>
      <c r="C362" s="40"/>
      <c r="D362" s="41"/>
      <c r="E362" s="37" t="s">
        <v>2798</v>
      </c>
      <c r="F362" s="38">
        <v>0.1</v>
      </c>
      <c r="G362" s="37">
        <f>+H382</f>
        <v>211140</v>
      </c>
      <c r="H362" s="39">
        <f t="shared" ref="H362:H368" si="19">+ROUND((F362*G362),0)</f>
        <v>21114</v>
      </c>
    </row>
    <row r="363" spans="1:8" x14ac:dyDescent="0.25">
      <c r="A363" s="34" t="s">
        <v>2829</v>
      </c>
      <c r="B363" s="40"/>
      <c r="C363" s="40"/>
      <c r="D363" s="41"/>
      <c r="E363" s="37" t="str">
        <f>+IF(A363=0,0,VLOOKUP(A363,INSUMOS!$A$5:$C$2911,2,FALSE))</f>
        <v xml:space="preserve"> HR </v>
      </c>
      <c r="F363" s="38">
        <v>4.5999999999999996</v>
      </c>
      <c r="G363" s="37">
        <f>+IF(A363=0,0,VLOOKUP(A363,INSUMOS!$A$5:$C$2911,3,FALSE))</f>
        <v>39171</v>
      </c>
      <c r="H363" s="39">
        <f t="shared" si="19"/>
        <v>180187</v>
      </c>
    </row>
    <row r="364" spans="1:8" x14ac:dyDescent="0.25">
      <c r="A364" s="34" t="s">
        <v>1311</v>
      </c>
      <c r="B364" s="40"/>
      <c r="C364" s="40"/>
      <c r="D364" s="41"/>
      <c r="E364" s="37" t="str">
        <f>+IF(A364=0,0,VLOOKUP(A364,INSUMOS!$A$5:$C$2911,2,FALSE))</f>
        <v xml:space="preserve"> HR </v>
      </c>
      <c r="F364" s="38">
        <v>4.5999999999999996</v>
      </c>
      <c r="G364" s="37">
        <f>+IF(A364=0,0,VLOOKUP(A364,INSUMOS!$A$5:$C$2911,3,FALSE))</f>
        <v>8850</v>
      </c>
      <c r="H364" s="39">
        <f t="shared" si="19"/>
        <v>40710</v>
      </c>
    </row>
    <row r="365" spans="1:8" x14ac:dyDescent="0.25">
      <c r="A365" s="34"/>
      <c r="B365" s="40"/>
      <c r="C365" s="40"/>
      <c r="D365" s="41"/>
      <c r="E365" s="37"/>
      <c r="F365" s="38"/>
      <c r="G365" s="37"/>
      <c r="H365" s="39">
        <f t="shared" si="19"/>
        <v>0</v>
      </c>
    </row>
    <row r="366" spans="1:8" x14ac:dyDescent="0.25">
      <c r="A366" s="34"/>
      <c r="B366" s="40"/>
      <c r="C366" s="40"/>
      <c r="D366" s="41"/>
      <c r="E366" s="37"/>
      <c r="F366" s="38"/>
      <c r="G366" s="37"/>
      <c r="H366" s="39">
        <f t="shared" si="19"/>
        <v>0</v>
      </c>
    </row>
    <row r="367" spans="1:8" x14ac:dyDescent="0.25">
      <c r="A367" s="34"/>
      <c r="B367" s="40"/>
      <c r="C367" s="40"/>
      <c r="D367" s="41"/>
      <c r="E367" s="37"/>
      <c r="F367" s="38"/>
      <c r="G367" s="39"/>
      <c r="H367" s="39">
        <f t="shared" si="19"/>
        <v>0</v>
      </c>
    </row>
    <row r="368" spans="1:8" x14ac:dyDescent="0.25">
      <c r="A368" s="34"/>
      <c r="B368" s="40"/>
      <c r="C368" s="40"/>
      <c r="D368" s="41"/>
      <c r="E368" s="37"/>
      <c r="F368" s="38"/>
      <c r="G368" s="39"/>
      <c r="H368" s="39">
        <f t="shared" si="19"/>
        <v>0</v>
      </c>
    </row>
    <row r="369" spans="1:8" x14ac:dyDescent="0.25">
      <c r="A369" s="42"/>
      <c r="B369" s="42"/>
      <c r="C369" s="42"/>
      <c r="D369" s="42"/>
      <c r="E369" s="43"/>
      <c r="F369" s="24"/>
      <c r="G369" s="44" t="s">
        <v>2787</v>
      </c>
      <c r="H369" s="45">
        <f>SUM(H362:H368)</f>
        <v>242011</v>
      </c>
    </row>
    <row r="370" spans="1:8" x14ac:dyDescent="0.25">
      <c r="A370" s="46" t="s">
        <v>2789</v>
      </c>
      <c r="B370" s="42"/>
      <c r="C370" s="42"/>
      <c r="D370" s="42"/>
      <c r="E370" s="43"/>
      <c r="F370" s="24"/>
      <c r="G370" s="43"/>
      <c r="H370" s="43"/>
    </row>
    <row r="371" spans="1:8" x14ac:dyDescent="0.25">
      <c r="A371" s="29" t="s">
        <v>2782</v>
      </c>
      <c r="B371" s="30"/>
      <c r="C371" s="30"/>
      <c r="D371" s="31"/>
      <c r="E371" s="47" t="s">
        <v>2780</v>
      </c>
      <c r="F371" s="33" t="s">
        <v>2783</v>
      </c>
      <c r="G371" s="47" t="s">
        <v>2784</v>
      </c>
      <c r="H371" s="47" t="s">
        <v>2785</v>
      </c>
    </row>
    <row r="372" spans="1:8" x14ac:dyDescent="0.25">
      <c r="A372" s="34"/>
      <c r="B372" s="40"/>
      <c r="C372" s="40"/>
      <c r="D372" s="41"/>
      <c r="E372" s="37"/>
      <c r="F372" s="38"/>
      <c r="G372" s="39"/>
      <c r="H372" s="45">
        <f>+ROUND((F372*G372),0)</f>
        <v>0</v>
      </c>
    </row>
    <row r="373" spans="1:8" x14ac:dyDescent="0.25">
      <c r="A373" s="34"/>
      <c r="B373" s="40"/>
      <c r="C373" s="40"/>
      <c r="D373" s="41"/>
      <c r="E373" s="37"/>
      <c r="F373" s="38"/>
      <c r="G373" s="39"/>
      <c r="H373" s="45">
        <f>+ROUND((F373*G373),0)</f>
        <v>0</v>
      </c>
    </row>
    <row r="374" spans="1:8" x14ac:dyDescent="0.25">
      <c r="A374" s="34"/>
      <c r="B374" s="40"/>
      <c r="C374" s="40"/>
      <c r="D374" s="41"/>
      <c r="E374" s="37"/>
      <c r="F374" s="38"/>
      <c r="G374" s="39"/>
      <c r="H374" s="45">
        <f>+ROUND((F374*G374),0)</f>
        <v>0</v>
      </c>
    </row>
    <row r="375" spans="1:8" x14ac:dyDescent="0.25">
      <c r="A375" s="42"/>
      <c r="B375" s="42"/>
      <c r="C375" s="42"/>
      <c r="D375" s="42"/>
      <c r="E375" s="43"/>
      <c r="F375" s="24"/>
      <c r="G375" s="44" t="s">
        <v>2787</v>
      </c>
      <c r="H375" s="45">
        <f>SUM(H372:H374)</f>
        <v>0</v>
      </c>
    </row>
    <row r="376" spans="1:8" x14ac:dyDescent="0.25">
      <c r="A376" s="42"/>
      <c r="B376" s="42"/>
      <c r="C376" s="42"/>
      <c r="D376" s="42"/>
      <c r="E376" s="43"/>
      <c r="F376" s="24"/>
      <c r="G376" s="43"/>
      <c r="H376" s="43"/>
    </row>
    <row r="377" spans="1:8" x14ac:dyDescent="0.25">
      <c r="A377" s="46" t="s">
        <v>2790</v>
      </c>
      <c r="B377" s="42"/>
      <c r="C377" s="42"/>
      <c r="D377" s="42"/>
      <c r="E377" s="43"/>
      <c r="F377" s="24"/>
      <c r="G377" s="43"/>
      <c r="H377" s="43"/>
    </row>
    <row r="378" spans="1:8" x14ac:dyDescent="0.25">
      <c r="A378" s="207" t="s">
        <v>2782</v>
      </c>
      <c r="B378" s="208"/>
      <c r="C378" s="209"/>
      <c r="D378" s="48" t="s">
        <v>2791</v>
      </c>
      <c r="E378" s="49" t="s">
        <v>2792</v>
      </c>
      <c r="F378" s="33" t="s">
        <v>2793</v>
      </c>
      <c r="G378" s="50" t="s">
        <v>2794</v>
      </c>
      <c r="H378" s="47" t="s">
        <v>2785</v>
      </c>
    </row>
    <row r="379" spans="1:8" x14ac:dyDescent="0.25">
      <c r="A379" s="34" t="s">
        <v>772</v>
      </c>
      <c r="B379" s="40"/>
      <c r="C379" s="41"/>
      <c r="D379" s="37">
        <f>+IF(A379=0,0,VLOOKUP(A379,INSUMOS!$A$5:$C$2911,3,FALSE)/E379)</f>
        <v>23538.461538461539</v>
      </c>
      <c r="E379" s="51">
        <f>+[16]F.P.!$H$50</f>
        <v>1.95</v>
      </c>
      <c r="F379" s="52">
        <v>4.5999999999999996</v>
      </c>
      <c r="G379" s="53">
        <f>E379*D379</f>
        <v>45900</v>
      </c>
      <c r="H379" s="45">
        <f>+ROUND((F379*G379),0)</f>
        <v>211140</v>
      </c>
    </row>
    <row r="380" spans="1:8" x14ac:dyDescent="0.25">
      <c r="A380" s="34"/>
      <c r="B380" s="40"/>
      <c r="C380" s="41"/>
      <c r="D380" s="37"/>
      <c r="E380" s="51">
        <f>+[16]F.P.!$H$50</f>
        <v>1.95</v>
      </c>
      <c r="F380" s="52"/>
      <c r="G380" s="53"/>
      <c r="H380" s="45">
        <f>+ROUND((F380*G380),0)</f>
        <v>0</v>
      </c>
    </row>
    <row r="381" spans="1:8" x14ac:dyDescent="0.25">
      <c r="A381" s="34"/>
      <c r="B381" s="40"/>
      <c r="C381" s="41"/>
      <c r="D381" s="37"/>
      <c r="E381" s="51">
        <f>+[16]F.P.!$H$50</f>
        <v>1.95</v>
      </c>
      <c r="F381" s="52"/>
      <c r="G381" s="53"/>
      <c r="H381" s="45">
        <f>+ROUND((F381*G381),0)</f>
        <v>0</v>
      </c>
    </row>
    <row r="382" spans="1:8" x14ac:dyDescent="0.25">
      <c r="A382" s="23"/>
      <c r="B382" s="23"/>
      <c r="C382" s="23"/>
      <c r="D382" s="23"/>
      <c r="E382" s="43"/>
      <c r="F382" s="24"/>
      <c r="G382" s="44" t="s">
        <v>2787</v>
      </c>
      <c r="H382" s="55">
        <f>SUM(H379:H381)</f>
        <v>211140</v>
      </c>
    </row>
    <row r="383" spans="1:8" x14ac:dyDescent="0.25">
      <c r="A383" s="23"/>
      <c r="B383" s="23"/>
      <c r="C383" s="23"/>
      <c r="D383" s="23"/>
      <c r="E383" s="43"/>
      <c r="F383" s="56"/>
      <c r="G383" s="57" t="s">
        <v>2795</v>
      </c>
      <c r="H383" s="58">
        <f>+H359+H369+H375+H382</f>
        <v>453151</v>
      </c>
    </row>
    <row r="384" spans="1:8" x14ac:dyDescent="0.25">
      <c r="A384" s="28" t="s">
        <v>2796</v>
      </c>
      <c r="B384" s="23"/>
      <c r="C384" s="23"/>
      <c r="D384" s="23"/>
      <c r="E384" s="43"/>
      <c r="F384" s="24"/>
      <c r="G384" s="43"/>
      <c r="H384" s="43"/>
    </row>
    <row r="385" spans="1:11" x14ac:dyDescent="0.25">
      <c r="A385" s="210" t="s">
        <v>2782</v>
      </c>
      <c r="B385" s="211"/>
      <c r="C385" s="210" t="s">
        <v>2797</v>
      </c>
      <c r="D385" s="211"/>
      <c r="E385" s="47" t="s">
        <v>2798</v>
      </c>
      <c r="F385" s="59" t="s">
        <v>2799</v>
      </c>
      <c r="G385" s="60"/>
      <c r="H385" s="47" t="s">
        <v>2785</v>
      </c>
    </row>
    <row r="386" spans="1:11" x14ac:dyDescent="0.25">
      <c r="A386" s="193" t="s">
        <v>2800</v>
      </c>
      <c r="B386" s="194"/>
      <c r="C386" s="195" t="s">
        <v>2798</v>
      </c>
      <c r="D386" s="196"/>
      <c r="E386" s="61">
        <f>+AIU!$B$11</f>
        <v>0.21999999999999997</v>
      </c>
      <c r="F386" s="62"/>
      <c r="G386" s="63">
        <f>+H383</f>
        <v>453151</v>
      </c>
      <c r="H386" s="45">
        <f>+G386*E386</f>
        <v>99693.219999999987</v>
      </c>
    </row>
    <row r="387" spans="1:11" x14ac:dyDescent="0.25">
      <c r="A387" s="193" t="s">
        <v>2801</v>
      </c>
      <c r="B387" s="194"/>
      <c r="C387" s="195" t="s">
        <v>2798</v>
      </c>
      <c r="D387" s="196"/>
      <c r="E387" s="61">
        <f>+AIU!$B$32</f>
        <v>3.0000000000000002E-2</v>
      </c>
      <c r="F387" s="62"/>
      <c r="G387" s="63">
        <f>+H383</f>
        <v>453151</v>
      </c>
      <c r="H387" s="45">
        <f>+G387*E387</f>
        <v>13594.53</v>
      </c>
    </row>
    <row r="388" spans="1:11" x14ac:dyDescent="0.25">
      <c r="A388" s="193" t="s">
        <v>2802</v>
      </c>
      <c r="B388" s="194"/>
      <c r="C388" s="195" t="s">
        <v>2798</v>
      </c>
      <c r="D388" s="196"/>
      <c r="E388" s="61">
        <f>+AIU!$B$41</f>
        <v>0.05</v>
      </c>
      <c r="F388" s="62"/>
      <c r="G388" s="63">
        <f>+H383</f>
        <v>453151</v>
      </c>
      <c r="H388" s="45">
        <f>+G388*E388</f>
        <v>22657.550000000003</v>
      </c>
    </row>
    <row r="389" spans="1:11" x14ac:dyDescent="0.25">
      <c r="A389" s="23"/>
      <c r="B389" s="23"/>
      <c r="C389" s="23"/>
      <c r="D389" s="23"/>
      <c r="E389" s="64" t="s">
        <v>2803</v>
      </c>
      <c r="F389" s="65"/>
      <c r="G389" s="66"/>
      <c r="H389" s="45">
        <f>SUM(H386:H388)</f>
        <v>135945.29999999999</v>
      </c>
    </row>
    <row r="390" spans="1:11" x14ac:dyDescent="0.25">
      <c r="A390" s="23"/>
      <c r="B390" s="23"/>
      <c r="C390" s="23"/>
      <c r="D390" s="23"/>
      <c r="E390" s="23"/>
      <c r="F390" s="24"/>
      <c r="G390" s="23"/>
      <c r="H390" s="67"/>
    </row>
    <row r="391" spans="1:11" x14ac:dyDescent="0.25">
      <c r="A391" s="23"/>
      <c r="B391" s="23"/>
      <c r="C391" s="23"/>
      <c r="D391" s="23"/>
      <c r="E391" s="23"/>
      <c r="F391" s="24"/>
      <c r="G391" s="23"/>
      <c r="H391" s="67"/>
    </row>
    <row r="392" spans="1:11" x14ac:dyDescent="0.25">
      <c r="A392" s="23"/>
      <c r="B392" s="23"/>
      <c r="C392" s="23"/>
      <c r="D392" s="23"/>
      <c r="E392" s="68" t="s">
        <v>2804</v>
      </c>
      <c r="F392" s="69"/>
      <c r="G392" s="68"/>
      <c r="H392" s="70">
        <f>+H389+H383</f>
        <v>589096.30000000005</v>
      </c>
    </row>
    <row r="393" spans="1:11" x14ac:dyDescent="0.25">
      <c r="A393" s="197" t="s">
        <v>2778</v>
      </c>
      <c r="B393" s="197"/>
      <c r="C393" s="197"/>
      <c r="D393" s="197"/>
      <c r="E393" s="197"/>
      <c r="F393" s="197"/>
      <c r="G393" s="197"/>
      <c r="H393" s="197"/>
    </row>
    <row r="394" spans="1:11" ht="15.75" thickBot="1" x14ac:dyDescent="0.3">
      <c r="A394" s="23"/>
      <c r="B394" s="23"/>
      <c r="C394" s="23"/>
      <c r="D394" s="23"/>
      <c r="E394" s="23"/>
      <c r="F394" s="24"/>
      <c r="G394" s="23"/>
      <c r="H394" s="23"/>
    </row>
    <row r="395" spans="1:11" ht="35.25" customHeight="1" thickBot="1" x14ac:dyDescent="0.3">
      <c r="A395" s="198" t="s">
        <v>2818</v>
      </c>
      <c r="B395" s="199"/>
      <c r="C395" s="199"/>
      <c r="D395" s="199"/>
      <c r="E395" s="199"/>
      <c r="F395" s="199"/>
      <c r="G395" s="199"/>
      <c r="H395" s="200"/>
    </row>
    <row r="396" spans="1:11" x14ac:dyDescent="0.25">
      <c r="A396" s="23"/>
      <c r="B396" s="23"/>
      <c r="C396" s="23"/>
      <c r="D396" s="23"/>
      <c r="E396" s="23"/>
      <c r="F396" s="24"/>
      <c r="G396" s="23"/>
      <c r="H396" s="23"/>
    </row>
    <row r="397" spans="1:11" x14ac:dyDescent="0.25">
      <c r="A397" s="25" t="s">
        <v>2779</v>
      </c>
      <c r="B397" s="201" t="str">
        <f>+VLOOKUP(A398,PRESUPUESTO!$B$13:$G$408,2,FALSE)</f>
        <v>Concreto Ciclopeo para base o fundacion de Puentes resistencia 2500 Psi o 175Kg/cm²</v>
      </c>
      <c r="C397" s="202"/>
      <c r="D397" s="202"/>
      <c r="E397" s="202"/>
      <c r="F397" s="202"/>
      <c r="G397" s="203"/>
      <c r="H397" s="26" t="s">
        <v>2780</v>
      </c>
    </row>
    <row r="398" spans="1:11" x14ac:dyDescent="0.25">
      <c r="A398" s="27">
        <v>2.02</v>
      </c>
      <c r="B398" s="204"/>
      <c r="C398" s="205"/>
      <c r="D398" s="205"/>
      <c r="E398" s="205"/>
      <c r="F398" s="205"/>
      <c r="G398" s="206"/>
      <c r="H398" s="27" t="str">
        <f>+VLOOKUP(A398,PRESUPUESTO!$B$13:$G$562,3,FALSE)</f>
        <v>m3</v>
      </c>
      <c r="J398">
        <v>8</v>
      </c>
      <c r="K398" s="100">
        <f>+H439</f>
        <v>497724</v>
      </c>
    </row>
    <row r="399" spans="1:11" x14ac:dyDescent="0.25">
      <c r="A399" s="23"/>
      <c r="B399" s="23"/>
      <c r="C399" s="23"/>
      <c r="D399" s="23"/>
      <c r="E399" s="23"/>
      <c r="F399" s="24"/>
      <c r="G399" s="23"/>
      <c r="H399" s="23"/>
    </row>
    <row r="400" spans="1:11" x14ac:dyDescent="0.25">
      <c r="A400" s="28" t="s">
        <v>2781</v>
      </c>
      <c r="B400" s="23"/>
      <c r="C400" s="23"/>
      <c r="D400" s="23"/>
      <c r="E400" s="23"/>
      <c r="F400" s="24"/>
      <c r="G400" s="23"/>
      <c r="H400" s="23"/>
    </row>
    <row r="401" spans="1:8" x14ac:dyDescent="0.25">
      <c r="A401" s="29" t="s">
        <v>2782</v>
      </c>
      <c r="B401" s="30"/>
      <c r="C401" s="30"/>
      <c r="D401" s="31"/>
      <c r="E401" s="32" t="s">
        <v>2780</v>
      </c>
      <c r="F401" s="33" t="s">
        <v>2783</v>
      </c>
      <c r="G401" s="32" t="s">
        <v>2784</v>
      </c>
      <c r="H401" s="32" t="s">
        <v>2785</v>
      </c>
    </row>
    <row r="402" spans="1:8" x14ac:dyDescent="0.25">
      <c r="A402" s="34" t="s">
        <v>2954</v>
      </c>
      <c r="B402" s="35"/>
      <c r="C402" s="35"/>
      <c r="D402" s="36"/>
      <c r="E402" s="37" t="s">
        <v>2822</v>
      </c>
      <c r="F402" s="38">
        <v>0.6</v>
      </c>
      <c r="G402" s="37">
        <f>+BASICO!H41</f>
        <v>470682</v>
      </c>
      <c r="H402" s="39">
        <f t="shared" ref="H402:H408" si="20">+ROUND((F402*G402),0)</f>
        <v>282409</v>
      </c>
    </row>
    <row r="403" spans="1:8" x14ac:dyDescent="0.25">
      <c r="A403" s="34" t="s">
        <v>1500</v>
      </c>
      <c r="B403" s="40"/>
      <c r="C403" s="40"/>
      <c r="D403" s="41"/>
      <c r="E403" s="37" t="str">
        <f>+IF(A403=0,0,VLOOKUP(A403,INSUMOS!$A$5:$C$2911,2,FALSE))</f>
        <v>m³</v>
      </c>
      <c r="F403" s="38">
        <v>0.4</v>
      </c>
      <c r="G403" s="37">
        <f>+IF(A403=0,0,VLOOKUP(A403,INSUMOS!$A$5:$C$2911,3,FALSE))</f>
        <v>61583</v>
      </c>
      <c r="H403" s="39">
        <f t="shared" si="20"/>
        <v>24633</v>
      </c>
    </row>
    <row r="404" spans="1:8" x14ac:dyDescent="0.25">
      <c r="A404" s="34" t="s">
        <v>944</v>
      </c>
      <c r="B404" s="40"/>
      <c r="C404" s="40"/>
      <c r="D404" s="41"/>
      <c r="E404" s="37" t="str">
        <f>+IF(A404=0,0,VLOOKUP(A404,INSUMOS!$A$5:$C$2911,2,FALSE))</f>
        <v>m²</v>
      </c>
      <c r="F404" s="38">
        <v>0.66</v>
      </c>
      <c r="G404" s="37">
        <f>+IF(A404=0,0,VLOOKUP(A404,INSUMOS!$A$5:$C$2911,3,FALSE))</f>
        <v>42865</v>
      </c>
      <c r="H404" s="39">
        <f t="shared" si="20"/>
        <v>28291</v>
      </c>
    </row>
    <row r="405" spans="1:8" x14ac:dyDescent="0.25">
      <c r="A405" s="34"/>
      <c r="B405" s="40"/>
      <c r="C405" s="40"/>
      <c r="D405" s="41"/>
      <c r="E405" s="37"/>
      <c r="F405" s="38"/>
      <c r="G405" s="37"/>
      <c r="H405" s="39">
        <f t="shared" si="20"/>
        <v>0</v>
      </c>
    </row>
    <row r="406" spans="1:8" x14ac:dyDescent="0.25">
      <c r="A406" s="34"/>
      <c r="B406" s="40"/>
      <c r="C406" s="40"/>
      <c r="D406" s="41"/>
      <c r="E406" s="37"/>
      <c r="F406" s="38"/>
      <c r="G406" s="37"/>
      <c r="H406" s="39">
        <f t="shared" si="20"/>
        <v>0</v>
      </c>
    </row>
    <row r="407" spans="1:8" x14ac:dyDescent="0.25">
      <c r="A407" s="34"/>
      <c r="B407" s="40"/>
      <c r="C407" s="40"/>
      <c r="D407" s="41"/>
      <c r="E407" s="37"/>
      <c r="F407" s="38"/>
      <c r="G407" s="37"/>
      <c r="H407" s="39">
        <f t="shared" si="20"/>
        <v>0</v>
      </c>
    </row>
    <row r="408" spans="1:8" x14ac:dyDescent="0.25">
      <c r="A408" s="34"/>
      <c r="B408" s="40"/>
      <c r="C408" s="40"/>
      <c r="D408" s="41"/>
      <c r="E408" s="37"/>
      <c r="F408" s="38"/>
      <c r="G408" s="37"/>
      <c r="H408" s="39">
        <f t="shared" si="20"/>
        <v>0</v>
      </c>
    </row>
    <row r="409" spans="1:8" x14ac:dyDescent="0.25">
      <c r="A409" s="34"/>
      <c r="B409" s="40"/>
      <c r="C409" s="40"/>
      <c r="D409" s="41"/>
      <c r="E409" s="37"/>
      <c r="F409" s="38"/>
      <c r="G409" s="39"/>
      <c r="H409" s="39">
        <f t="shared" ref="H409:H414" si="21">+ROUND((F409*G409),0)</f>
        <v>0</v>
      </c>
    </row>
    <row r="410" spans="1:8" x14ac:dyDescent="0.25">
      <c r="A410" s="34"/>
      <c r="B410" s="40"/>
      <c r="C410" s="40"/>
      <c r="D410" s="41"/>
      <c r="E410" s="37"/>
      <c r="F410" s="38"/>
      <c r="G410" s="39"/>
      <c r="H410" s="39">
        <f t="shared" si="21"/>
        <v>0</v>
      </c>
    </row>
    <row r="411" spans="1:8" x14ac:dyDescent="0.25">
      <c r="A411" s="34"/>
      <c r="B411" s="40"/>
      <c r="C411" s="40"/>
      <c r="D411" s="41"/>
      <c r="E411" s="37"/>
      <c r="F411" s="38"/>
      <c r="G411" s="39"/>
      <c r="H411" s="39">
        <f t="shared" si="21"/>
        <v>0</v>
      </c>
    </row>
    <row r="412" spans="1:8" x14ac:dyDescent="0.25">
      <c r="A412" s="34"/>
      <c r="B412" s="40"/>
      <c r="C412" s="40"/>
      <c r="D412" s="41"/>
      <c r="E412" s="37"/>
      <c r="F412" s="38"/>
      <c r="G412" s="39"/>
      <c r="H412" s="39">
        <f t="shared" si="21"/>
        <v>0</v>
      </c>
    </row>
    <row r="413" spans="1:8" x14ac:dyDescent="0.25">
      <c r="A413" s="34"/>
      <c r="B413" s="40"/>
      <c r="C413" s="40"/>
      <c r="D413" s="41"/>
      <c r="E413" s="37"/>
      <c r="F413" s="38"/>
      <c r="G413" s="39"/>
      <c r="H413" s="39">
        <f t="shared" si="21"/>
        <v>0</v>
      </c>
    </row>
    <row r="414" spans="1:8" x14ac:dyDescent="0.25">
      <c r="A414" s="34"/>
      <c r="B414" s="40"/>
      <c r="C414" s="40"/>
      <c r="D414" s="41"/>
      <c r="E414" s="37"/>
      <c r="F414" s="38"/>
      <c r="G414" s="39"/>
      <c r="H414" s="39">
        <f t="shared" si="21"/>
        <v>0</v>
      </c>
    </row>
    <row r="415" spans="1:8" x14ac:dyDescent="0.25">
      <c r="A415" s="42"/>
      <c r="B415" s="42"/>
      <c r="C415" s="42"/>
      <c r="D415" s="42"/>
      <c r="E415" s="43"/>
      <c r="F415" s="24"/>
      <c r="G415" s="44" t="s">
        <v>2787</v>
      </c>
      <c r="H415" s="45">
        <f>SUM(H402:H414)</f>
        <v>335333</v>
      </c>
    </row>
    <row r="416" spans="1:8" x14ac:dyDescent="0.25">
      <c r="A416" s="46" t="s">
        <v>2788</v>
      </c>
      <c r="B416" s="42"/>
      <c r="C416" s="42"/>
      <c r="D416" s="42"/>
      <c r="E416" s="43"/>
      <c r="F416" s="24"/>
      <c r="G416" s="43"/>
      <c r="H416" s="43"/>
    </row>
    <row r="417" spans="1:8" x14ac:dyDescent="0.25">
      <c r="A417" s="29" t="s">
        <v>2782</v>
      </c>
      <c r="B417" s="30"/>
      <c r="C417" s="30"/>
      <c r="D417" s="31"/>
      <c r="E417" s="47" t="s">
        <v>2780</v>
      </c>
      <c r="F417" s="33" t="s">
        <v>2783</v>
      </c>
      <c r="G417" s="47" t="s">
        <v>2784</v>
      </c>
      <c r="H417" s="47" t="s">
        <v>2785</v>
      </c>
    </row>
    <row r="418" spans="1:8" x14ac:dyDescent="0.25">
      <c r="A418" s="34" t="s">
        <v>2824</v>
      </c>
      <c r="B418" s="40"/>
      <c r="C418" s="40"/>
      <c r="D418" s="41"/>
      <c r="E418" s="37" t="s">
        <v>2798</v>
      </c>
      <c r="F418" s="38">
        <v>0.1</v>
      </c>
      <c r="G418" s="37">
        <f>+H438</f>
        <v>147628</v>
      </c>
      <c r="H418" s="39">
        <f t="shared" ref="H418:H424" si="22">+ROUND((F418*G418),0)</f>
        <v>14763</v>
      </c>
    </row>
    <row r="419" spans="1:8" x14ac:dyDescent="0.25">
      <c r="A419" s="34"/>
      <c r="B419" s="40"/>
      <c r="C419" s="40"/>
      <c r="D419" s="41"/>
      <c r="E419" s="37"/>
      <c r="F419" s="38"/>
      <c r="G419" s="37"/>
      <c r="H419" s="39">
        <f t="shared" si="22"/>
        <v>0</v>
      </c>
    </row>
    <row r="420" spans="1:8" x14ac:dyDescent="0.25">
      <c r="A420" s="34"/>
      <c r="B420" s="40"/>
      <c r="C420" s="40"/>
      <c r="D420" s="41"/>
      <c r="E420" s="37"/>
      <c r="F420" s="38"/>
      <c r="G420" s="37"/>
      <c r="H420" s="39">
        <f t="shared" si="22"/>
        <v>0</v>
      </c>
    </row>
    <row r="421" spans="1:8" x14ac:dyDescent="0.25">
      <c r="A421" s="34"/>
      <c r="B421" s="40"/>
      <c r="C421" s="40"/>
      <c r="D421" s="41"/>
      <c r="E421" s="37"/>
      <c r="F421" s="38"/>
      <c r="G421" s="37"/>
      <c r="H421" s="39">
        <f t="shared" si="22"/>
        <v>0</v>
      </c>
    </row>
    <row r="422" spans="1:8" x14ac:dyDescent="0.25">
      <c r="A422" s="34"/>
      <c r="B422" s="40"/>
      <c r="C422" s="40"/>
      <c r="D422" s="41"/>
      <c r="E422" s="37"/>
      <c r="F422" s="38"/>
      <c r="G422" s="37"/>
      <c r="H422" s="39">
        <f t="shared" si="22"/>
        <v>0</v>
      </c>
    </row>
    <row r="423" spans="1:8" x14ac:dyDescent="0.25">
      <c r="A423" s="34"/>
      <c r="B423" s="40"/>
      <c r="C423" s="40"/>
      <c r="D423" s="41"/>
      <c r="E423" s="37"/>
      <c r="F423" s="38"/>
      <c r="G423" s="39"/>
      <c r="H423" s="39">
        <f t="shared" si="22"/>
        <v>0</v>
      </c>
    </row>
    <row r="424" spans="1:8" x14ac:dyDescent="0.25">
      <c r="A424" s="34"/>
      <c r="B424" s="40"/>
      <c r="C424" s="40"/>
      <c r="D424" s="41"/>
      <c r="E424" s="37"/>
      <c r="F424" s="38"/>
      <c r="G424" s="39"/>
      <c r="H424" s="39">
        <f t="shared" si="22"/>
        <v>0</v>
      </c>
    </row>
    <row r="425" spans="1:8" x14ac:dyDescent="0.25">
      <c r="A425" s="42"/>
      <c r="B425" s="42"/>
      <c r="C425" s="42"/>
      <c r="D425" s="42"/>
      <c r="E425" s="43"/>
      <c r="F425" s="24"/>
      <c r="G425" s="44" t="s">
        <v>2787</v>
      </c>
      <c r="H425" s="45">
        <f>SUM(H418:H424)</f>
        <v>14763</v>
      </c>
    </row>
    <row r="426" spans="1:8" x14ac:dyDescent="0.25">
      <c r="A426" s="46" t="s">
        <v>2789</v>
      </c>
      <c r="B426" s="42"/>
      <c r="C426" s="42"/>
      <c r="D426" s="42"/>
      <c r="E426" s="43"/>
      <c r="F426" s="24"/>
      <c r="G426" s="43"/>
      <c r="H426" s="43"/>
    </row>
    <row r="427" spans="1:8" x14ac:dyDescent="0.25">
      <c r="A427" s="29" t="s">
        <v>2782</v>
      </c>
      <c r="B427" s="30"/>
      <c r="C427" s="30"/>
      <c r="D427" s="31"/>
      <c r="E427" s="47" t="s">
        <v>2780</v>
      </c>
      <c r="F427" s="33" t="s">
        <v>2783</v>
      </c>
      <c r="G427" s="47" t="s">
        <v>2784</v>
      </c>
      <c r="H427" s="47" t="s">
        <v>2785</v>
      </c>
    </row>
    <row r="428" spans="1:8" x14ac:dyDescent="0.25">
      <c r="A428" s="34"/>
      <c r="B428" s="40"/>
      <c r="C428" s="40"/>
      <c r="D428" s="41"/>
      <c r="E428" s="37"/>
      <c r="F428" s="38"/>
      <c r="G428" s="39"/>
      <c r="H428" s="45">
        <f>+ROUND((F428*G428),0)</f>
        <v>0</v>
      </c>
    </row>
    <row r="429" spans="1:8" x14ac:dyDescent="0.25">
      <c r="A429" s="34"/>
      <c r="B429" s="40"/>
      <c r="C429" s="40"/>
      <c r="D429" s="41"/>
      <c r="E429" s="37"/>
      <c r="F429" s="38"/>
      <c r="G429" s="39"/>
      <c r="H429" s="45">
        <f>+ROUND((F429*G429),0)</f>
        <v>0</v>
      </c>
    </row>
    <row r="430" spans="1:8" x14ac:dyDescent="0.25">
      <c r="A430" s="34"/>
      <c r="B430" s="40"/>
      <c r="C430" s="40"/>
      <c r="D430" s="41"/>
      <c r="E430" s="37"/>
      <c r="F430" s="38"/>
      <c r="G430" s="39"/>
      <c r="H430" s="45">
        <f>+ROUND((F430*G430),0)</f>
        <v>0</v>
      </c>
    </row>
    <row r="431" spans="1:8" x14ac:dyDescent="0.25">
      <c r="A431" s="42"/>
      <c r="B431" s="42"/>
      <c r="C431" s="42"/>
      <c r="D431" s="42"/>
      <c r="E431" s="43"/>
      <c r="F431" s="24"/>
      <c r="G431" s="44" t="s">
        <v>2787</v>
      </c>
      <c r="H431" s="45">
        <f>SUM(H428:H430)</f>
        <v>0</v>
      </c>
    </row>
    <row r="432" spans="1:8" x14ac:dyDescent="0.25">
      <c r="A432" s="42"/>
      <c r="B432" s="42"/>
      <c r="C432" s="42"/>
      <c r="D432" s="42"/>
      <c r="E432" s="43"/>
      <c r="F432" s="24"/>
      <c r="G432" s="43"/>
      <c r="H432" s="43"/>
    </row>
    <row r="433" spans="1:8" x14ac:dyDescent="0.25">
      <c r="A433" s="46" t="s">
        <v>2790</v>
      </c>
      <c r="B433" s="42"/>
      <c r="C433" s="42"/>
      <c r="D433" s="42"/>
      <c r="E433" s="43"/>
      <c r="F433" s="24"/>
      <c r="G433" s="43"/>
      <c r="H433" s="43"/>
    </row>
    <row r="434" spans="1:8" x14ac:dyDescent="0.25">
      <c r="A434" s="207" t="s">
        <v>2782</v>
      </c>
      <c r="B434" s="208"/>
      <c r="C434" s="209"/>
      <c r="D434" s="48" t="s">
        <v>2791</v>
      </c>
      <c r="E434" s="49" t="s">
        <v>2792</v>
      </c>
      <c r="F434" s="33" t="s">
        <v>2793</v>
      </c>
      <c r="G434" s="50" t="s">
        <v>2794</v>
      </c>
      <c r="H434" s="47" t="s">
        <v>2785</v>
      </c>
    </row>
    <row r="435" spans="1:8" x14ac:dyDescent="0.25">
      <c r="A435" s="34" t="s">
        <v>764</v>
      </c>
      <c r="B435" s="40"/>
      <c r="C435" s="41"/>
      <c r="D435" s="37">
        <f>+IF(A435=0,0,VLOOKUP(A435,INSUMOS!$A$5:$C$2911,3,FALSE)/E435)</f>
        <v>8906.6666666666661</v>
      </c>
      <c r="E435" s="51">
        <f>+[16]F.P.!$H$50</f>
        <v>1.95</v>
      </c>
      <c r="F435" s="52">
        <v>8.5</v>
      </c>
      <c r="G435" s="53">
        <f>E435*D435</f>
        <v>17368</v>
      </c>
      <c r="H435" s="45">
        <f>+ROUND((F435*G435),0)</f>
        <v>147628</v>
      </c>
    </row>
    <row r="436" spans="1:8" x14ac:dyDescent="0.25">
      <c r="A436" s="34"/>
      <c r="B436" s="40"/>
      <c r="C436" s="41"/>
      <c r="D436" s="37">
        <f>+IF(A436=0,0,VLOOKUP(A436,INSUMOS!A230:C3136,3,FALSE)/E436)</f>
        <v>0</v>
      </c>
      <c r="E436" s="51">
        <f>+[16]F.P.!$H$50</f>
        <v>1.95</v>
      </c>
      <c r="F436" s="52"/>
      <c r="G436" s="53">
        <f>E436*D436</f>
        <v>0</v>
      </c>
      <c r="H436" s="45">
        <f>+ROUND((F436*G436),0)</f>
        <v>0</v>
      </c>
    </row>
    <row r="437" spans="1:8" x14ac:dyDescent="0.25">
      <c r="A437" s="34"/>
      <c r="B437" s="40"/>
      <c r="C437" s="41"/>
      <c r="D437" s="37">
        <f>+IF(A437=0,0,VLOOKUP(A437,INSUMOS!A231:C3137,3,FALSE)/E437)</f>
        <v>0</v>
      </c>
      <c r="E437" s="51">
        <f>+[16]F.P.!$H$50</f>
        <v>1.95</v>
      </c>
      <c r="F437" s="52"/>
      <c r="G437" s="53">
        <f>E437*D437</f>
        <v>0</v>
      </c>
      <c r="H437" s="45">
        <f>+ROUND((F437*G437),0)</f>
        <v>0</v>
      </c>
    </row>
    <row r="438" spans="1:8" x14ac:dyDescent="0.25">
      <c r="A438" s="23"/>
      <c r="B438" s="23"/>
      <c r="C438" s="23"/>
      <c r="D438" s="23"/>
      <c r="E438" s="43"/>
      <c r="F438" s="24"/>
      <c r="G438" s="44" t="s">
        <v>2787</v>
      </c>
      <c r="H438" s="55">
        <f>SUM(H435:H437)</f>
        <v>147628</v>
      </c>
    </row>
    <row r="439" spans="1:8" x14ac:dyDescent="0.25">
      <c r="A439" s="23"/>
      <c r="B439" s="23"/>
      <c r="C439" s="23"/>
      <c r="D439" s="23"/>
      <c r="E439" s="43"/>
      <c r="F439" s="56"/>
      <c r="G439" s="57" t="s">
        <v>2795</v>
      </c>
      <c r="H439" s="58">
        <f>+H415+H425+H431+H438</f>
        <v>497724</v>
      </c>
    </row>
    <row r="440" spans="1:8" x14ac:dyDescent="0.25">
      <c r="A440" s="28" t="s">
        <v>2796</v>
      </c>
      <c r="B440" s="23"/>
      <c r="C440" s="23"/>
      <c r="D440" s="23"/>
      <c r="E440" s="43"/>
      <c r="F440" s="24"/>
      <c r="G440" s="43"/>
      <c r="H440" s="43"/>
    </row>
    <row r="441" spans="1:8" x14ac:dyDescent="0.25">
      <c r="A441" s="210" t="s">
        <v>2782</v>
      </c>
      <c r="B441" s="211"/>
      <c r="C441" s="210" t="s">
        <v>2797</v>
      </c>
      <c r="D441" s="211"/>
      <c r="E441" s="47" t="s">
        <v>2798</v>
      </c>
      <c r="F441" s="59" t="s">
        <v>2799</v>
      </c>
      <c r="G441" s="60"/>
      <c r="H441" s="47" t="s">
        <v>2785</v>
      </c>
    </row>
    <row r="442" spans="1:8" x14ac:dyDescent="0.25">
      <c r="A442" s="193" t="s">
        <v>2800</v>
      </c>
      <c r="B442" s="194"/>
      <c r="C442" s="195" t="s">
        <v>2798</v>
      </c>
      <c r="D442" s="196"/>
      <c r="E442" s="61">
        <f>+AIU!$B$11</f>
        <v>0.21999999999999997</v>
      </c>
      <c r="F442" s="62"/>
      <c r="G442" s="63">
        <f>+H439</f>
        <v>497724</v>
      </c>
      <c r="H442" s="45">
        <f>+G442*E442</f>
        <v>109499.27999999998</v>
      </c>
    </row>
    <row r="443" spans="1:8" x14ac:dyDescent="0.25">
      <c r="A443" s="193" t="s">
        <v>2801</v>
      </c>
      <c r="B443" s="194"/>
      <c r="C443" s="195" t="s">
        <v>2798</v>
      </c>
      <c r="D443" s="196"/>
      <c r="E443" s="61">
        <f>+AIU!$B$32</f>
        <v>3.0000000000000002E-2</v>
      </c>
      <c r="F443" s="62"/>
      <c r="G443" s="63">
        <f>+H439</f>
        <v>497724</v>
      </c>
      <c r="H443" s="45">
        <f>+G443*E443</f>
        <v>14931.720000000001</v>
      </c>
    </row>
    <row r="444" spans="1:8" x14ac:dyDescent="0.25">
      <c r="A444" s="193" t="s">
        <v>2802</v>
      </c>
      <c r="B444" s="194"/>
      <c r="C444" s="195" t="s">
        <v>2798</v>
      </c>
      <c r="D444" s="196"/>
      <c r="E444" s="61">
        <f>+AIU!$B$41</f>
        <v>0.05</v>
      </c>
      <c r="F444" s="62"/>
      <c r="G444" s="63">
        <f>+H439</f>
        <v>497724</v>
      </c>
      <c r="H444" s="45">
        <f>+G444*E444</f>
        <v>24886.2</v>
      </c>
    </row>
    <row r="445" spans="1:8" x14ac:dyDescent="0.25">
      <c r="A445" s="23"/>
      <c r="B445" s="23"/>
      <c r="C445" s="23"/>
      <c r="D445" s="23"/>
      <c r="E445" s="64" t="s">
        <v>2803</v>
      </c>
      <c r="F445" s="65"/>
      <c r="G445" s="66"/>
      <c r="H445" s="45">
        <f>SUM(H442:H444)</f>
        <v>149317.19999999998</v>
      </c>
    </row>
    <row r="446" spans="1:8" x14ac:dyDescent="0.25">
      <c r="A446" s="23"/>
      <c r="B446" s="23"/>
      <c r="C446" s="23"/>
      <c r="D446" s="23"/>
      <c r="E446" s="23"/>
      <c r="F446" s="24"/>
      <c r="G446" s="23"/>
      <c r="H446" s="67"/>
    </row>
    <row r="447" spans="1:8" x14ac:dyDescent="0.25">
      <c r="A447" s="23"/>
      <c r="B447" s="23"/>
      <c r="C447" s="23"/>
      <c r="D447" s="23"/>
      <c r="E447" s="23"/>
      <c r="F447" s="24"/>
      <c r="G447" s="23"/>
      <c r="H447" s="67"/>
    </row>
    <row r="448" spans="1:8" x14ac:dyDescent="0.25">
      <c r="A448" s="23"/>
      <c r="B448" s="23"/>
      <c r="C448" s="23"/>
      <c r="D448" s="23"/>
      <c r="E448" s="68" t="s">
        <v>2804</v>
      </c>
      <c r="F448" s="69"/>
      <c r="G448" s="68"/>
      <c r="H448" s="70">
        <f>+H445+H439</f>
        <v>647041.19999999995</v>
      </c>
    </row>
    <row r="449" spans="1:11" x14ac:dyDescent="0.25">
      <c r="A449" s="197" t="s">
        <v>2778</v>
      </c>
      <c r="B449" s="197"/>
      <c r="C449" s="197"/>
      <c r="D449" s="197"/>
      <c r="E449" s="197"/>
      <c r="F449" s="197"/>
      <c r="G449" s="197"/>
      <c r="H449" s="197"/>
    </row>
    <row r="450" spans="1:11" ht="15.75" thickBot="1" x14ac:dyDescent="0.3">
      <c r="A450" s="23"/>
      <c r="B450" s="23"/>
      <c r="C450" s="23"/>
      <c r="D450" s="23"/>
      <c r="E450" s="23"/>
      <c r="F450" s="24"/>
      <c r="G450" s="23"/>
      <c r="H450" s="23"/>
    </row>
    <row r="451" spans="1:11" ht="32.25" customHeight="1" thickBot="1" x14ac:dyDescent="0.3">
      <c r="A451" s="198" t="s">
        <v>2818</v>
      </c>
      <c r="B451" s="199"/>
      <c r="C451" s="199"/>
      <c r="D451" s="199"/>
      <c r="E451" s="199"/>
      <c r="F451" s="199"/>
      <c r="G451" s="199"/>
      <c r="H451" s="200"/>
    </row>
    <row r="452" spans="1:11" x14ac:dyDescent="0.25">
      <c r="A452" s="23"/>
      <c r="B452" s="23"/>
      <c r="C452" s="23"/>
      <c r="D452" s="23"/>
      <c r="E452" s="23"/>
      <c r="F452" s="24"/>
      <c r="G452" s="23"/>
      <c r="H452" s="23"/>
    </row>
    <row r="453" spans="1:11" x14ac:dyDescent="0.25">
      <c r="A453" s="25" t="s">
        <v>2779</v>
      </c>
      <c r="B453" s="201" t="str">
        <f>+VLOOKUP(A454,PRESUPUESTO!$B$13:$G$408,2,FALSE)</f>
        <v>Concreto 3000 Psi para pilote tipo Caisson (Profundidad 10 a 20 m, Ø= 1.50 m)</v>
      </c>
      <c r="C453" s="202"/>
      <c r="D453" s="202"/>
      <c r="E453" s="202"/>
      <c r="F453" s="202"/>
      <c r="G453" s="203"/>
      <c r="H453" s="26" t="s">
        <v>2780</v>
      </c>
    </row>
    <row r="454" spans="1:11" x14ac:dyDescent="0.25">
      <c r="A454" s="27">
        <v>2.0299999999999998</v>
      </c>
      <c r="B454" s="204"/>
      <c r="C454" s="205"/>
      <c r="D454" s="205"/>
      <c r="E454" s="205"/>
      <c r="F454" s="205"/>
      <c r="G454" s="206"/>
      <c r="H454" s="27" t="str">
        <f>+VLOOKUP(A454,PRESUPUESTO!$B$13:$G$562,3,FALSE)</f>
        <v>m3</v>
      </c>
      <c r="J454">
        <v>9</v>
      </c>
      <c r="K454" s="100">
        <f>+H495</f>
        <v>914538</v>
      </c>
    </row>
    <row r="455" spans="1:11" x14ac:dyDescent="0.25">
      <c r="A455" s="23"/>
      <c r="B455" s="23"/>
      <c r="C455" s="23"/>
      <c r="D455" s="23"/>
      <c r="E455" s="23"/>
      <c r="F455" s="24"/>
      <c r="G455" s="23"/>
      <c r="H455" s="23"/>
    </row>
    <row r="456" spans="1:11" x14ac:dyDescent="0.25">
      <c r="A456" s="28" t="s">
        <v>2781</v>
      </c>
      <c r="B456" s="23"/>
      <c r="C456" s="23"/>
      <c r="D456" s="23"/>
      <c r="E456" s="23"/>
      <c r="F456" s="24"/>
      <c r="G456" s="23"/>
      <c r="H456" s="23"/>
    </row>
    <row r="457" spans="1:11" x14ac:dyDescent="0.25">
      <c r="A457" s="29" t="s">
        <v>2782</v>
      </c>
      <c r="B457" s="30"/>
      <c r="C457" s="30"/>
      <c r="D457" s="31"/>
      <c r="E457" s="32" t="s">
        <v>2780</v>
      </c>
      <c r="F457" s="33" t="s">
        <v>2783</v>
      </c>
      <c r="G457" s="32" t="s">
        <v>2784</v>
      </c>
      <c r="H457" s="32" t="s">
        <v>2785</v>
      </c>
    </row>
    <row r="458" spans="1:11" x14ac:dyDescent="0.25">
      <c r="A458" s="34" t="s">
        <v>2956</v>
      </c>
      <c r="B458" s="35"/>
      <c r="C458" s="35"/>
      <c r="D458" s="36"/>
      <c r="E458" s="37" t="s">
        <v>2822</v>
      </c>
      <c r="F458" s="38">
        <v>1</v>
      </c>
      <c r="G458" s="37">
        <f>+BASICO!H92</f>
        <v>489911</v>
      </c>
      <c r="H458" s="39">
        <f t="shared" ref="H458:H470" si="23">+ROUND((F458*G458),0)</f>
        <v>489911</v>
      </c>
    </row>
    <row r="459" spans="1:11" x14ac:dyDescent="0.25">
      <c r="A459" s="34"/>
      <c r="B459" s="40"/>
      <c r="C459" s="40"/>
      <c r="D459" s="41"/>
      <c r="E459" s="37"/>
      <c r="F459" s="38"/>
      <c r="G459" s="37"/>
      <c r="H459" s="39">
        <f t="shared" si="23"/>
        <v>0</v>
      </c>
    </row>
    <row r="460" spans="1:11" x14ac:dyDescent="0.25">
      <c r="A460" s="34"/>
      <c r="B460" s="40"/>
      <c r="C460" s="40"/>
      <c r="D460" s="41"/>
      <c r="E460" s="37"/>
      <c r="F460" s="38"/>
      <c r="G460" s="37"/>
      <c r="H460" s="39">
        <f t="shared" si="23"/>
        <v>0</v>
      </c>
    </row>
    <row r="461" spans="1:11" x14ac:dyDescent="0.25">
      <c r="A461" s="34"/>
      <c r="B461" s="40"/>
      <c r="C461" s="40"/>
      <c r="D461" s="41"/>
      <c r="E461" s="37"/>
      <c r="F461" s="38"/>
      <c r="G461" s="37"/>
      <c r="H461" s="39">
        <f t="shared" si="23"/>
        <v>0</v>
      </c>
    </row>
    <row r="462" spans="1:11" x14ac:dyDescent="0.25">
      <c r="A462" s="34"/>
      <c r="B462" s="40"/>
      <c r="C462" s="40"/>
      <c r="D462" s="41"/>
      <c r="E462" s="37"/>
      <c r="F462" s="38"/>
      <c r="G462" s="37"/>
      <c r="H462" s="39">
        <f t="shared" si="23"/>
        <v>0</v>
      </c>
    </row>
    <row r="463" spans="1:11" x14ac:dyDescent="0.25">
      <c r="A463" s="34"/>
      <c r="B463" s="40"/>
      <c r="C463" s="40"/>
      <c r="D463" s="41"/>
      <c r="E463" s="37"/>
      <c r="F463" s="38"/>
      <c r="G463" s="37"/>
      <c r="H463" s="39">
        <f t="shared" si="23"/>
        <v>0</v>
      </c>
    </row>
    <row r="464" spans="1:11" x14ac:dyDescent="0.25">
      <c r="A464" s="34"/>
      <c r="B464" s="40"/>
      <c r="C464" s="40"/>
      <c r="D464" s="41"/>
      <c r="E464" s="37"/>
      <c r="F464" s="38"/>
      <c r="G464" s="37"/>
      <c r="H464" s="39">
        <f t="shared" si="23"/>
        <v>0</v>
      </c>
    </row>
    <row r="465" spans="1:8" x14ac:dyDescent="0.25">
      <c r="A465" s="34"/>
      <c r="B465" s="40"/>
      <c r="C465" s="40"/>
      <c r="D465" s="41"/>
      <c r="E465" s="37"/>
      <c r="F465" s="38"/>
      <c r="G465" s="39"/>
      <c r="H465" s="39">
        <f t="shared" si="23"/>
        <v>0</v>
      </c>
    </row>
    <row r="466" spans="1:8" x14ac:dyDescent="0.25">
      <c r="A466" s="34"/>
      <c r="B466" s="40"/>
      <c r="C466" s="40"/>
      <c r="D466" s="41"/>
      <c r="E466" s="37"/>
      <c r="F466" s="38"/>
      <c r="G466" s="39"/>
      <c r="H466" s="39">
        <f t="shared" si="23"/>
        <v>0</v>
      </c>
    </row>
    <row r="467" spans="1:8" x14ac:dyDescent="0.25">
      <c r="A467" s="34"/>
      <c r="B467" s="40"/>
      <c r="C467" s="40"/>
      <c r="D467" s="41"/>
      <c r="E467" s="37"/>
      <c r="F467" s="38"/>
      <c r="G467" s="39"/>
      <c r="H467" s="39">
        <f t="shared" si="23"/>
        <v>0</v>
      </c>
    </row>
    <row r="468" spans="1:8" x14ac:dyDescent="0.25">
      <c r="A468" s="34"/>
      <c r="B468" s="40"/>
      <c r="C468" s="40"/>
      <c r="D468" s="41"/>
      <c r="E468" s="37"/>
      <c r="F468" s="38"/>
      <c r="G468" s="39"/>
      <c r="H468" s="39">
        <f t="shared" si="23"/>
        <v>0</v>
      </c>
    </row>
    <row r="469" spans="1:8" x14ac:dyDescent="0.25">
      <c r="A469" s="34"/>
      <c r="B469" s="40"/>
      <c r="C469" s="40"/>
      <c r="D469" s="41"/>
      <c r="E469" s="37"/>
      <c r="F469" s="38"/>
      <c r="G469" s="39"/>
      <c r="H469" s="39">
        <f t="shared" si="23"/>
        <v>0</v>
      </c>
    </row>
    <row r="470" spans="1:8" x14ac:dyDescent="0.25">
      <c r="A470" s="34"/>
      <c r="B470" s="40"/>
      <c r="C470" s="40"/>
      <c r="D470" s="41"/>
      <c r="E470" s="37"/>
      <c r="F470" s="38"/>
      <c r="G470" s="39"/>
      <c r="H470" s="39">
        <f t="shared" si="23"/>
        <v>0</v>
      </c>
    </row>
    <row r="471" spans="1:8" x14ac:dyDescent="0.25">
      <c r="A471" s="42"/>
      <c r="B471" s="42"/>
      <c r="C471" s="42"/>
      <c r="D471" s="42"/>
      <c r="E471" s="43"/>
      <c r="F471" s="24"/>
      <c r="G471" s="44" t="s">
        <v>2787</v>
      </c>
      <c r="H471" s="45">
        <f>SUM(H458:H470)</f>
        <v>489911</v>
      </c>
    </row>
    <row r="472" spans="1:8" x14ac:dyDescent="0.25">
      <c r="A472" s="46" t="s">
        <v>2788</v>
      </c>
      <c r="B472" s="42"/>
      <c r="C472" s="42"/>
      <c r="D472" s="42"/>
      <c r="E472" s="43"/>
      <c r="F472" s="24"/>
      <c r="G472" s="43"/>
      <c r="H472" s="43"/>
    </row>
    <row r="473" spans="1:8" x14ac:dyDescent="0.25">
      <c r="A473" s="29" t="s">
        <v>2782</v>
      </c>
      <c r="B473" s="30"/>
      <c r="C473" s="30"/>
      <c r="D473" s="31"/>
      <c r="E473" s="47" t="s">
        <v>2780</v>
      </c>
      <c r="F473" s="33" t="s">
        <v>2783</v>
      </c>
      <c r="G473" s="47" t="s">
        <v>2784</v>
      </c>
      <c r="H473" s="47" t="s">
        <v>2785</v>
      </c>
    </row>
    <row r="474" spans="1:8" x14ac:dyDescent="0.25">
      <c r="A474" s="34" t="s">
        <v>2824</v>
      </c>
      <c r="B474" s="40"/>
      <c r="C474" s="40"/>
      <c r="D474" s="41"/>
      <c r="E474" s="37" t="s">
        <v>2798</v>
      </c>
      <c r="F474" s="38">
        <v>0.1</v>
      </c>
      <c r="G474" s="37">
        <f>+H494</f>
        <v>379608</v>
      </c>
      <c r="H474" s="39">
        <f>+ROUND((F474*G474),0)</f>
        <v>37961</v>
      </c>
    </row>
    <row r="475" spans="1:8" x14ac:dyDescent="0.25">
      <c r="A475" s="34" t="s">
        <v>2720</v>
      </c>
      <c r="B475" s="40"/>
      <c r="C475" s="40"/>
      <c r="D475" s="41"/>
      <c r="E475" s="37" t="str">
        <f>+IF(A475=0,0,VLOOKUP(A475,INSUMOS!$A$5:$C$2911,2,FALSE))</f>
        <v xml:space="preserve"> HR </v>
      </c>
      <c r="F475" s="38">
        <v>1.5</v>
      </c>
      <c r="G475" s="37">
        <f>+IF(A475=0,0,VLOOKUP(A475,INSUMOS!$A$5:$C$2911,3,FALSE))</f>
        <v>4705</v>
      </c>
      <c r="H475" s="39">
        <f>+ROUND((F475*G475),0)</f>
        <v>7058</v>
      </c>
    </row>
    <row r="476" spans="1:8" x14ac:dyDescent="0.25">
      <c r="A476" s="34"/>
      <c r="B476" s="40"/>
      <c r="C476" s="40"/>
      <c r="D476" s="41"/>
      <c r="E476" s="37"/>
      <c r="F476" s="38"/>
      <c r="G476" s="37"/>
      <c r="H476" s="39"/>
    </row>
    <row r="477" spans="1:8" x14ac:dyDescent="0.25">
      <c r="A477" s="34"/>
      <c r="B477" s="40"/>
      <c r="C477" s="40"/>
      <c r="D477" s="41"/>
      <c r="E477" s="37"/>
      <c r="F477" s="38"/>
      <c r="G477" s="37"/>
      <c r="H477" s="39"/>
    </row>
    <row r="478" spans="1:8" x14ac:dyDescent="0.25">
      <c r="A478" s="34"/>
      <c r="B478" s="40"/>
      <c r="C478" s="40"/>
      <c r="D478" s="41"/>
      <c r="E478" s="37"/>
      <c r="F478" s="38"/>
      <c r="G478" s="37"/>
      <c r="H478" s="39"/>
    </row>
    <row r="479" spans="1:8" x14ac:dyDescent="0.25">
      <c r="A479" s="34"/>
      <c r="B479" s="40"/>
      <c r="C479" s="40"/>
      <c r="D479" s="41"/>
      <c r="E479" s="37"/>
      <c r="F479" s="38"/>
      <c r="G479" s="37"/>
      <c r="H479" s="39"/>
    </row>
    <row r="480" spans="1:8" x14ac:dyDescent="0.25">
      <c r="A480" s="34"/>
      <c r="B480" s="40"/>
      <c r="C480" s="40"/>
      <c r="D480" s="41"/>
      <c r="E480" s="37"/>
      <c r="F480" s="38"/>
      <c r="G480" s="37"/>
      <c r="H480" s="39"/>
    </row>
    <row r="481" spans="1:8" x14ac:dyDescent="0.25">
      <c r="A481" s="42"/>
      <c r="B481" s="42"/>
      <c r="C481" s="42"/>
      <c r="D481" s="42"/>
      <c r="E481" s="43"/>
      <c r="F481" s="24"/>
      <c r="G481" s="44" t="s">
        <v>2787</v>
      </c>
      <c r="H481" s="45">
        <f>SUM(H474:H480)</f>
        <v>45019</v>
      </c>
    </row>
    <row r="482" spans="1:8" x14ac:dyDescent="0.25">
      <c r="A482" s="46" t="s">
        <v>2789</v>
      </c>
      <c r="B482" s="42"/>
      <c r="C482" s="42"/>
      <c r="D482" s="42"/>
      <c r="E482" s="43"/>
      <c r="F482" s="24"/>
      <c r="G482" s="43"/>
      <c r="H482" s="43"/>
    </row>
    <row r="483" spans="1:8" x14ac:dyDescent="0.25">
      <c r="A483" s="29" t="s">
        <v>2782</v>
      </c>
      <c r="B483" s="30"/>
      <c r="C483" s="30"/>
      <c r="D483" s="31"/>
      <c r="E483" s="47" t="s">
        <v>2780</v>
      </c>
      <c r="F483" s="33" t="s">
        <v>2783</v>
      </c>
      <c r="G483" s="47" t="s">
        <v>2784</v>
      </c>
      <c r="H483" s="47" t="s">
        <v>2785</v>
      </c>
    </row>
    <row r="484" spans="1:8" x14ac:dyDescent="0.25">
      <c r="A484" s="34"/>
      <c r="B484" s="40"/>
      <c r="C484" s="40"/>
      <c r="D484" s="41"/>
      <c r="E484" s="37"/>
      <c r="F484" s="38"/>
      <c r="G484" s="39"/>
      <c r="H484" s="45">
        <f>+ROUND((F484*G484),0)</f>
        <v>0</v>
      </c>
    </row>
    <row r="485" spans="1:8" x14ac:dyDescent="0.25">
      <c r="A485" s="34"/>
      <c r="B485" s="40"/>
      <c r="C485" s="40"/>
      <c r="D485" s="41"/>
      <c r="E485" s="37"/>
      <c r="F485" s="38"/>
      <c r="G485" s="39"/>
      <c r="H485" s="45">
        <f>+ROUND((F485*G485),0)</f>
        <v>0</v>
      </c>
    </row>
    <row r="486" spans="1:8" x14ac:dyDescent="0.25">
      <c r="A486" s="34"/>
      <c r="B486" s="40"/>
      <c r="C486" s="40"/>
      <c r="D486" s="41"/>
      <c r="E486" s="37"/>
      <c r="F486" s="38"/>
      <c r="G486" s="39"/>
      <c r="H486" s="45">
        <f>+ROUND((F486*G486),0)</f>
        <v>0</v>
      </c>
    </row>
    <row r="487" spans="1:8" x14ac:dyDescent="0.25">
      <c r="A487" s="42"/>
      <c r="B487" s="42"/>
      <c r="C487" s="42"/>
      <c r="D487" s="42"/>
      <c r="E487" s="43"/>
      <c r="F487" s="24"/>
      <c r="G487" s="44" t="s">
        <v>2787</v>
      </c>
      <c r="H487" s="45">
        <f>SUM(H484:H486)</f>
        <v>0</v>
      </c>
    </row>
    <row r="488" spans="1:8" x14ac:dyDescent="0.25">
      <c r="A488" s="42"/>
      <c r="B488" s="42"/>
      <c r="C488" s="42"/>
      <c r="D488" s="42"/>
      <c r="E488" s="43"/>
      <c r="F488" s="24"/>
      <c r="G488" s="43"/>
      <c r="H488" s="43"/>
    </row>
    <row r="489" spans="1:8" x14ac:dyDescent="0.25">
      <c r="A489" s="46" t="s">
        <v>2790</v>
      </c>
      <c r="B489" s="42"/>
      <c r="C489" s="42"/>
      <c r="D489" s="42"/>
      <c r="E489" s="43"/>
      <c r="F489" s="24"/>
      <c r="G489" s="43"/>
      <c r="H489" s="43"/>
    </row>
    <row r="490" spans="1:8" x14ac:dyDescent="0.25">
      <c r="A490" s="207" t="s">
        <v>2782</v>
      </c>
      <c r="B490" s="208"/>
      <c r="C490" s="209"/>
      <c r="D490" s="48" t="s">
        <v>2791</v>
      </c>
      <c r="E490" s="49" t="s">
        <v>2792</v>
      </c>
      <c r="F490" s="33" t="s">
        <v>2793</v>
      </c>
      <c r="G490" s="50" t="s">
        <v>2794</v>
      </c>
      <c r="H490" s="47" t="s">
        <v>2785</v>
      </c>
    </row>
    <row r="491" spans="1:8" x14ac:dyDescent="0.25">
      <c r="A491" s="34" t="s">
        <v>770</v>
      </c>
      <c r="B491" s="40"/>
      <c r="C491" s="41"/>
      <c r="D491" s="37">
        <f>+IF(A491=0,0,VLOOKUP(A491,INSUMOS!$A$5:$C$2911,3,FALSE)/E491)</f>
        <v>16222.564102564103</v>
      </c>
      <c r="E491" s="51">
        <f>+[16]F.P.!$H$50</f>
        <v>1.95</v>
      </c>
      <c r="F491" s="52">
        <v>12</v>
      </c>
      <c r="G491" s="53">
        <f>E491*D491</f>
        <v>31634</v>
      </c>
      <c r="H491" s="45">
        <f>+ROUND((F491*G491),0)</f>
        <v>379608</v>
      </c>
    </row>
    <row r="492" spans="1:8" x14ac:dyDescent="0.25">
      <c r="A492" s="34"/>
      <c r="B492" s="40"/>
      <c r="C492" s="41"/>
      <c r="D492" s="37">
        <f>+IF(A492=0,0,VLOOKUP(A492,INSUMOS!A286:C3192,3,FALSE)/E492)</f>
        <v>0</v>
      </c>
      <c r="E492" s="51">
        <f>+[16]F.P.!$H$50</f>
        <v>1.95</v>
      </c>
      <c r="F492" s="52"/>
      <c r="G492" s="53">
        <f>E492*D492</f>
        <v>0</v>
      </c>
      <c r="H492" s="45">
        <f>+ROUND((F492*G492),0)</f>
        <v>0</v>
      </c>
    </row>
    <row r="493" spans="1:8" x14ac:dyDescent="0.25">
      <c r="A493" s="34"/>
      <c r="B493" s="40"/>
      <c r="C493" s="41"/>
      <c r="D493" s="37">
        <f>+IF(A493=0,0,VLOOKUP(A493,INSUMOS!A287:C3193,3,FALSE)/E493)</f>
        <v>0</v>
      </c>
      <c r="E493" s="51">
        <f>+[16]F.P.!$H$50</f>
        <v>1.95</v>
      </c>
      <c r="F493" s="52"/>
      <c r="G493" s="53">
        <f>E493*D493</f>
        <v>0</v>
      </c>
      <c r="H493" s="45">
        <f>+ROUND((F493*G493),0)</f>
        <v>0</v>
      </c>
    </row>
    <row r="494" spans="1:8" x14ac:dyDescent="0.25">
      <c r="A494" s="23"/>
      <c r="B494" s="23"/>
      <c r="C494" s="23"/>
      <c r="D494" s="23"/>
      <c r="E494" s="43"/>
      <c r="F494" s="24"/>
      <c r="G494" s="44" t="s">
        <v>2787</v>
      </c>
      <c r="H494" s="55">
        <f>SUM(H491:H493)</f>
        <v>379608</v>
      </c>
    </row>
    <row r="495" spans="1:8" x14ac:dyDescent="0.25">
      <c r="A495" s="23"/>
      <c r="B495" s="23"/>
      <c r="C495" s="23"/>
      <c r="D495" s="23"/>
      <c r="E495" s="43"/>
      <c r="F495" s="56"/>
      <c r="G495" s="57" t="s">
        <v>2795</v>
      </c>
      <c r="H495" s="58">
        <f>+H471+H481+H487+H494</f>
        <v>914538</v>
      </c>
    </row>
    <row r="496" spans="1:8" x14ac:dyDescent="0.25">
      <c r="A496" s="28" t="s">
        <v>2796</v>
      </c>
      <c r="B496" s="23"/>
      <c r="C496" s="23"/>
      <c r="D496" s="23"/>
      <c r="E496" s="43"/>
      <c r="F496" s="24"/>
      <c r="G496" s="43"/>
      <c r="H496" s="43"/>
    </row>
    <row r="497" spans="1:11" x14ac:dyDescent="0.25">
      <c r="A497" s="210" t="s">
        <v>2782</v>
      </c>
      <c r="B497" s="211"/>
      <c r="C497" s="210" t="s">
        <v>2797</v>
      </c>
      <c r="D497" s="211"/>
      <c r="E497" s="47" t="s">
        <v>2798</v>
      </c>
      <c r="F497" s="59" t="s">
        <v>2799</v>
      </c>
      <c r="G497" s="60"/>
      <c r="H497" s="47" t="s">
        <v>2785</v>
      </c>
    </row>
    <row r="498" spans="1:11" x14ac:dyDescent="0.25">
      <c r="A498" s="218" t="s">
        <v>2800</v>
      </c>
      <c r="B498" s="219"/>
      <c r="C498" s="195" t="s">
        <v>2798</v>
      </c>
      <c r="D498" s="196"/>
      <c r="E498" s="61">
        <f>+AIU!$B$11</f>
        <v>0.21999999999999997</v>
      </c>
      <c r="F498" s="62"/>
      <c r="G498" s="63">
        <f>+H495</f>
        <v>914538</v>
      </c>
      <c r="H498" s="45">
        <f>+G498*E498</f>
        <v>201198.36</v>
      </c>
    </row>
    <row r="499" spans="1:11" x14ac:dyDescent="0.25">
      <c r="A499" s="218" t="s">
        <v>2801</v>
      </c>
      <c r="B499" s="219"/>
      <c r="C499" s="195" t="s">
        <v>2798</v>
      </c>
      <c r="D499" s="196"/>
      <c r="E499" s="61">
        <f>+AIU!$B$32</f>
        <v>3.0000000000000002E-2</v>
      </c>
      <c r="F499" s="62"/>
      <c r="G499" s="63">
        <f>+H495</f>
        <v>914538</v>
      </c>
      <c r="H499" s="45">
        <f>+G499*E499</f>
        <v>27436.140000000003</v>
      </c>
    </row>
    <row r="500" spans="1:11" x14ac:dyDescent="0.25">
      <c r="A500" s="218" t="s">
        <v>2802</v>
      </c>
      <c r="B500" s="219"/>
      <c r="C500" s="195" t="s">
        <v>2798</v>
      </c>
      <c r="D500" s="196"/>
      <c r="E500" s="61">
        <f>+AIU!$B$41</f>
        <v>0.05</v>
      </c>
      <c r="F500" s="62"/>
      <c r="G500" s="63">
        <f>+H495</f>
        <v>914538</v>
      </c>
      <c r="H500" s="45">
        <f>+G500*E500</f>
        <v>45726.9</v>
      </c>
    </row>
    <row r="501" spans="1:11" x14ac:dyDescent="0.25">
      <c r="A501" s="23"/>
      <c r="B501" s="23"/>
      <c r="C501" s="23"/>
      <c r="D501" s="23"/>
      <c r="E501" s="64" t="s">
        <v>2803</v>
      </c>
      <c r="F501" s="65"/>
      <c r="G501" s="66"/>
      <c r="H501" s="45">
        <f>SUM(H498:H500)</f>
        <v>274361.40000000002</v>
      </c>
    </row>
    <row r="502" spans="1:11" x14ac:dyDescent="0.25">
      <c r="A502" s="23"/>
      <c r="B502" s="23"/>
      <c r="C502" s="23"/>
      <c r="D502" s="23"/>
      <c r="E502" s="23"/>
      <c r="F502" s="24"/>
      <c r="G502" s="23"/>
      <c r="H502" s="67"/>
    </row>
    <row r="503" spans="1:11" x14ac:dyDescent="0.25">
      <c r="A503" s="23"/>
      <c r="B503" s="23"/>
      <c r="C503" s="23"/>
      <c r="D503" s="23"/>
      <c r="E503" s="23"/>
      <c r="F503" s="24"/>
      <c r="G503" s="23"/>
      <c r="H503" s="67"/>
    </row>
    <row r="504" spans="1:11" x14ac:dyDescent="0.25">
      <c r="A504" s="23"/>
      <c r="B504" s="23"/>
      <c r="C504" s="23"/>
      <c r="D504" s="23"/>
      <c r="E504" s="68" t="s">
        <v>2804</v>
      </c>
      <c r="F504" s="69"/>
      <c r="G504" s="68"/>
      <c r="H504" s="70">
        <f>+H501+H495</f>
        <v>1188899.3999999999</v>
      </c>
    </row>
    <row r="505" spans="1:11" x14ac:dyDescent="0.25">
      <c r="A505" s="197" t="s">
        <v>2778</v>
      </c>
      <c r="B505" s="197"/>
      <c r="C505" s="197"/>
      <c r="D505" s="197"/>
      <c r="E505" s="197"/>
      <c r="F505" s="197"/>
      <c r="G505" s="197"/>
      <c r="H505" s="197"/>
    </row>
    <row r="506" spans="1:11" ht="15.75" thickBot="1" x14ac:dyDescent="0.3">
      <c r="A506" s="23"/>
      <c r="B506" s="23"/>
      <c r="C506" s="23"/>
      <c r="D506" s="23"/>
      <c r="E506" s="23"/>
      <c r="F506" s="24"/>
      <c r="G506" s="23"/>
      <c r="H506" s="23"/>
    </row>
    <row r="507" spans="1:11" ht="31.5" customHeight="1" thickBot="1" x14ac:dyDescent="0.3">
      <c r="A507" s="198" t="s">
        <v>2818</v>
      </c>
      <c r="B507" s="199"/>
      <c r="C507" s="199"/>
      <c r="D507" s="199"/>
      <c r="E507" s="199"/>
      <c r="F507" s="199"/>
      <c r="G507" s="199"/>
      <c r="H507" s="200"/>
    </row>
    <row r="508" spans="1:11" x14ac:dyDescent="0.25">
      <c r="A508" s="23"/>
      <c r="B508" s="23"/>
      <c r="C508" s="23"/>
      <c r="D508" s="23"/>
      <c r="E508" s="23"/>
      <c r="F508" s="24"/>
      <c r="G508" s="23"/>
      <c r="H508" s="23"/>
    </row>
    <row r="509" spans="1:11" x14ac:dyDescent="0.25">
      <c r="A509" s="25" t="s">
        <v>2779</v>
      </c>
      <c r="B509" s="201" t="str">
        <f>+VLOOKUP(A510,PRESUPUESTO!$B$13:$G$408,2,FALSE)</f>
        <v>Muros o elevaciones estribos, concreto para puentes de resistencia 3000Psi.</v>
      </c>
      <c r="C509" s="202"/>
      <c r="D509" s="202"/>
      <c r="E509" s="202"/>
      <c r="F509" s="202"/>
      <c r="G509" s="203"/>
      <c r="H509" s="26" t="s">
        <v>2780</v>
      </c>
    </row>
    <row r="510" spans="1:11" x14ac:dyDescent="0.25">
      <c r="A510" s="27">
        <v>2.04</v>
      </c>
      <c r="B510" s="204"/>
      <c r="C510" s="205"/>
      <c r="D510" s="205"/>
      <c r="E510" s="205"/>
      <c r="F510" s="205"/>
      <c r="G510" s="206"/>
      <c r="H510" s="27" t="str">
        <f>+VLOOKUP(A510,PRESUPUESTO!$B$13:$G$562,3,FALSE)</f>
        <v>m3</v>
      </c>
      <c r="J510">
        <v>10</v>
      </c>
      <c r="K510" s="100">
        <f>+H551</f>
        <v>902521</v>
      </c>
    </row>
    <row r="511" spans="1:11" x14ac:dyDescent="0.25">
      <c r="A511" s="23"/>
      <c r="B511" s="23"/>
      <c r="C511" s="23"/>
      <c r="D511" s="23"/>
      <c r="E511" s="23"/>
      <c r="F511" s="24"/>
      <c r="G511" s="23"/>
      <c r="H511" s="23"/>
    </row>
    <row r="512" spans="1:11" x14ac:dyDescent="0.25">
      <c r="A512" s="28" t="s">
        <v>2781</v>
      </c>
      <c r="B512" s="23"/>
      <c r="C512" s="23"/>
      <c r="D512" s="23"/>
      <c r="E512" s="23"/>
      <c r="F512" s="24"/>
      <c r="G512" s="23"/>
      <c r="H512" s="23"/>
    </row>
    <row r="513" spans="1:8" x14ac:dyDescent="0.25">
      <c r="A513" s="29" t="s">
        <v>2782</v>
      </c>
      <c r="B513" s="30"/>
      <c r="C513" s="30"/>
      <c r="D513" s="31"/>
      <c r="E513" s="32" t="s">
        <v>2780</v>
      </c>
      <c r="F513" s="33" t="s">
        <v>2783</v>
      </c>
      <c r="G513" s="32" t="s">
        <v>2784</v>
      </c>
      <c r="H513" s="32" t="s">
        <v>2785</v>
      </c>
    </row>
    <row r="514" spans="1:8" x14ac:dyDescent="0.25">
      <c r="A514" s="34" t="s">
        <v>2856</v>
      </c>
      <c r="B514" s="35"/>
      <c r="C514" s="35"/>
      <c r="D514" s="36"/>
      <c r="E514" s="37" t="s">
        <v>2822</v>
      </c>
      <c r="F514" s="38">
        <v>1</v>
      </c>
      <c r="G514" s="37">
        <f>+BASICO!H92</f>
        <v>489911</v>
      </c>
      <c r="H514" s="39">
        <f t="shared" ref="H514:H526" si="24">+ROUND((F514*G514),0)</f>
        <v>489911</v>
      </c>
    </row>
    <row r="515" spans="1:8" x14ac:dyDescent="0.25">
      <c r="A515" s="34" t="s">
        <v>944</v>
      </c>
      <c r="B515" s="40"/>
      <c r="C515" s="40"/>
      <c r="D515" s="41"/>
      <c r="E515" s="37" t="str">
        <f>+IF(A515=0,0,VLOOKUP(A515,INSUMOS!$A$5:$C$2911,2,FALSE))</f>
        <v>m²</v>
      </c>
      <c r="F515" s="38">
        <v>2.33</v>
      </c>
      <c r="G515" s="37">
        <f>+IF(A515=0,0,VLOOKUP(A515,INSUMOS!$A$5:$C$2911,3,FALSE))</f>
        <v>42865</v>
      </c>
      <c r="H515" s="39">
        <f t="shared" si="24"/>
        <v>99875</v>
      </c>
    </row>
    <row r="516" spans="1:8" x14ac:dyDescent="0.25">
      <c r="A516" s="34"/>
      <c r="B516" s="40"/>
      <c r="C516" s="40"/>
      <c r="D516" s="41"/>
      <c r="E516" s="37"/>
      <c r="F516" s="38"/>
      <c r="G516" s="37"/>
      <c r="H516" s="39">
        <f t="shared" si="24"/>
        <v>0</v>
      </c>
    </row>
    <row r="517" spans="1:8" x14ac:dyDescent="0.25">
      <c r="A517" s="34"/>
      <c r="B517" s="40"/>
      <c r="C517" s="40"/>
      <c r="D517" s="41"/>
      <c r="E517" s="37"/>
      <c r="F517" s="38"/>
      <c r="G517" s="37"/>
      <c r="H517" s="39">
        <f t="shared" si="24"/>
        <v>0</v>
      </c>
    </row>
    <row r="518" spans="1:8" x14ac:dyDescent="0.25">
      <c r="A518" s="34"/>
      <c r="B518" s="40"/>
      <c r="C518" s="40"/>
      <c r="D518" s="41"/>
      <c r="E518" s="37"/>
      <c r="F518" s="38"/>
      <c r="G518" s="37"/>
      <c r="H518" s="39">
        <f t="shared" si="24"/>
        <v>0</v>
      </c>
    </row>
    <row r="519" spans="1:8" x14ac:dyDescent="0.25">
      <c r="A519" s="34"/>
      <c r="B519" s="40"/>
      <c r="C519" s="40"/>
      <c r="D519" s="41"/>
      <c r="E519" s="37"/>
      <c r="F519" s="38"/>
      <c r="G519" s="37"/>
      <c r="H519" s="39">
        <f t="shared" si="24"/>
        <v>0</v>
      </c>
    </row>
    <row r="520" spans="1:8" x14ac:dyDescent="0.25">
      <c r="A520" s="34"/>
      <c r="B520" s="40"/>
      <c r="C520" s="40"/>
      <c r="D520" s="41"/>
      <c r="E520" s="37"/>
      <c r="F520" s="38"/>
      <c r="G520" s="37"/>
      <c r="H520" s="39">
        <f t="shared" si="24"/>
        <v>0</v>
      </c>
    </row>
    <row r="521" spans="1:8" x14ac:dyDescent="0.25">
      <c r="A521" s="34"/>
      <c r="B521" s="40"/>
      <c r="C521" s="40"/>
      <c r="D521" s="41"/>
      <c r="E521" s="37"/>
      <c r="F521" s="38"/>
      <c r="G521" s="39"/>
      <c r="H521" s="39">
        <f t="shared" si="24"/>
        <v>0</v>
      </c>
    </row>
    <row r="522" spans="1:8" x14ac:dyDescent="0.25">
      <c r="A522" s="34"/>
      <c r="B522" s="40"/>
      <c r="C522" s="40"/>
      <c r="D522" s="41"/>
      <c r="E522" s="37"/>
      <c r="F522" s="38"/>
      <c r="G522" s="39"/>
      <c r="H522" s="39">
        <f t="shared" si="24"/>
        <v>0</v>
      </c>
    </row>
    <row r="523" spans="1:8" x14ac:dyDescent="0.25">
      <c r="A523" s="34"/>
      <c r="B523" s="40"/>
      <c r="C523" s="40"/>
      <c r="D523" s="41"/>
      <c r="E523" s="37"/>
      <c r="F523" s="38"/>
      <c r="G523" s="39"/>
      <c r="H523" s="39">
        <f t="shared" si="24"/>
        <v>0</v>
      </c>
    </row>
    <row r="524" spans="1:8" x14ac:dyDescent="0.25">
      <c r="A524" s="34"/>
      <c r="B524" s="40"/>
      <c r="C524" s="40"/>
      <c r="D524" s="41"/>
      <c r="E524" s="37"/>
      <c r="F524" s="38"/>
      <c r="G524" s="39"/>
      <c r="H524" s="39">
        <f t="shared" si="24"/>
        <v>0</v>
      </c>
    </row>
    <row r="525" spans="1:8" x14ac:dyDescent="0.25">
      <c r="A525" s="34"/>
      <c r="B525" s="40"/>
      <c r="C525" s="40"/>
      <c r="D525" s="41"/>
      <c r="E525" s="37"/>
      <c r="F525" s="38"/>
      <c r="G525" s="39"/>
      <c r="H525" s="39">
        <f t="shared" si="24"/>
        <v>0</v>
      </c>
    </row>
    <row r="526" spans="1:8" x14ac:dyDescent="0.25">
      <c r="A526" s="34"/>
      <c r="B526" s="40"/>
      <c r="C526" s="40"/>
      <c r="D526" s="41"/>
      <c r="E526" s="37"/>
      <c r="F526" s="38"/>
      <c r="G526" s="39"/>
      <c r="H526" s="39">
        <f t="shared" si="24"/>
        <v>0</v>
      </c>
    </row>
    <row r="527" spans="1:8" x14ac:dyDescent="0.25">
      <c r="A527" s="42"/>
      <c r="B527" s="42"/>
      <c r="C527" s="42"/>
      <c r="D527" s="42"/>
      <c r="E527" s="43"/>
      <c r="F527" s="24"/>
      <c r="G527" s="44" t="s">
        <v>2787</v>
      </c>
      <c r="H527" s="45">
        <f>SUM(H514:H526)</f>
        <v>589786</v>
      </c>
    </row>
    <row r="528" spans="1:8" x14ac:dyDescent="0.25">
      <c r="A528" s="46" t="s">
        <v>2788</v>
      </c>
      <c r="B528" s="42"/>
      <c r="C528" s="42"/>
      <c r="D528" s="42"/>
      <c r="E528" s="43"/>
      <c r="F528" s="24"/>
      <c r="G528" s="43"/>
      <c r="H528" s="43"/>
    </row>
    <row r="529" spans="1:8" x14ac:dyDescent="0.25">
      <c r="A529" s="29" t="s">
        <v>2782</v>
      </c>
      <c r="B529" s="30"/>
      <c r="C529" s="30"/>
      <c r="D529" s="31"/>
      <c r="E529" s="47" t="s">
        <v>2780</v>
      </c>
      <c r="F529" s="33" t="s">
        <v>2783</v>
      </c>
      <c r="G529" s="47" t="s">
        <v>2784</v>
      </c>
      <c r="H529" s="47" t="s">
        <v>2785</v>
      </c>
    </row>
    <row r="530" spans="1:8" x14ac:dyDescent="0.25">
      <c r="A530" s="34" t="s">
        <v>2824</v>
      </c>
      <c r="B530" s="40"/>
      <c r="C530" s="40"/>
      <c r="D530" s="41"/>
      <c r="E530" s="37" t="s">
        <v>2798</v>
      </c>
      <c r="F530" s="38">
        <v>0.1</v>
      </c>
      <c r="G530" s="37">
        <f>+H550</f>
        <v>277888</v>
      </c>
      <c r="H530" s="39">
        <f>+ROUND((F530*G530),0)</f>
        <v>27789</v>
      </c>
    </row>
    <row r="531" spans="1:8" x14ac:dyDescent="0.25">
      <c r="A531" s="34" t="s">
        <v>2720</v>
      </c>
      <c r="B531" s="40"/>
      <c r="C531" s="40"/>
      <c r="D531" s="41"/>
      <c r="E531" s="37" t="str">
        <f>+IF(A531=0,0,VLOOKUP(A531,INSUMOS!$A$5:$C$2911,2,FALSE))</f>
        <v xml:space="preserve"> HR </v>
      </c>
      <c r="F531" s="38">
        <v>1.5</v>
      </c>
      <c r="G531" s="37">
        <f>+IF(A531=0,0,VLOOKUP(A531,INSUMOS!$A$5:$C$2911,3,FALSE))</f>
        <v>4705</v>
      </c>
      <c r="H531" s="39">
        <f>+ROUND((F531*G531),0)</f>
        <v>7058</v>
      </c>
    </row>
    <row r="532" spans="1:8" x14ac:dyDescent="0.25">
      <c r="A532" s="34"/>
      <c r="B532" s="40"/>
      <c r="C532" s="40"/>
      <c r="D532" s="41"/>
      <c r="E532" s="37"/>
      <c r="F532" s="38"/>
      <c r="G532" s="37"/>
      <c r="H532" s="39"/>
    </row>
    <row r="533" spans="1:8" x14ac:dyDescent="0.25">
      <c r="A533" s="34"/>
      <c r="B533" s="40"/>
      <c r="C533" s="40"/>
      <c r="D533" s="41"/>
      <c r="E533" s="37"/>
      <c r="F533" s="38"/>
      <c r="G533" s="37"/>
      <c r="H533" s="39"/>
    </row>
    <row r="534" spans="1:8" x14ac:dyDescent="0.25">
      <c r="A534" s="34"/>
      <c r="B534" s="40"/>
      <c r="C534" s="40"/>
      <c r="D534" s="41"/>
      <c r="E534" s="37"/>
      <c r="F534" s="38"/>
      <c r="G534" s="37"/>
      <c r="H534" s="39"/>
    </row>
    <row r="535" spans="1:8" x14ac:dyDescent="0.25">
      <c r="A535" s="34"/>
      <c r="B535" s="40"/>
      <c r="C535" s="40"/>
      <c r="D535" s="41"/>
      <c r="E535" s="37"/>
      <c r="F535" s="38"/>
      <c r="G535" s="37"/>
      <c r="H535" s="39"/>
    </row>
    <row r="536" spans="1:8" x14ac:dyDescent="0.25">
      <c r="A536" s="34"/>
      <c r="B536" s="40"/>
      <c r="C536" s="40"/>
      <c r="D536" s="41"/>
      <c r="E536" s="37"/>
      <c r="F536" s="38"/>
      <c r="G536" s="37"/>
      <c r="H536" s="39"/>
    </row>
    <row r="537" spans="1:8" x14ac:dyDescent="0.25">
      <c r="A537" s="42"/>
      <c r="B537" s="42"/>
      <c r="C537" s="42"/>
      <c r="D537" s="42"/>
      <c r="E537" s="43"/>
      <c r="F537" s="24"/>
      <c r="G537" s="44" t="s">
        <v>2787</v>
      </c>
      <c r="H537" s="45">
        <f>SUM(H530:H536)</f>
        <v>34847</v>
      </c>
    </row>
    <row r="538" spans="1:8" x14ac:dyDescent="0.25">
      <c r="A538" s="46" t="s">
        <v>2789</v>
      </c>
      <c r="B538" s="42"/>
      <c r="C538" s="42"/>
      <c r="D538" s="42"/>
      <c r="E538" s="43"/>
      <c r="F538" s="24"/>
      <c r="G538" s="43"/>
      <c r="H538" s="43"/>
    </row>
    <row r="539" spans="1:8" x14ac:dyDescent="0.25">
      <c r="A539" s="29" t="s">
        <v>2782</v>
      </c>
      <c r="B539" s="30"/>
      <c r="C539" s="30"/>
      <c r="D539" s="31"/>
      <c r="E539" s="47" t="s">
        <v>2780</v>
      </c>
      <c r="F539" s="33" t="s">
        <v>2783</v>
      </c>
      <c r="G539" s="47" t="s">
        <v>2784</v>
      </c>
      <c r="H539" s="47" t="s">
        <v>2785</v>
      </c>
    </row>
    <row r="540" spans="1:8" x14ac:dyDescent="0.25">
      <c r="A540" s="34"/>
      <c r="B540" s="40"/>
      <c r="C540" s="40"/>
      <c r="D540" s="41"/>
      <c r="E540" s="37"/>
      <c r="F540" s="38"/>
      <c r="G540" s="39"/>
      <c r="H540" s="45">
        <f>+ROUND((F540*G540),0)</f>
        <v>0</v>
      </c>
    </row>
    <row r="541" spans="1:8" x14ac:dyDescent="0.25">
      <c r="A541" s="34"/>
      <c r="B541" s="40"/>
      <c r="C541" s="40"/>
      <c r="D541" s="41"/>
      <c r="E541" s="37"/>
      <c r="F541" s="38"/>
      <c r="G541" s="39"/>
      <c r="H541" s="45">
        <f>+ROUND((F541*G541),0)</f>
        <v>0</v>
      </c>
    </row>
    <row r="542" spans="1:8" x14ac:dyDescent="0.25">
      <c r="A542" s="34"/>
      <c r="B542" s="40"/>
      <c r="C542" s="40"/>
      <c r="D542" s="41"/>
      <c r="E542" s="37"/>
      <c r="F542" s="38"/>
      <c r="G542" s="39"/>
      <c r="H542" s="45">
        <f>+ROUND((F542*G542),0)</f>
        <v>0</v>
      </c>
    </row>
    <row r="543" spans="1:8" x14ac:dyDescent="0.25">
      <c r="A543" s="42"/>
      <c r="B543" s="42"/>
      <c r="C543" s="42"/>
      <c r="D543" s="42"/>
      <c r="E543" s="43"/>
      <c r="F543" s="24"/>
      <c r="G543" s="44" t="s">
        <v>2787</v>
      </c>
      <c r="H543" s="45">
        <f>SUM(H540:H542)</f>
        <v>0</v>
      </c>
    </row>
    <row r="544" spans="1:8" x14ac:dyDescent="0.25">
      <c r="A544" s="42"/>
      <c r="B544" s="42"/>
      <c r="C544" s="42"/>
      <c r="D544" s="42"/>
      <c r="E544" s="43"/>
      <c r="F544" s="24"/>
      <c r="G544" s="43"/>
      <c r="H544" s="43"/>
    </row>
    <row r="545" spans="1:8" x14ac:dyDescent="0.25">
      <c r="A545" s="46" t="s">
        <v>2790</v>
      </c>
      <c r="B545" s="42"/>
      <c r="C545" s="42"/>
      <c r="D545" s="42"/>
      <c r="E545" s="43"/>
      <c r="F545" s="24"/>
      <c r="G545" s="43"/>
      <c r="H545" s="43"/>
    </row>
    <row r="546" spans="1:8" x14ac:dyDescent="0.25">
      <c r="A546" s="207" t="s">
        <v>2782</v>
      </c>
      <c r="B546" s="208"/>
      <c r="C546" s="209"/>
      <c r="D546" s="48" t="s">
        <v>2791</v>
      </c>
      <c r="E546" s="49" t="s">
        <v>2792</v>
      </c>
      <c r="F546" s="33" t="s">
        <v>2793</v>
      </c>
      <c r="G546" s="50" t="s">
        <v>2794</v>
      </c>
      <c r="H546" s="47" t="s">
        <v>2785</v>
      </c>
    </row>
    <row r="547" spans="1:8" x14ac:dyDescent="0.25">
      <c r="A547" s="34" t="s">
        <v>764</v>
      </c>
      <c r="B547" s="40"/>
      <c r="C547" s="41"/>
      <c r="D547" s="37">
        <f>+IF(A547=0,0,VLOOKUP(A547,INSUMOS!$A$5:$C$2911,3,FALSE)/E547)</f>
        <v>8906.6666666666661</v>
      </c>
      <c r="E547" s="51">
        <f>+[16]F.P.!$H$50</f>
        <v>1.95</v>
      </c>
      <c r="F547" s="52">
        <v>16</v>
      </c>
      <c r="G547" s="53">
        <f>E547*D547</f>
        <v>17368</v>
      </c>
      <c r="H547" s="45">
        <f>+ROUND((F547*G547),0)</f>
        <v>277888</v>
      </c>
    </row>
    <row r="548" spans="1:8" x14ac:dyDescent="0.25">
      <c r="A548" s="34"/>
      <c r="B548" s="40"/>
      <c r="C548" s="41"/>
      <c r="D548" s="37">
        <f>+IF(A548=0,0,VLOOKUP(A548,INSUMOS!A342:C3248,3,FALSE)/E548)</f>
        <v>0</v>
      </c>
      <c r="E548" s="51">
        <f>+[16]F.P.!$H$50</f>
        <v>1.95</v>
      </c>
      <c r="F548" s="52"/>
      <c r="G548" s="53">
        <f>E548*D548</f>
        <v>0</v>
      </c>
      <c r="H548" s="45">
        <f>+ROUND((F548*G548),0)</f>
        <v>0</v>
      </c>
    </row>
    <row r="549" spans="1:8" x14ac:dyDescent="0.25">
      <c r="A549" s="34"/>
      <c r="B549" s="40"/>
      <c r="C549" s="41"/>
      <c r="D549" s="37">
        <f>+IF(A549=0,0,VLOOKUP(A549,INSUMOS!A343:C3249,3,FALSE)/E549)</f>
        <v>0</v>
      </c>
      <c r="E549" s="51">
        <f>+[16]F.P.!$H$50</f>
        <v>1.95</v>
      </c>
      <c r="F549" s="52"/>
      <c r="G549" s="53">
        <f>E549*D549</f>
        <v>0</v>
      </c>
      <c r="H549" s="45">
        <f>+ROUND((F549*G549),0)</f>
        <v>0</v>
      </c>
    </row>
    <row r="550" spans="1:8" x14ac:dyDescent="0.25">
      <c r="A550" s="23"/>
      <c r="B550" s="23"/>
      <c r="C550" s="23"/>
      <c r="D550" s="23"/>
      <c r="E550" s="43"/>
      <c r="F550" s="24"/>
      <c r="G550" s="44" t="s">
        <v>2787</v>
      </c>
      <c r="H550" s="55">
        <f>SUM(H547:H549)</f>
        <v>277888</v>
      </c>
    </row>
    <row r="551" spans="1:8" x14ac:dyDescent="0.25">
      <c r="A551" s="23"/>
      <c r="B551" s="23"/>
      <c r="C551" s="23"/>
      <c r="D551" s="23"/>
      <c r="E551" s="43"/>
      <c r="F551" s="56"/>
      <c r="G551" s="57" t="s">
        <v>2795</v>
      </c>
      <c r="H551" s="58">
        <f>+H527+H537+H543+H550</f>
        <v>902521</v>
      </c>
    </row>
    <row r="552" spans="1:8" x14ac:dyDescent="0.25">
      <c r="A552" s="28" t="s">
        <v>2796</v>
      </c>
      <c r="B552" s="23"/>
      <c r="C552" s="23"/>
      <c r="D552" s="23"/>
      <c r="E552" s="43"/>
      <c r="F552" s="24"/>
      <c r="G552" s="43"/>
      <c r="H552" s="43"/>
    </row>
    <row r="553" spans="1:8" x14ac:dyDescent="0.25">
      <c r="A553" s="210" t="s">
        <v>2782</v>
      </c>
      <c r="B553" s="211"/>
      <c r="C553" s="210" t="s">
        <v>2797</v>
      </c>
      <c r="D553" s="211"/>
      <c r="E553" s="47" t="s">
        <v>2798</v>
      </c>
      <c r="F553" s="59" t="s">
        <v>2799</v>
      </c>
      <c r="G553" s="60"/>
      <c r="H553" s="47" t="s">
        <v>2785</v>
      </c>
    </row>
    <row r="554" spans="1:8" x14ac:dyDescent="0.25">
      <c r="A554" s="193" t="s">
        <v>2800</v>
      </c>
      <c r="B554" s="194"/>
      <c r="C554" s="195" t="s">
        <v>2798</v>
      </c>
      <c r="D554" s="196"/>
      <c r="E554" s="61">
        <f>+AIU!$B$11</f>
        <v>0.21999999999999997</v>
      </c>
      <c r="F554" s="62"/>
      <c r="G554" s="63">
        <f>+H551</f>
        <v>902521</v>
      </c>
      <c r="H554" s="45">
        <f>+G554*E554</f>
        <v>198554.61999999997</v>
      </c>
    </row>
    <row r="555" spans="1:8" x14ac:dyDescent="0.25">
      <c r="A555" s="193" t="s">
        <v>2801</v>
      </c>
      <c r="B555" s="194"/>
      <c r="C555" s="195" t="s">
        <v>2798</v>
      </c>
      <c r="D555" s="196"/>
      <c r="E555" s="61">
        <f>+AIU!$B$32</f>
        <v>3.0000000000000002E-2</v>
      </c>
      <c r="F555" s="62"/>
      <c r="G555" s="63">
        <f>+H551</f>
        <v>902521</v>
      </c>
      <c r="H555" s="45">
        <f>+G555*E555</f>
        <v>27075.63</v>
      </c>
    </row>
    <row r="556" spans="1:8" x14ac:dyDescent="0.25">
      <c r="A556" s="193" t="s">
        <v>2802</v>
      </c>
      <c r="B556" s="194"/>
      <c r="C556" s="195" t="s">
        <v>2798</v>
      </c>
      <c r="D556" s="196"/>
      <c r="E556" s="61">
        <f>+AIU!$B$41</f>
        <v>0.05</v>
      </c>
      <c r="F556" s="62"/>
      <c r="G556" s="63">
        <f>+H551</f>
        <v>902521</v>
      </c>
      <c r="H556" s="45">
        <f>+G556*E556</f>
        <v>45126.05</v>
      </c>
    </row>
    <row r="557" spans="1:8" x14ac:dyDescent="0.25">
      <c r="A557" s="23"/>
      <c r="B557" s="23"/>
      <c r="C557" s="23"/>
      <c r="D557" s="23"/>
      <c r="E557" s="64" t="s">
        <v>2803</v>
      </c>
      <c r="F557" s="65"/>
      <c r="G557" s="66"/>
      <c r="H557" s="45">
        <f>SUM(H554:H556)</f>
        <v>270756.3</v>
      </c>
    </row>
    <row r="558" spans="1:8" x14ac:dyDescent="0.25">
      <c r="A558" s="23"/>
      <c r="B558" s="23"/>
      <c r="C558" s="23"/>
      <c r="D558" s="23"/>
      <c r="E558" s="23"/>
      <c r="F558" s="24"/>
      <c r="G558" s="23"/>
      <c r="H558" s="67"/>
    </row>
    <row r="559" spans="1:8" x14ac:dyDescent="0.25">
      <c r="A559" s="23"/>
      <c r="B559" s="23"/>
      <c r="C559" s="23"/>
      <c r="D559" s="23"/>
      <c r="E559" s="23"/>
      <c r="F559" s="24"/>
      <c r="G559" s="23"/>
      <c r="H559" s="67"/>
    </row>
    <row r="560" spans="1:8" x14ac:dyDescent="0.25">
      <c r="A560" s="23"/>
      <c r="B560" s="23"/>
      <c r="C560" s="23"/>
      <c r="D560" s="23"/>
      <c r="E560" s="68" t="s">
        <v>2804</v>
      </c>
      <c r="F560" s="69"/>
      <c r="G560" s="68"/>
      <c r="H560" s="70">
        <f>+H557+H551</f>
        <v>1173277.3</v>
      </c>
    </row>
    <row r="561" spans="1:11" x14ac:dyDescent="0.25">
      <c r="A561" s="197" t="s">
        <v>2778</v>
      </c>
      <c r="B561" s="197"/>
      <c r="C561" s="197"/>
      <c r="D561" s="197"/>
      <c r="E561" s="197"/>
      <c r="F561" s="197"/>
      <c r="G561" s="197"/>
      <c r="H561" s="197"/>
    </row>
    <row r="562" spans="1:11" ht="15.75" thickBot="1" x14ac:dyDescent="0.3">
      <c r="A562" s="23"/>
      <c r="B562" s="23"/>
      <c r="C562" s="23"/>
      <c r="D562" s="23"/>
      <c r="E562" s="23"/>
      <c r="F562" s="24"/>
      <c r="G562" s="23"/>
      <c r="H562" s="23"/>
    </row>
    <row r="563" spans="1:11" ht="27.75" customHeight="1" thickBot="1" x14ac:dyDescent="0.3">
      <c r="A563" s="198" t="s">
        <v>2818</v>
      </c>
      <c r="B563" s="199"/>
      <c r="C563" s="199"/>
      <c r="D563" s="199"/>
      <c r="E563" s="199"/>
      <c r="F563" s="199"/>
      <c r="G563" s="199"/>
      <c r="H563" s="200"/>
    </row>
    <row r="564" spans="1:11" x14ac:dyDescent="0.25">
      <c r="A564" s="23"/>
      <c r="B564" s="23"/>
      <c r="C564" s="23"/>
      <c r="D564" s="23"/>
      <c r="E564" s="23"/>
      <c r="F564" s="24"/>
      <c r="G564" s="23"/>
      <c r="H564" s="23"/>
    </row>
    <row r="565" spans="1:11" x14ac:dyDescent="0.25">
      <c r="A565" s="25" t="s">
        <v>2779</v>
      </c>
      <c r="B565" s="201" t="str">
        <f>+VLOOKUP(A566,PRESUPUESTO!$B$13:$G$408,2,FALSE)</f>
        <v>New Jersey en concreto 3000 Psi (Guarda rueda en concreto)</v>
      </c>
      <c r="C565" s="202"/>
      <c r="D565" s="202"/>
      <c r="E565" s="202"/>
      <c r="F565" s="202"/>
      <c r="G565" s="203"/>
      <c r="H565" s="26" t="s">
        <v>2780</v>
      </c>
    </row>
    <row r="566" spans="1:11" x14ac:dyDescent="0.25">
      <c r="A566" s="27">
        <v>3.01</v>
      </c>
      <c r="B566" s="204"/>
      <c r="C566" s="205"/>
      <c r="D566" s="205"/>
      <c r="E566" s="205"/>
      <c r="F566" s="205"/>
      <c r="G566" s="206"/>
      <c r="H566" s="27" t="str">
        <f>+VLOOKUP(A566,PRESUPUESTO!$B$13:$G$562,3,FALSE)</f>
        <v>m3</v>
      </c>
      <c r="J566">
        <v>11</v>
      </c>
      <c r="K566" s="100">
        <f>+H607</f>
        <v>701816</v>
      </c>
    </row>
    <row r="567" spans="1:11" x14ac:dyDescent="0.25">
      <c r="A567" s="23"/>
      <c r="B567" s="23"/>
      <c r="C567" s="23"/>
      <c r="D567" s="23"/>
      <c r="E567" s="23"/>
      <c r="F567" s="24"/>
      <c r="G567" s="23"/>
      <c r="H567" s="23"/>
    </row>
    <row r="568" spans="1:11" x14ac:dyDescent="0.25">
      <c r="A568" s="28" t="s">
        <v>2781</v>
      </c>
      <c r="B568" s="23"/>
      <c r="C568" s="23"/>
      <c r="D568" s="23"/>
      <c r="E568" s="23"/>
      <c r="F568" s="24"/>
      <c r="G568" s="23"/>
      <c r="H568" s="23"/>
    </row>
    <row r="569" spans="1:11" x14ac:dyDescent="0.25">
      <c r="A569" s="29" t="s">
        <v>2782</v>
      </c>
      <c r="B569" s="30"/>
      <c r="C569" s="30"/>
      <c r="D569" s="31"/>
      <c r="E569" s="32" t="s">
        <v>2780</v>
      </c>
      <c r="F569" s="33" t="s">
        <v>2783</v>
      </c>
      <c r="G569" s="32" t="s">
        <v>2784</v>
      </c>
      <c r="H569" s="32" t="s">
        <v>2785</v>
      </c>
    </row>
    <row r="570" spans="1:11" x14ac:dyDescent="0.25">
      <c r="A570" s="34" t="s">
        <v>2856</v>
      </c>
      <c r="B570" s="35"/>
      <c r="C570" s="35"/>
      <c r="D570" s="36"/>
      <c r="E570" s="37" t="s">
        <v>2822</v>
      </c>
      <c r="F570" s="38">
        <v>1</v>
      </c>
      <c r="G570" s="37">
        <f>+BASICO!H92</f>
        <v>489911</v>
      </c>
      <c r="H570" s="39">
        <f t="shared" ref="H570:H582" si="25">+ROUND((F570*G570),0)</f>
        <v>489911</v>
      </c>
    </row>
    <row r="571" spans="1:11" x14ac:dyDescent="0.25">
      <c r="A571" s="34"/>
      <c r="B571" s="40"/>
      <c r="C571" s="40"/>
      <c r="D571" s="41"/>
      <c r="E571" s="37"/>
      <c r="F571" s="38"/>
      <c r="G571" s="37"/>
      <c r="H571" s="39">
        <f t="shared" si="25"/>
        <v>0</v>
      </c>
    </row>
    <row r="572" spans="1:11" x14ac:dyDescent="0.25">
      <c r="A572" s="34"/>
      <c r="B572" s="40"/>
      <c r="C572" s="40"/>
      <c r="D572" s="41"/>
      <c r="E572" s="37"/>
      <c r="F572" s="38"/>
      <c r="G572" s="37"/>
      <c r="H572" s="39">
        <f t="shared" si="25"/>
        <v>0</v>
      </c>
    </row>
    <row r="573" spans="1:11" x14ac:dyDescent="0.25">
      <c r="A573" s="34"/>
      <c r="B573" s="40"/>
      <c r="C573" s="40"/>
      <c r="D573" s="41"/>
      <c r="E573" s="37"/>
      <c r="F573" s="38"/>
      <c r="G573" s="37"/>
      <c r="H573" s="39">
        <f t="shared" si="25"/>
        <v>0</v>
      </c>
    </row>
    <row r="574" spans="1:11" x14ac:dyDescent="0.25">
      <c r="A574" s="34"/>
      <c r="B574" s="40"/>
      <c r="C574" s="40"/>
      <c r="D574" s="41"/>
      <c r="E574" s="37"/>
      <c r="F574" s="38"/>
      <c r="G574" s="37"/>
      <c r="H574" s="39">
        <f t="shared" si="25"/>
        <v>0</v>
      </c>
    </row>
    <row r="575" spans="1:11" x14ac:dyDescent="0.25">
      <c r="A575" s="34"/>
      <c r="B575" s="40"/>
      <c r="C575" s="40"/>
      <c r="D575" s="41"/>
      <c r="E575" s="37"/>
      <c r="F575" s="38"/>
      <c r="G575" s="37"/>
      <c r="H575" s="39">
        <f t="shared" si="25"/>
        <v>0</v>
      </c>
    </row>
    <row r="576" spans="1:11" x14ac:dyDescent="0.25">
      <c r="A576" s="34"/>
      <c r="B576" s="40"/>
      <c r="C576" s="40"/>
      <c r="D576" s="41"/>
      <c r="E576" s="37"/>
      <c r="F576" s="38"/>
      <c r="G576" s="37"/>
      <c r="H576" s="39">
        <f t="shared" si="25"/>
        <v>0</v>
      </c>
    </row>
    <row r="577" spans="1:8" x14ac:dyDescent="0.25">
      <c r="A577" s="34"/>
      <c r="B577" s="40"/>
      <c r="C577" s="40"/>
      <c r="D577" s="41"/>
      <c r="E577" s="37"/>
      <c r="F577" s="38"/>
      <c r="G577" s="39"/>
      <c r="H577" s="39">
        <f t="shared" si="25"/>
        <v>0</v>
      </c>
    </row>
    <row r="578" spans="1:8" x14ac:dyDescent="0.25">
      <c r="A578" s="34"/>
      <c r="B578" s="40"/>
      <c r="C578" s="40"/>
      <c r="D578" s="41"/>
      <c r="E578" s="37"/>
      <c r="F578" s="38"/>
      <c r="G578" s="39"/>
      <c r="H578" s="39">
        <f t="shared" si="25"/>
        <v>0</v>
      </c>
    </row>
    <row r="579" spans="1:8" x14ac:dyDescent="0.25">
      <c r="A579" s="34"/>
      <c r="B579" s="40"/>
      <c r="C579" s="40"/>
      <c r="D579" s="41"/>
      <c r="E579" s="37"/>
      <c r="F579" s="38"/>
      <c r="G579" s="39"/>
      <c r="H579" s="39">
        <f t="shared" si="25"/>
        <v>0</v>
      </c>
    </row>
    <row r="580" spans="1:8" x14ac:dyDescent="0.25">
      <c r="A580" s="34"/>
      <c r="B580" s="40"/>
      <c r="C580" s="40"/>
      <c r="D580" s="41"/>
      <c r="E580" s="37"/>
      <c r="F580" s="38"/>
      <c r="G580" s="39"/>
      <c r="H580" s="39">
        <f t="shared" si="25"/>
        <v>0</v>
      </c>
    </row>
    <row r="581" spans="1:8" x14ac:dyDescent="0.25">
      <c r="A581" s="34"/>
      <c r="B581" s="40"/>
      <c r="C581" s="40"/>
      <c r="D581" s="41"/>
      <c r="E581" s="37"/>
      <c r="F581" s="38"/>
      <c r="G581" s="39"/>
      <c r="H581" s="39">
        <f t="shared" si="25"/>
        <v>0</v>
      </c>
    </row>
    <row r="582" spans="1:8" x14ac:dyDescent="0.25">
      <c r="A582" s="34"/>
      <c r="B582" s="40"/>
      <c r="C582" s="40"/>
      <c r="D582" s="41"/>
      <c r="E582" s="37"/>
      <c r="F582" s="38"/>
      <c r="G582" s="39"/>
      <c r="H582" s="39">
        <f t="shared" si="25"/>
        <v>0</v>
      </c>
    </row>
    <row r="583" spans="1:8" x14ac:dyDescent="0.25">
      <c r="A583" s="42"/>
      <c r="B583" s="42"/>
      <c r="C583" s="42"/>
      <c r="D583" s="42"/>
      <c r="E583" s="43"/>
      <c r="F583" s="24"/>
      <c r="G583" s="44" t="s">
        <v>2787</v>
      </c>
      <c r="H583" s="45">
        <f>SUM(H570:H582)</f>
        <v>489911</v>
      </c>
    </row>
    <row r="584" spans="1:8" x14ac:dyDescent="0.25">
      <c r="A584" s="46" t="s">
        <v>2788</v>
      </c>
      <c r="B584" s="42"/>
      <c r="C584" s="42"/>
      <c r="D584" s="42"/>
      <c r="E584" s="43"/>
      <c r="F584" s="24"/>
      <c r="G584" s="43"/>
      <c r="H584" s="43"/>
    </row>
    <row r="585" spans="1:8" x14ac:dyDescent="0.25">
      <c r="A585" s="29" t="s">
        <v>2782</v>
      </c>
      <c r="B585" s="30"/>
      <c r="C585" s="30"/>
      <c r="D585" s="31"/>
      <c r="E585" s="47" t="s">
        <v>2780</v>
      </c>
      <c r="F585" s="33" t="s">
        <v>2783</v>
      </c>
      <c r="G585" s="47" t="s">
        <v>2784</v>
      </c>
      <c r="H585" s="47" t="s">
        <v>2785</v>
      </c>
    </row>
    <row r="586" spans="1:8" x14ac:dyDescent="0.25">
      <c r="A586" s="34" t="s">
        <v>2824</v>
      </c>
      <c r="B586" s="40"/>
      <c r="C586" s="40"/>
      <c r="D586" s="41"/>
      <c r="E586" s="37" t="s">
        <v>2798</v>
      </c>
      <c r="F586" s="38">
        <v>0.1</v>
      </c>
      <c r="G586" s="37">
        <f>+H606</f>
        <v>104208</v>
      </c>
      <c r="H586" s="39">
        <f>+ROUND((F586*G586),0)</f>
        <v>10421</v>
      </c>
    </row>
    <row r="587" spans="1:8" x14ac:dyDescent="0.25">
      <c r="A587" s="34" t="s">
        <v>1290</v>
      </c>
      <c r="B587" s="40"/>
      <c r="C587" s="40"/>
      <c r="D587" s="41"/>
      <c r="E587" s="37" t="str">
        <f>+IF(A587=0,0,VLOOKUP(A587,INSUMOS!$A$5:$C$2911,2,FALSE))</f>
        <v xml:space="preserve"> HR </v>
      </c>
      <c r="F587" s="38">
        <v>1.5</v>
      </c>
      <c r="G587" s="37">
        <f>+IF(A587=0,0,VLOOKUP(A587,INSUMOS!$A$5:$C$2911,3,FALSE))</f>
        <v>5411</v>
      </c>
      <c r="H587" s="39">
        <f>+ROUND((F587*G587),0)</f>
        <v>8117</v>
      </c>
    </row>
    <row r="588" spans="1:8" x14ac:dyDescent="0.25">
      <c r="A588" s="34" t="s">
        <v>944</v>
      </c>
      <c r="B588" s="40"/>
      <c r="C588" s="40"/>
      <c r="D588" s="41"/>
      <c r="E588" s="37" t="str">
        <f>+IF(A588=0,0,VLOOKUP(A588,INSUMOS!$A$5:$C$2911,2,FALSE))</f>
        <v>m²</v>
      </c>
      <c r="F588" s="38">
        <v>2.08</v>
      </c>
      <c r="G588" s="37">
        <f>+IF(A588=0,0,VLOOKUP(A588,INSUMOS!$A$5:$C$2911,3,FALSE))</f>
        <v>42865</v>
      </c>
      <c r="H588" s="39">
        <f>+ROUND((F588*G588),0)</f>
        <v>89159</v>
      </c>
    </row>
    <row r="589" spans="1:8" x14ac:dyDescent="0.25">
      <c r="A589" s="34"/>
      <c r="B589" s="40"/>
      <c r="C589" s="40"/>
      <c r="D589" s="41"/>
      <c r="E589" s="37"/>
      <c r="F589" s="38"/>
      <c r="G589" s="37"/>
      <c r="H589" s="39"/>
    </row>
    <row r="590" spans="1:8" x14ac:dyDescent="0.25">
      <c r="A590" s="34"/>
      <c r="B590" s="40"/>
      <c r="C590" s="40"/>
      <c r="D590" s="41"/>
      <c r="E590" s="37"/>
      <c r="F590" s="38"/>
      <c r="G590" s="37"/>
      <c r="H590" s="39"/>
    </row>
    <row r="591" spans="1:8" x14ac:dyDescent="0.25">
      <c r="A591" s="34"/>
      <c r="B591" s="40"/>
      <c r="C591" s="40"/>
      <c r="D591" s="41"/>
      <c r="E591" s="37"/>
      <c r="F591" s="38"/>
      <c r="G591" s="37"/>
      <c r="H591" s="39"/>
    </row>
    <row r="592" spans="1:8" x14ac:dyDescent="0.25">
      <c r="A592" s="34"/>
      <c r="B592" s="40"/>
      <c r="C592" s="40"/>
      <c r="D592" s="41"/>
      <c r="E592" s="37"/>
      <c r="F592" s="38"/>
      <c r="G592" s="37"/>
      <c r="H592" s="39"/>
    </row>
    <row r="593" spans="1:8" x14ac:dyDescent="0.25">
      <c r="A593" s="42"/>
      <c r="B593" s="42"/>
      <c r="C593" s="42"/>
      <c r="D593" s="42"/>
      <c r="E593" s="43"/>
      <c r="F593" s="24"/>
      <c r="G593" s="44" t="s">
        <v>2787</v>
      </c>
      <c r="H593" s="45">
        <f>SUM(H586:H592)</f>
        <v>107697</v>
      </c>
    </row>
    <row r="594" spans="1:8" x14ac:dyDescent="0.25">
      <c r="A594" s="46" t="s">
        <v>2789</v>
      </c>
      <c r="B594" s="42"/>
      <c r="C594" s="42"/>
      <c r="D594" s="42"/>
      <c r="E594" s="43"/>
      <c r="F594" s="24"/>
      <c r="G594" s="43"/>
      <c r="H594" s="43"/>
    </row>
    <row r="595" spans="1:8" x14ac:dyDescent="0.25">
      <c r="A595" s="29" t="s">
        <v>2782</v>
      </c>
      <c r="B595" s="30"/>
      <c r="C595" s="30"/>
      <c r="D595" s="31"/>
      <c r="E595" s="47" t="s">
        <v>2780</v>
      </c>
      <c r="F595" s="33" t="s">
        <v>2783</v>
      </c>
      <c r="G595" s="47" t="s">
        <v>2784</v>
      </c>
      <c r="H595" s="47" t="s">
        <v>2785</v>
      </c>
    </row>
    <row r="596" spans="1:8" x14ac:dyDescent="0.25">
      <c r="A596" s="34"/>
      <c r="B596" s="40"/>
      <c r="C596" s="40"/>
      <c r="D596" s="41"/>
      <c r="E596" s="37"/>
      <c r="F596" s="38"/>
      <c r="G596" s="39"/>
      <c r="H596" s="45">
        <f>+ROUND((F596*G596),0)</f>
        <v>0</v>
      </c>
    </row>
    <row r="597" spans="1:8" x14ac:dyDescent="0.25">
      <c r="A597" s="34"/>
      <c r="B597" s="40"/>
      <c r="C597" s="40"/>
      <c r="D597" s="41"/>
      <c r="E597" s="37"/>
      <c r="F597" s="38"/>
      <c r="G597" s="39"/>
      <c r="H597" s="45">
        <f>+ROUND((F597*G597),0)</f>
        <v>0</v>
      </c>
    </row>
    <row r="598" spans="1:8" x14ac:dyDescent="0.25">
      <c r="A598" s="34"/>
      <c r="B598" s="40"/>
      <c r="C598" s="40"/>
      <c r="D598" s="41"/>
      <c r="E598" s="37"/>
      <c r="F598" s="38"/>
      <c r="G598" s="39"/>
      <c r="H598" s="45">
        <f>+ROUND((F598*G598),0)</f>
        <v>0</v>
      </c>
    </row>
    <row r="599" spans="1:8" x14ac:dyDescent="0.25">
      <c r="A599" s="42"/>
      <c r="B599" s="42"/>
      <c r="C599" s="42"/>
      <c r="D599" s="42"/>
      <c r="E599" s="43"/>
      <c r="F599" s="24"/>
      <c r="G599" s="44" t="s">
        <v>2787</v>
      </c>
      <c r="H599" s="45">
        <f>SUM(H596:H598)</f>
        <v>0</v>
      </c>
    </row>
    <row r="600" spans="1:8" x14ac:dyDescent="0.25">
      <c r="A600" s="42"/>
      <c r="B600" s="42"/>
      <c r="C600" s="42"/>
      <c r="D600" s="42"/>
      <c r="E600" s="43"/>
      <c r="F600" s="24"/>
      <c r="G600" s="43"/>
      <c r="H600" s="43"/>
    </row>
    <row r="601" spans="1:8" x14ac:dyDescent="0.25">
      <c r="A601" s="46" t="s">
        <v>2790</v>
      </c>
      <c r="B601" s="42"/>
      <c r="C601" s="42"/>
      <c r="D601" s="42"/>
      <c r="E601" s="43"/>
      <c r="F601" s="24"/>
      <c r="G601" s="43"/>
      <c r="H601" s="43"/>
    </row>
    <row r="602" spans="1:8" x14ac:dyDescent="0.25">
      <c r="A602" s="207" t="s">
        <v>2782</v>
      </c>
      <c r="B602" s="208"/>
      <c r="C602" s="209"/>
      <c r="D602" s="48" t="s">
        <v>2791</v>
      </c>
      <c r="E602" s="49" t="s">
        <v>2792</v>
      </c>
      <c r="F602" s="33" t="s">
        <v>2793</v>
      </c>
      <c r="G602" s="50" t="s">
        <v>2794</v>
      </c>
      <c r="H602" s="47" t="s">
        <v>2785</v>
      </c>
    </row>
    <row r="603" spans="1:8" x14ac:dyDescent="0.25">
      <c r="A603" s="34" t="s">
        <v>764</v>
      </c>
      <c r="B603" s="40"/>
      <c r="C603" s="41"/>
      <c r="D603" s="37">
        <f>+IF(A603=0,0,VLOOKUP(A603,INSUMOS!$A$5:$C$2911,3,FALSE)/E603)</f>
        <v>8906.6666666666661</v>
      </c>
      <c r="E603" s="51">
        <f>+[16]F.P.!$H$50</f>
        <v>1.95</v>
      </c>
      <c r="F603" s="52">
        <v>6</v>
      </c>
      <c r="G603" s="53">
        <f>E603*D603</f>
        <v>17368</v>
      </c>
      <c r="H603" s="45">
        <f>+ROUND((F603*G603),0)</f>
        <v>104208</v>
      </c>
    </row>
    <row r="604" spans="1:8" x14ac:dyDescent="0.25">
      <c r="A604" s="34"/>
      <c r="B604" s="40"/>
      <c r="C604" s="41"/>
      <c r="D604" s="37">
        <f>+IF(A604=0,0,VLOOKUP(A604,INSUMOS!A398:C3304,3,FALSE)/E604)</f>
        <v>0</v>
      </c>
      <c r="E604" s="51">
        <f>+[16]F.P.!$H$50</f>
        <v>1.95</v>
      </c>
      <c r="F604" s="52"/>
      <c r="G604" s="53">
        <f>E604*D604</f>
        <v>0</v>
      </c>
      <c r="H604" s="45">
        <f>+ROUND((F604*G604),0)</f>
        <v>0</v>
      </c>
    </row>
    <row r="605" spans="1:8" x14ac:dyDescent="0.25">
      <c r="A605" s="34"/>
      <c r="B605" s="40"/>
      <c r="C605" s="41"/>
      <c r="D605" s="37">
        <f>+IF(A605=0,0,VLOOKUP(A605,INSUMOS!A399:C3305,3,FALSE)/E605)</f>
        <v>0</v>
      </c>
      <c r="E605" s="51">
        <f>+[16]F.P.!$H$50</f>
        <v>1.95</v>
      </c>
      <c r="F605" s="52"/>
      <c r="G605" s="53">
        <f>E605*D605</f>
        <v>0</v>
      </c>
      <c r="H605" s="45">
        <f>+ROUND((F605*G605),0)</f>
        <v>0</v>
      </c>
    </row>
    <row r="606" spans="1:8" x14ac:dyDescent="0.25">
      <c r="A606" s="23"/>
      <c r="B606" s="23"/>
      <c r="C606" s="23"/>
      <c r="D606" s="23"/>
      <c r="E606" s="43"/>
      <c r="F606" s="24"/>
      <c r="G606" s="44" t="s">
        <v>2787</v>
      </c>
      <c r="H606" s="55">
        <f>SUM(H603:H605)</f>
        <v>104208</v>
      </c>
    </row>
    <row r="607" spans="1:8" x14ac:dyDescent="0.25">
      <c r="A607" s="23"/>
      <c r="B607" s="23"/>
      <c r="C607" s="23"/>
      <c r="D607" s="23"/>
      <c r="E607" s="43"/>
      <c r="F607" s="56"/>
      <c r="G607" s="57" t="s">
        <v>2795</v>
      </c>
      <c r="H607" s="58">
        <f>+H583+H593+H599+H606</f>
        <v>701816</v>
      </c>
    </row>
    <row r="608" spans="1:8" x14ac:dyDescent="0.25">
      <c r="A608" s="28" t="s">
        <v>2796</v>
      </c>
      <c r="B608" s="23"/>
      <c r="C608" s="23"/>
      <c r="D608" s="23"/>
      <c r="E608" s="43"/>
      <c r="F608" s="24"/>
      <c r="G608" s="43"/>
      <c r="H608" s="43"/>
    </row>
    <row r="609" spans="1:11" x14ac:dyDescent="0.25">
      <c r="A609" s="210" t="s">
        <v>2782</v>
      </c>
      <c r="B609" s="211"/>
      <c r="C609" s="210" t="s">
        <v>2797</v>
      </c>
      <c r="D609" s="211"/>
      <c r="E609" s="47" t="s">
        <v>2798</v>
      </c>
      <c r="F609" s="59" t="s">
        <v>2799</v>
      </c>
      <c r="G609" s="60"/>
      <c r="H609" s="47" t="s">
        <v>2785</v>
      </c>
    </row>
    <row r="610" spans="1:11" x14ac:dyDescent="0.25">
      <c r="A610" s="193" t="s">
        <v>2800</v>
      </c>
      <c r="B610" s="194"/>
      <c r="C610" s="195" t="s">
        <v>2798</v>
      </c>
      <c r="D610" s="196"/>
      <c r="E610" s="61">
        <f>+AIU!$B$11</f>
        <v>0.21999999999999997</v>
      </c>
      <c r="F610" s="62"/>
      <c r="G610" s="63">
        <f>+H607</f>
        <v>701816</v>
      </c>
      <c r="H610" s="45">
        <f>+G610*E610</f>
        <v>154399.51999999999</v>
      </c>
    </row>
    <row r="611" spans="1:11" x14ac:dyDescent="0.25">
      <c r="A611" s="193" t="s">
        <v>2801</v>
      </c>
      <c r="B611" s="194"/>
      <c r="C611" s="195" t="s">
        <v>2798</v>
      </c>
      <c r="D611" s="196"/>
      <c r="E611" s="61">
        <f>+AIU!$B$32</f>
        <v>3.0000000000000002E-2</v>
      </c>
      <c r="F611" s="62"/>
      <c r="G611" s="63">
        <f>+H607</f>
        <v>701816</v>
      </c>
      <c r="H611" s="45">
        <f>+G611*E611</f>
        <v>21054.480000000003</v>
      </c>
    </row>
    <row r="612" spans="1:11" x14ac:dyDescent="0.25">
      <c r="A612" s="193" t="s">
        <v>2802</v>
      </c>
      <c r="B612" s="194"/>
      <c r="C612" s="195" t="s">
        <v>2798</v>
      </c>
      <c r="D612" s="196"/>
      <c r="E612" s="61">
        <f>+AIU!$B$41</f>
        <v>0.05</v>
      </c>
      <c r="F612" s="62"/>
      <c r="G612" s="63">
        <f>+H607</f>
        <v>701816</v>
      </c>
      <c r="H612" s="45">
        <f>+G612*E612</f>
        <v>35090.800000000003</v>
      </c>
    </row>
    <row r="613" spans="1:11" x14ac:dyDescent="0.25">
      <c r="A613" s="23"/>
      <c r="B613" s="23"/>
      <c r="C613" s="23"/>
      <c r="D613" s="23"/>
      <c r="E613" s="64" t="s">
        <v>2803</v>
      </c>
      <c r="F613" s="65"/>
      <c r="G613" s="66"/>
      <c r="H613" s="45">
        <f>SUM(H610:H612)</f>
        <v>210544.8</v>
      </c>
    </row>
    <row r="614" spans="1:11" x14ac:dyDescent="0.25">
      <c r="A614" s="23"/>
      <c r="B614" s="23"/>
      <c r="C614" s="23"/>
      <c r="D614" s="23"/>
      <c r="E614" s="23"/>
      <c r="F614" s="24"/>
      <c r="G614" s="23"/>
      <c r="H614" s="67"/>
    </row>
    <row r="615" spans="1:11" x14ac:dyDescent="0.25">
      <c r="A615" s="23"/>
      <c r="B615" s="23"/>
      <c r="C615" s="23"/>
      <c r="D615" s="23"/>
      <c r="E615" s="23"/>
      <c r="F615" s="24"/>
      <c r="G615" s="23"/>
      <c r="H615" s="67"/>
    </row>
    <row r="616" spans="1:11" x14ac:dyDescent="0.25">
      <c r="A616" s="23"/>
      <c r="B616" s="23"/>
      <c r="C616" s="23"/>
      <c r="D616" s="23"/>
      <c r="E616" s="68" t="s">
        <v>2804</v>
      </c>
      <c r="F616" s="69"/>
      <c r="G616" s="68"/>
      <c r="H616" s="70">
        <f>+H613+H607</f>
        <v>912360.8</v>
      </c>
    </row>
    <row r="617" spans="1:11" x14ac:dyDescent="0.25">
      <c r="A617" s="197" t="s">
        <v>2778</v>
      </c>
      <c r="B617" s="197"/>
      <c r="C617" s="197"/>
      <c r="D617" s="197"/>
      <c r="E617" s="197"/>
      <c r="F617" s="197"/>
      <c r="G617" s="197"/>
      <c r="H617" s="197"/>
    </row>
    <row r="618" spans="1:11" ht="15.75" thickBot="1" x14ac:dyDescent="0.3">
      <c r="A618" s="23"/>
      <c r="B618" s="23"/>
      <c r="C618" s="23"/>
      <c r="D618" s="23"/>
      <c r="E618" s="23"/>
      <c r="F618" s="24"/>
      <c r="G618" s="23"/>
      <c r="H618" s="23"/>
    </row>
    <row r="619" spans="1:11" ht="31.5" customHeight="1" thickBot="1" x14ac:dyDescent="0.3">
      <c r="A619" s="198" t="s">
        <v>2818</v>
      </c>
      <c r="B619" s="199"/>
      <c r="C619" s="199"/>
      <c r="D619" s="199"/>
      <c r="E619" s="199"/>
      <c r="F619" s="199"/>
      <c r="G619" s="199"/>
      <c r="H619" s="200"/>
    </row>
    <row r="620" spans="1:11" x14ac:dyDescent="0.25">
      <c r="A620" s="23"/>
      <c r="B620" s="23"/>
      <c r="C620" s="23"/>
      <c r="D620" s="23"/>
      <c r="E620" s="23"/>
      <c r="F620" s="24"/>
      <c r="G620" s="23"/>
      <c r="H620" s="23"/>
    </row>
    <row r="621" spans="1:11" x14ac:dyDescent="0.25">
      <c r="A621" s="25" t="s">
        <v>2779</v>
      </c>
      <c r="B621" s="201" t="str">
        <f>+VLOOKUP(A622,PRESUPUESTO!$B$13:$G$408,2,FALSE)</f>
        <v>Obra falsa de puentes en concreto reforzado</v>
      </c>
      <c r="C621" s="202"/>
      <c r="D621" s="202"/>
      <c r="E621" s="202"/>
      <c r="F621" s="202"/>
      <c r="G621" s="203"/>
      <c r="H621" s="26" t="s">
        <v>2780</v>
      </c>
    </row>
    <row r="622" spans="1:11" x14ac:dyDescent="0.25">
      <c r="A622" s="27">
        <v>3.02</v>
      </c>
      <c r="B622" s="204"/>
      <c r="C622" s="205"/>
      <c r="D622" s="205"/>
      <c r="E622" s="205"/>
      <c r="F622" s="205"/>
      <c r="G622" s="206"/>
      <c r="H622" s="27" t="str">
        <f>+VLOOKUP(A622,PRESUPUESTO!$B$13:$G$562,3,FALSE)</f>
        <v>ml</v>
      </c>
      <c r="J622">
        <v>12</v>
      </c>
      <c r="K622" s="100">
        <f>+H662</f>
        <v>371460</v>
      </c>
    </row>
    <row r="623" spans="1:11" x14ac:dyDescent="0.25">
      <c r="A623" s="23"/>
      <c r="B623" s="23"/>
      <c r="C623" s="23"/>
      <c r="D623" s="23"/>
      <c r="E623" s="23"/>
      <c r="F623" s="24"/>
      <c r="G623" s="23"/>
      <c r="H623" s="23"/>
    </row>
    <row r="624" spans="1:11" x14ac:dyDescent="0.25">
      <c r="A624" s="28" t="s">
        <v>2781</v>
      </c>
      <c r="B624" s="23"/>
      <c r="C624" s="23"/>
      <c r="D624" s="23"/>
      <c r="E624" s="23"/>
      <c r="F624" s="24"/>
      <c r="G624" s="23"/>
      <c r="H624" s="23"/>
    </row>
    <row r="625" spans="1:8" x14ac:dyDescent="0.25">
      <c r="A625" s="29" t="s">
        <v>2782</v>
      </c>
      <c r="B625" s="30"/>
      <c r="C625" s="30"/>
      <c r="D625" s="31"/>
      <c r="E625" s="32" t="s">
        <v>2780</v>
      </c>
      <c r="F625" s="33" t="s">
        <v>2783</v>
      </c>
      <c r="G625" s="32" t="s">
        <v>2784</v>
      </c>
      <c r="H625" s="32" t="s">
        <v>2785</v>
      </c>
    </row>
    <row r="626" spans="1:8" x14ac:dyDescent="0.25">
      <c r="A626" s="34" t="s">
        <v>25</v>
      </c>
      <c r="B626" s="35"/>
      <c r="C626" s="35"/>
      <c r="D626" s="36"/>
      <c r="E626" s="37" t="str">
        <f>+IF(A626=0,0,VLOOKUP(A626,INSUMOS!$A$5:$C$2911,2,FALSE))</f>
        <v>kg</v>
      </c>
      <c r="F626" s="112">
        <v>33.020000000000003</v>
      </c>
      <c r="G626" s="111">
        <f>+IF(A626=0,0,VLOOKUP(A626,INSUMOS!$A$5:$C$2911,3,FALSE))</f>
        <v>2737</v>
      </c>
      <c r="H626" s="113">
        <f t="shared" ref="H626:H637" si="26">+ROUND((F626*G626),0)</f>
        <v>90376</v>
      </c>
    </row>
    <row r="627" spans="1:8" x14ac:dyDescent="0.25">
      <c r="A627" s="34" t="s">
        <v>2860</v>
      </c>
      <c r="B627" s="40"/>
      <c r="C627" s="40"/>
      <c r="D627" s="41"/>
      <c r="E627" s="37" t="str">
        <f>+IF(A627=0,0,VLOOKUP(A627,INSUMOS!$A$5:$C$2911,2,FALSE))</f>
        <v>m³</v>
      </c>
      <c r="F627" s="112">
        <v>0.08</v>
      </c>
      <c r="G627" s="111">
        <f>+BASICO!H192</f>
        <v>740842</v>
      </c>
      <c r="H627" s="113">
        <f t="shared" si="26"/>
        <v>59267</v>
      </c>
    </row>
    <row r="628" spans="1:8" x14ac:dyDescent="0.25">
      <c r="A628" s="34" t="s">
        <v>2861</v>
      </c>
      <c r="B628" s="40"/>
      <c r="C628" s="40"/>
      <c r="D628" s="41"/>
      <c r="E628" s="37" t="str">
        <f>+IF(A628=0,0,VLOOKUP(A628,INSUMOS!$A$5:$C$2911,2,FALSE))</f>
        <v>m</v>
      </c>
      <c r="F628" s="112">
        <v>0.2</v>
      </c>
      <c r="G628" s="111">
        <f>+IF(A628=0,0,VLOOKUP(A628,INSUMOS!$A$5:$C$2911,3,FALSE))</f>
        <v>5600</v>
      </c>
      <c r="H628" s="113">
        <f t="shared" si="26"/>
        <v>1120</v>
      </c>
    </row>
    <row r="629" spans="1:8" x14ac:dyDescent="0.25">
      <c r="A629" s="34" t="s">
        <v>1218</v>
      </c>
      <c r="B629" s="40"/>
      <c r="C629" s="40"/>
      <c r="D629" s="41"/>
      <c r="E629" s="37" t="str">
        <f>+IF(A629=0,0,VLOOKUP(A629,INSUMOS!$A$5:$C$2911,2,FALSE))</f>
        <v>m</v>
      </c>
      <c r="F629" s="112">
        <v>0.4</v>
      </c>
      <c r="G629" s="111">
        <f>+IF(A629=0,0,VLOOKUP(A629,INSUMOS!$A$5:$C$2911,3,FALSE))</f>
        <v>19575</v>
      </c>
      <c r="H629" s="113">
        <f t="shared" si="26"/>
        <v>7830</v>
      </c>
    </row>
    <row r="630" spans="1:8" x14ac:dyDescent="0.25">
      <c r="A630" s="34" t="s">
        <v>1220</v>
      </c>
      <c r="B630" s="40"/>
      <c r="C630" s="40"/>
      <c r="D630" s="41"/>
      <c r="E630" s="37" t="str">
        <f>+IF(A630=0,0,VLOOKUP(A630,INSUMOS!$A$5:$C$2911,2,FALSE))</f>
        <v>m</v>
      </c>
      <c r="F630" s="112">
        <v>2.5000000000000001E-2</v>
      </c>
      <c r="G630" s="111">
        <f>+IF(A630=0,0,VLOOKUP(A630,INSUMOS!$A$5:$C$2911,3,FALSE))</f>
        <v>56520</v>
      </c>
      <c r="H630" s="113">
        <f t="shared" si="26"/>
        <v>1413</v>
      </c>
    </row>
    <row r="631" spans="1:8" x14ac:dyDescent="0.25">
      <c r="A631" s="34" t="s">
        <v>1573</v>
      </c>
      <c r="B631" s="40"/>
      <c r="C631" s="40"/>
      <c r="D631" s="41"/>
      <c r="E631" s="37" t="str">
        <f>+IF(A631=0,0,VLOOKUP(A631,INSUMOS!$A$5:$C$2911,2,FALSE))</f>
        <v>und</v>
      </c>
      <c r="F631" s="112">
        <v>1.67E-2</v>
      </c>
      <c r="G631" s="111">
        <f>+IF(A631=0,0,VLOOKUP(A631,INSUMOS!$A$5:$C$2911,3,FALSE))</f>
        <v>18000</v>
      </c>
      <c r="H631" s="113">
        <f t="shared" si="26"/>
        <v>301</v>
      </c>
    </row>
    <row r="632" spans="1:8" x14ac:dyDescent="0.25">
      <c r="A632" s="34" t="s">
        <v>1851</v>
      </c>
      <c r="B632" s="40"/>
      <c r="C632" s="40"/>
      <c r="D632" s="41"/>
      <c r="E632" s="37" t="str">
        <f>+IF(A632=0,0,VLOOKUP(A632,INSUMOS!$A$5:$C$2911,2,FALSE))</f>
        <v>m</v>
      </c>
      <c r="F632" s="112">
        <v>1.87</v>
      </c>
      <c r="G632" s="111">
        <f>+IF(A632=0,0,VLOOKUP(A632,INSUMOS!$A$5:$C$2911,3,FALSE))</f>
        <v>4389</v>
      </c>
      <c r="H632" s="113">
        <f t="shared" si="26"/>
        <v>8207</v>
      </c>
    </row>
    <row r="633" spans="1:8" x14ac:dyDescent="0.25">
      <c r="A633" s="34" t="s">
        <v>2096</v>
      </c>
      <c r="B633" s="40"/>
      <c r="C633" s="40"/>
      <c r="D633" s="41"/>
      <c r="E633" s="37" t="str">
        <f>+IF(A633=0,0,VLOOKUP(A633,INSUMOS!$A$5:$C$2911,2,FALSE))</f>
        <v>und</v>
      </c>
      <c r="F633" s="112">
        <v>0.16700000000000001</v>
      </c>
      <c r="G633" s="111">
        <f>+IF(A633=0,0,VLOOKUP(A633,INSUMOS!$A$5:$C$2911,3,FALSE))</f>
        <v>5200</v>
      </c>
      <c r="H633" s="113">
        <f t="shared" si="26"/>
        <v>868</v>
      </c>
    </row>
    <row r="634" spans="1:8" x14ac:dyDescent="0.25">
      <c r="A634" s="34" t="s">
        <v>2301</v>
      </c>
      <c r="B634" s="40"/>
      <c r="C634" s="40"/>
      <c r="D634" s="41"/>
      <c r="E634" s="37" t="str">
        <f>+IF(A634=0,0,VLOOKUP(A634,INSUMOS!$A$5:$C$2911,2,FALSE))</f>
        <v>m</v>
      </c>
      <c r="F634" s="112">
        <v>0.16700000000000001</v>
      </c>
      <c r="G634" s="111">
        <f>+IF(A634=0,0,VLOOKUP(A634,INSUMOS!$A$5:$C$2911,3,FALSE))</f>
        <v>65600</v>
      </c>
      <c r="H634" s="113">
        <f t="shared" si="26"/>
        <v>10955</v>
      </c>
    </row>
    <row r="635" spans="1:8" x14ac:dyDescent="0.25">
      <c r="A635" s="34" t="s">
        <v>2308</v>
      </c>
      <c r="B635" s="40"/>
      <c r="C635" s="40"/>
      <c r="D635" s="41"/>
      <c r="E635" s="37" t="str">
        <f>+IF(A635=0,0,VLOOKUP(A635,INSUMOS!$A$5:$C$2911,2,FALSE))</f>
        <v>m</v>
      </c>
      <c r="F635" s="112">
        <v>0.2</v>
      </c>
      <c r="G635" s="111">
        <f>+IF(A635=0,0,VLOOKUP(A635,INSUMOS!$A$5:$C$2911,3,FALSE))</f>
        <v>190000</v>
      </c>
      <c r="H635" s="113">
        <f t="shared" si="26"/>
        <v>38000</v>
      </c>
    </row>
    <row r="636" spans="1:8" ht="29.25" customHeight="1" x14ac:dyDescent="0.25">
      <c r="A636" s="220" t="s">
        <v>2772</v>
      </c>
      <c r="B636" s="221"/>
      <c r="C636" s="221"/>
      <c r="D636" s="222"/>
      <c r="E636" s="37" t="str">
        <f>+IF(A636=0,0,VLOOKUP(A636,INSUMOS!$A$5:$C$2911,2,FALSE))</f>
        <v>m³</v>
      </c>
      <c r="F636" s="112">
        <v>0.06</v>
      </c>
      <c r="G636" s="111">
        <f>+IF(A636=0,0,VLOOKUP(A636,INSUMOS!$A$5:$C$2911,3,FALSE))</f>
        <v>603074</v>
      </c>
      <c r="H636" s="113">
        <f t="shared" si="26"/>
        <v>36184</v>
      </c>
    </row>
    <row r="637" spans="1:8" x14ac:dyDescent="0.25">
      <c r="A637" s="34"/>
      <c r="B637" s="40"/>
      <c r="C637" s="40"/>
      <c r="D637" s="41"/>
      <c r="E637" s="37"/>
      <c r="F637" s="38"/>
      <c r="G637" s="39"/>
      <c r="H637" s="39">
        <f t="shared" si="26"/>
        <v>0</v>
      </c>
    </row>
    <row r="638" spans="1:8" x14ac:dyDescent="0.25">
      <c r="A638" s="42"/>
      <c r="B638" s="42"/>
      <c r="C638" s="42"/>
      <c r="D638" s="42"/>
      <c r="E638" s="43"/>
      <c r="F638" s="24"/>
      <c r="G638" s="44" t="s">
        <v>2787</v>
      </c>
      <c r="H638" s="45">
        <f>SUM(H626:H637)</f>
        <v>254521</v>
      </c>
    </row>
    <row r="639" spans="1:8" x14ac:dyDescent="0.25">
      <c r="A639" s="46" t="s">
        <v>2788</v>
      </c>
      <c r="B639" s="42"/>
      <c r="C639" s="42"/>
      <c r="D639" s="42"/>
      <c r="E639" s="43"/>
      <c r="F639" s="24"/>
      <c r="G639" s="43"/>
      <c r="H639" s="43"/>
    </row>
    <row r="640" spans="1:8" x14ac:dyDescent="0.25">
      <c r="A640" s="29" t="s">
        <v>2782</v>
      </c>
      <c r="B640" s="30"/>
      <c r="C640" s="30"/>
      <c r="D640" s="31"/>
      <c r="E640" s="47" t="s">
        <v>2780</v>
      </c>
      <c r="F640" s="33" t="s">
        <v>2783</v>
      </c>
      <c r="G640" s="47" t="s">
        <v>2784</v>
      </c>
      <c r="H640" s="47" t="s">
        <v>2785</v>
      </c>
    </row>
    <row r="641" spans="1:8" x14ac:dyDescent="0.25">
      <c r="A641" s="34" t="s">
        <v>2824</v>
      </c>
      <c r="B641" s="40"/>
      <c r="C641" s="40"/>
      <c r="D641" s="41"/>
      <c r="E641" s="37" t="s">
        <v>2798</v>
      </c>
      <c r="F641" s="38">
        <v>0.1</v>
      </c>
      <c r="G641" s="37">
        <f>+H661</f>
        <v>101679</v>
      </c>
      <c r="H641" s="39">
        <f>+ROUND((F641*G641),0)</f>
        <v>10168</v>
      </c>
    </row>
    <row r="642" spans="1:8" x14ac:dyDescent="0.25">
      <c r="A642" s="34"/>
      <c r="B642" s="40"/>
      <c r="C642" s="40"/>
      <c r="D642" s="41"/>
      <c r="E642" s="37">
        <f>+IF(A642=0,0,VLOOKUP(A642,INSUMOS!$A$5:$C$2911,2,FALSE))</f>
        <v>0</v>
      </c>
      <c r="F642" s="38"/>
      <c r="G642" s="37">
        <f>+IF(A642=0,0,VLOOKUP(A642,INSUMOS!$A$5:$C$2911,3,FALSE))</f>
        <v>0</v>
      </c>
      <c r="H642" s="39">
        <f>+ROUND((F642*G642),0)</f>
        <v>0</v>
      </c>
    </row>
    <row r="643" spans="1:8" x14ac:dyDescent="0.25">
      <c r="A643" s="34"/>
      <c r="B643" s="40"/>
      <c r="C643" s="40"/>
      <c r="D643" s="41"/>
      <c r="E643" s="37">
        <f>+IF(A643=0,0,VLOOKUP(A643,INSUMOS!$A$5:$C$2911,2,FALSE))</f>
        <v>0</v>
      </c>
      <c r="F643" s="38"/>
      <c r="G643" s="37">
        <f>+IF(A643=0,0,VLOOKUP(A643,INSUMOS!$A$5:$C$2911,3,FALSE))</f>
        <v>0</v>
      </c>
      <c r="H643" s="39">
        <f>+ROUND((F643*G643),0)</f>
        <v>0</v>
      </c>
    </row>
    <row r="644" spans="1:8" x14ac:dyDescent="0.25">
      <c r="A644" s="34"/>
      <c r="B644" s="40"/>
      <c r="C644" s="40"/>
      <c r="D644" s="41"/>
      <c r="E644" s="37"/>
      <c r="F644" s="38"/>
      <c r="G644" s="37"/>
      <c r="H644" s="39"/>
    </row>
    <row r="645" spans="1:8" x14ac:dyDescent="0.25">
      <c r="A645" s="34"/>
      <c r="B645" s="40"/>
      <c r="C645" s="40"/>
      <c r="D645" s="41"/>
      <c r="E645" s="37"/>
      <c r="F645" s="38"/>
      <c r="G645" s="37"/>
      <c r="H645" s="39"/>
    </row>
    <row r="646" spans="1:8" x14ac:dyDescent="0.25">
      <c r="A646" s="34"/>
      <c r="B646" s="40"/>
      <c r="C646" s="40"/>
      <c r="D646" s="41"/>
      <c r="E646" s="37"/>
      <c r="F646" s="38"/>
      <c r="G646" s="37"/>
      <c r="H646" s="39"/>
    </row>
    <row r="647" spans="1:8" x14ac:dyDescent="0.25">
      <c r="A647" s="34"/>
      <c r="B647" s="40"/>
      <c r="C647" s="40"/>
      <c r="D647" s="41"/>
      <c r="E647" s="37"/>
      <c r="F647" s="38"/>
      <c r="G647" s="37"/>
      <c r="H647" s="39"/>
    </row>
    <row r="648" spans="1:8" x14ac:dyDescent="0.25">
      <c r="A648" s="42"/>
      <c r="B648" s="42"/>
      <c r="C648" s="42"/>
      <c r="D648" s="42"/>
      <c r="E648" s="43"/>
      <c r="F648" s="24"/>
      <c r="G648" s="44" t="s">
        <v>2787</v>
      </c>
      <c r="H648" s="45">
        <f>SUM(H641:H647)</f>
        <v>10168</v>
      </c>
    </row>
    <row r="649" spans="1:8" x14ac:dyDescent="0.25">
      <c r="A649" s="46" t="s">
        <v>2789</v>
      </c>
      <c r="B649" s="42"/>
      <c r="C649" s="42"/>
      <c r="D649" s="42"/>
      <c r="E649" s="43"/>
      <c r="F649" s="24"/>
      <c r="G649" s="43"/>
      <c r="H649" s="43"/>
    </row>
    <row r="650" spans="1:8" x14ac:dyDescent="0.25">
      <c r="A650" s="29" t="s">
        <v>2782</v>
      </c>
      <c r="B650" s="30"/>
      <c r="C650" s="30"/>
      <c r="D650" s="31"/>
      <c r="E650" s="47" t="s">
        <v>2780</v>
      </c>
      <c r="F650" s="33" t="s">
        <v>2783</v>
      </c>
      <c r="G650" s="47" t="s">
        <v>2784</v>
      </c>
      <c r="H650" s="47" t="s">
        <v>2785</v>
      </c>
    </row>
    <row r="651" spans="1:8" x14ac:dyDescent="0.25">
      <c r="A651" s="34" t="s">
        <v>2159</v>
      </c>
      <c r="B651" s="40"/>
      <c r="C651" s="40"/>
      <c r="D651" s="41"/>
      <c r="E651" s="37" t="s">
        <v>2835</v>
      </c>
      <c r="F651" s="38">
        <v>0.17199999999999999</v>
      </c>
      <c r="G651" s="39">
        <f>+TRANS!H32</f>
        <v>29605</v>
      </c>
      <c r="H651" s="45">
        <f>+ROUND((F651*G651),0)</f>
        <v>5092</v>
      </c>
    </row>
    <row r="652" spans="1:8" x14ac:dyDescent="0.25">
      <c r="A652" s="34"/>
      <c r="B652" s="40"/>
      <c r="C652" s="40"/>
      <c r="D652" s="41"/>
      <c r="E652" s="37"/>
      <c r="F652" s="38"/>
      <c r="G652" s="39"/>
      <c r="H652" s="45">
        <f>+ROUND((F652*G652),0)</f>
        <v>0</v>
      </c>
    </row>
    <row r="653" spans="1:8" x14ac:dyDescent="0.25">
      <c r="A653" s="34"/>
      <c r="B653" s="40"/>
      <c r="C653" s="40"/>
      <c r="D653" s="41"/>
      <c r="E653" s="37"/>
      <c r="F653" s="38"/>
      <c r="G653" s="39"/>
      <c r="H653" s="45">
        <f>+ROUND((F653*G653),0)</f>
        <v>0</v>
      </c>
    </row>
    <row r="654" spans="1:8" x14ac:dyDescent="0.25">
      <c r="A654" s="42"/>
      <c r="B654" s="42"/>
      <c r="C654" s="42"/>
      <c r="D654" s="42"/>
      <c r="E654" s="43"/>
      <c r="F654" s="24"/>
      <c r="G654" s="44" t="s">
        <v>2787</v>
      </c>
      <c r="H654" s="45">
        <f>SUM(H651:H653)</f>
        <v>5092</v>
      </c>
    </row>
    <row r="655" spans="1:8" x14ac:dyDescent="0.25">
      <c r="A655" s="42"/>
      <c r="B655" s="42"/>
      <c r="C655" s="42"/>
      <c r="D655" s="42"/>
      <c r="E655" s="43"/>
      <c r="F655" s="24"/>
      <c r="G655" s="43"/>
      <c r="H655" s="43"/>
    </row>
    <row r="656" spans="1:8" x14ac:dyDescent="0.25">
      <c r="A656" s="46" t="s">
        <v>2790</v>
      </c>
      <c r="B656" s="42"/>
      <c r="C656" s="42"/>
      <c r="D656" s="42"/>
      <c r="E656" s="43"/>
      <c r="F656" s="24"/>
      <c r="G656" s="43"/>
      <c r="H656" s="43"/>
    </row>
    <row r="657" spans="1:8" x14ac:dyDescent="0.25">
      <c r="A657" s="207" t="s">
        <v>2782</v>
      </c>
      <c r="B657" s="208"/>
      <c r="C657" s="209"/>
      <c r="D657" s="48" t="s">
        <v>2791</v>
      </c>
      <c r="E657" s="49" t="s">
        <v>2792</v>
      </c>
      <c r="F657" s="33" t="s">
        <v>2793</v>
      </c>
      <c r="G657" s="50" t="s">
        <v>2794</v>
      </c>
      <c r="H657" s="47" t="s">
        <v>2785</v>
      </c>
    </row>
    <row r="658" spans="1:8" x14ac:dyDescent="0.25">
      <c r="A658" s="34" t="s">
        <v>768</v>
      </c>
      <c r="B658" s="40"/>
      <c r="C658" s="41"/>
      <c r="D658" s="37">
        <f>+IF(A658=0,0,VLOOKUP(A658,INSUMOS!$A$5:$C$2911,3,FALSE)/E658)</f>
        <v>12564.615384615385</v>
      </c>
      <c r="E658" s="51">
        <f>+[16]F.P.!$H$50</f>
        <v>1.95</v>
      </c>
      <c r="F658" s="52">
        <v>4.1500000000000004</v>
      </c>
      <c r="G658" s="53">
        <f>E658*D658</f>
        <v>24501</v>
      </c>
      <c r="H658" s="45">
        <f>+ROUND((F658*G658),0)</f>
        <v>101679</v>
      </c>
    </row>
    <row r="659" spans="1:8" x14ac:dyDescent="0.25">
      <c r="A659" s="34"/>
      <c r="B659" s="40"/>
      <c r="C659" s="41"/>
      <c r="D659" s="37"/>
      <c r="E659" s="51">
        <f>+[16]F.P.!$H$50</f>
        <v>1.95</v>
      </c>
      <c r="F659" s="52"/>
      <c r="G659" s="53"/>
      <c r="H659" s="45">
        <f>+ROUND((F659*G659),0)</f>
        <v>0</v>
      </c>
    </row>
    <row r="660" spans="1:8" x14ac:dyDescent="0.25">
      <c r="A660" s="34"/>
      <c r="B660" s="40"/>
      <c r="C660" s="41"/>
      <c r="D660" s="37"/>
      <c r="E660" s="51">
        <f>+[16]F.P.!$H$50</f>
        <v>1.95</v>
      </c>
      <c r="F660" s="52"/>
      <c r="G660" s="53"/>
      <c r="H660" s="45">
        <f>+ROUND((F660*G660),0)</f>
        <v>0</v>
      </c>
    </row>
    <row r="661" spans="1:8" x14ac:dyDescent="0.25">
      <c r="A661" s="23"/>
      <c r="B661" s="23"/>
      <c r="C661" s="23"/>
      <c r="D661" s="23"/>
      <c r="E661" s="43"/>
      <c r="F661" s="24"/>
      <c r="G661" s="44" t="s">
        <v>2787</v>
      </c>
      <c r="H661" s="55">
        <f>SUM(H658:H660)</f>
        <v>101679</v>
      </c>
    </row>
    <row r="662" spans="1:8" x14ac:dyDescent="0.25">
      <c r="A662" s="23"/>
      <c r="B662" s="23"/>
      <c r="C662" s="23"/>
      <c r="D662" s="23"/>
      <c r="E662" s="43"/>
      <c r="F662" s="56"/>
      <c r="G662" s="57" t="s">
        <v>2795</v>
      </c>
      <c r="H662" s="58">
        <f>+H638+H648+H654+H661</f>
        <v>371460</v>
      </c>
    </row>
    <row r="663" spans="1:8" x14ac:dyDescent="0.25">
      <c r="A663" s="28" t="s">
        <v>2796</v>
      </c>
      <c r="B663" s="23"/>
      <c r="C663" s="23"/>
      <c r="D663" s="23"/>
      <c r="E663" s="43"/>
      <c r="F663" s="24"/>
      <c r="G663" s="43"/>
      <c r="H663" s="43"/>
    </row>
    <row r="664" spans="1:8" x14ac:dyDescent="0.25">
      <c r="A664" s="210" t="s">
        <v>2782</v>
      </c>
      <c r="B664" s="211"/>
      <c r="C664" s="210" t="s">
        <v>2797</v>
      </c>
      <c r="D664" s="211"/>
      <c r="E664" s="47" t="s">
        <v>2798</v>
      </c>
      <c r="F664" s="59" t="s">
        <v>2799</v>
      </c>
      <c r="G664" s="60"/>
      <c r="H664" s="47" t="s">
        <v>2785</v>
      </c>
    </row>
    <row r="665" spans="1:8" x14ac:dyDescent="0.25">
      <c r="A665" s="193" t="s">
        <v>2800</v>
      </c>
      <c r="B665" s="194"/>
      <c r="C665" s="195" t="s">
        <v>2798</v>
      </c>
      <c r="D665" s="196"/>
      <c r="E665" s="61">
        <f>+AIU!$B$11</f>
        <v>0.21999999999999997</v>
      </c>
      <c r="F665" s="62"/>
      <c r="G665" s="63">
        <f>+H662</f>
        <v>371460</v>
      </c>
      <c r="H665" s="45">
        <f>+G665*E665</f>
        <v>81721.2</v>
      </c>
    </row>
    <row r="666" spans="1:8" x14ac:dyDescent="0.25">
      <c r="A666" s="193" t="s">
        <v>2801</v>
      </c>
      <c r="B666" s="194"/>
      <c r="C666" s="195" t="s">
        <v>2798</v>
      </c>
      <c r="D666" s="196"/>
      <c r="E666" s="61">
        <f>+AIU!$B$32</f>
        <v>3.0000000000000002E-2</v>
      </c>
      <c r="F666" s="62"/>
      <c r="G666" s="63">
        <f>+H662</f>
        <v>371460</v>
      </c>
      <c r="H666" s="45">
        <f>+G666*E666</f>
        <v>11143.800000000001</v>
      </c>
    </row>
    <row r="667" spans="1:8" x14ac:dyDescent="0.25">
      <c r="A667" s="193" t="s">
        <v>2802</v>
      </c>
      <c r="B667" s="194"/>
      <c r="C667" s="195" t="s">
        <v>2798</v>
      </c>
      <c r="D667" s="196"/>
      <c r="E667" s="61">
        <f>+AIU!$B$41</f>
        <v>0.05</v>
      </c>
      <c r="F667" s="62"/>
      <c r="G667" s="63">
        <f>+H662</f>
        <v>371460</v>
      </c>
      <c r="H667" s="45">
        <f>+G667*E667</f>
        <v>18573</v>
      </c>
    </row>
    <row r="668" spans="1:8" x14ac:dyDescent="0.25">
      <c r="A668" s="23"/>
      <c r="B668" s="23"/>
      <c r="C668" s="23"/>
      <c r="D668" s="23"/>
      <c r="E668" s="64" t="s">
        <v>2803</v>
      </c>
      <c r="F668" s="65"/>
      <c r="G668" s="66"/>
      <c r="H668" s="45">
        <f>SUM(H665:H667)</f>
        <v>111438</v>
      </c>
    </row>
    <row r="669" spans="1:8" x14ac:dyDescent="0.25">
      <c r="A669" s="23"/>
      <c r="B669" s="23"/>
      <c r="C669" s="23"/>
      <c r="D669" s="23"/>
      <c r="E669" s="23"/>
      <c r="F669" s="24"/>
      <c r="G669" s="23"/>
      <c r="H669" s="67"/>
    </row>
    <row r="670" spans="1:8" x14ac:dyDescent="0.25">
      <c r="A670" s="23"/>
      <c r="B670" s="23"/>
      <c r="C670" s="23"/>
      <c r="D670" s="23"/>
      <c r="E670" s="23"/>
      <c r="F670" s="24"/>
      <c r="G670" s="23"/>
      <c r="H670" s="67"/>
    </row>
    <row r="671" spans="1:8" x14ac:dyDescent="0.25">
      <c r="A671" s="23"/>
      <c r="B671" s="23"/>
      <c r="C671" s="23"/>
      <c r="D671" s="23"/>
      <c r="E671" s="68" t="s">
        <v>2804</v>
      </c>
      <c r="F671" s="69"/>
      <c r="G671" s="68"/>
      <c r="H671" s="70">
        <f>+H668+H662</f>
        <v>482898</v>
      </c>
    </row>
    <row r="672" spans="1:8" x14ac:dyDescent="0.25">
      <c r="A672" s="197" t="s">
        <v>2778</v>
      </c>
      <c r="B672" s="197"/>
      <c r="C672" s="197"/>
      <c r="D672" s="197"/>
      <c r="E672" s="197"/>
      <c r="F672" s="197"/>
      <c r="G672" s="197"/>
      <c r="H672" s="197"/>
    </row>
    <row r="673" spans="1:11" ht="15.75" thickBot="1" x14ac:dyDescent="0.3">
      <c r="A673" s="23"/>
      <c r="B673" s="23"/>
      <c r="C673" s="23"/>
      <c r="D673" s="23"/>
      <c r="E673" s="23"/>
      <c r="F673" s="24"/>
      <c r="G673" s="23"/>
      <c r="H673" s="23"/>
    </row>
    <row r="674" spans="1:11" ht="29.25" customHeight="1" thickBot="1" x14ac:dyDescent="0.3">
      <c r="A674" s="198" t="s">
        <v>2818</v>
      </c>
      <c r="B674" s="199"/>
      <c r="C674" s="199"/>
      <c r="D674" s="199"/>
      <c r="E674" s="199"/>
      <c r="F674" s="199"/>
      <c r="G674" s="199"/>
      <c r="H674" s="200"/>
    </row>
    <row r="675" spans="1:11" x14ac:dyDescent="0.25">
      <c r="A675" s="23"/>
      <c r="B675" s="23"/>
      <c r="C675" s="23"/>
      <c r="D675" s="23"/>
      <c r="E675" s="23"/>
      <c r="F675" s="24"/>
      <c r="G675" s="23"/>
      <c r="H675" s="23"/>
    </row>
    <row r="676" spans="1:11" x14ac:dyDescent="0.25">
      <c r="A676" s="25" t="s">
        <v>2779</v>
      </c>
      <c r="B676" s="201" t="str">
        <f>+VLOOKUP(A677,PRESUPUESTO!$B$13:$G$408,2,FALSE)</f>
        <v>Apoyo del Neopreno (0.6 M x 0.5 M x 0.05M )</v>
      </c>
      <c r="C676" s="202"/>
      <c r="D676" s="202"/>
      <c r="E676" s="202"/>
      <c r="F676" s="202"/>
      <c r="G676" s="203"/>
      <c r="H676" s="26" t="s">
        <v>2780</v>
      </c>
    </row>
    <row r="677" spans="1:11" x14ac:dyDescent="0.25">
      <c r="A677" s="27">
        <v>3.03</v>
      </c>
      <c r="B677" s="204"/>
      <c r="C677" s="205"/>
      <c r="D677" s="205"/>
      <c r="E677" s="205"/>
      <c r="F677" s="205"/>
      <c r="G677" s="206"/>
      <c r="H677" s="27" t="str">
        <f>+VLOOKUP(A677,PRESUPUESTO!$B$13:$G$562,3,FALSE)</f>
        <v>und</v>
      </c>
      <c r="J677">
        <v>13</v>
      </c>
      <c r="K677" s="100">
        <f>+H716</f>
        <v>250830</v>
      </c>
    </row>
    <row r="678" spans="1:11" x14ac:dyDescent="0.25">
      <c r="A678" s="23"/>
      <c r="B678" s="23"/>
      <c r="C678" s="23"/>
      <c r="D678" s="23"/>
      <c r="E678" s="23"/>
      <c r="F678" s="24"/>
      <c r="G678" s="23"/>
      <c r="H678" s="23"/>
    </row>
    <row r="679" spans="1:11" x14ac:dyDescent="0.25">
      <c r="A679" s="28" t="s">
        <v>2781</v>
      </c>
      <c r="B679" s="23"/>
      <c r="C679" s="23"/>
      <c r="D679" s="23"/>
      <c r="E679" s="23"/>
      <c r="F679" s="24"/>
      <c r="G679" s="23"/>
      <c r="H679" s="23"/>
    </row>
    <row r="680" spans="1:11" x14ac:dyDescent="0.25">
      <c r="A680" s="29" t="s">
        <v>2782</v>
      </c>
      <c r="B680" s="30"/>
      <c r="C680" s="30"/>
      <c r="D680" s="31"/>
      <c r="E680" s="32" t="s">
        <v>2780</v>
      </c>
      <c r="F680" s="33" t="s">
        <v>2783</v>
      </c>
      <c r="G680" s="32" t="s">
        <v>2784</v>
      </c>
      <c r="H680" s="32" t="s">
        <v>2785</v>
      </c>
    </row>
    <row r="681" spans="1:11" x14ac:dyDescent="0.25">
      <c r="A681" s="34" t="s">
        <v>2863</v>
      </c>
      <c r="B681" s="35"/>
      <c r="C681" s="35"/>
      <c r="D681" s="36"/>
      <c r="E681" s="37" t="s">
        <v>6</v>
      </c>
      <c r="F681" s="112">
        <v>1</v>
      </c>
      <c r="G681" s="111">
        <v>241277.7</v>
      </c>
      <c r="H681" s="113">
        <f>+ROUND((F681*G681),0)</f>
        <v>241278</v>
      </c>
    </row>
    <row r="682" spans="1:11" x14ac:dyDescent="0.25">
      <c r="A682" s="34"/>
      <c r="B682" s="40"/>
      <c r="C682" s="40"/>
      <c r="D682" s="41"/>
      <c r="E682" s="37"/>
      <c r="F682" s="112"/>
      <c r="G682" s="111"/>
      <c r="H682" s="113"/>
    </row>
    <row r="683" spans="1:11" x14ac:dyDescent="0.25">
      <c r="A683" s="34"/>
      <c r="B683" s="40"/>
      <c r="C683" s="40"/>
      <c r="D683" s="41"/>
      <c r="E683" s="37"/>
      <c r="F683" s="112"/>
      <c r="G683" s="111"/>
      <c r="H683" s="113"/>
    </row>
    <row r="684" spans="1:11" x14ac:dyDescent="0.25">
      <c r="A684" s="34"/>
      <c r="B684" s="40"/>
      <c r="C684" s="40"/>
      <c r="D684" s="41"/>
      <c r="E684" s="37"/>
      <c r="F684" s="112"/>
      <c r="G684" s="111"/>
      <c r="H684" s="113"/>
    </row>
    <row r="685" spans="1:11" x14ac:dyDescent="0.25">
      <c r="A685" s="34"/>
      <c r="B685" s="40"/>
      <c r="C685" s="40"/>
      <c r="D685" s="41"/>
      <c r="E685" s="37"/>
      <c r="F685" s="112"/>
      <c r="G685" s="111"/>
      <c r="H685" s="113"/>
    </row>
    <row r="686" spans="1:11" x14ac:dyDescent="0.25">
      <c r="A686" s="34"/>
      <c r="B686" s="40"/>
      <c r="C686" s="40"/>
      <c r="D686" s="41"/>
      <c r="E686" s="37"/>
      <c r="F686" s="112"/>
      <c r="G686" s="111"/>
      <c r="H686" s="113"/>
    </row>
    <row r="687" spans="1:11" x14ac:dyDescent="0.25">
      <c r="A687" s="34"/>
      <c r="B687" s="40"/>
      <c r="C687" s="40"/>
      <c r="D687" s="41"/>
      <c r="E687" s="37"/>
      <c r="F687" s="112"/>
      <c r="G687" s="111"/>
      <c r="H687" s="113"/>
    </row>
    <row r="688" spans="1:11" x14ac:dyDescent="0.25">
      <c r="A688" s="34"/>
      <c r="B688" s="40"/>
      <c r="C688" s="40"/>
      <c r="D688" s="41"/>
      <c r="E688" s="37"/>
      <c r="F688" s="112"/>
      <c r="G688" s="111"/>
      <c r="H688" s="113"/>
    </row>
    <row r="689" spans="1:8" x14ac:dyDescent="0.25">
      <c r="A689" s="34"/>
      <c r="B689" s="40"/>
      <c r="C689" s="40"/>
      <c r="D689" s="41"/>
      <c r="E689" s="37"/>
      <c r="F689" s="112"/>
      <c r="G689" s="111"/>
      <c r="H689" s="113"/>
    </row>
    <row r="690" spans="1:8" x14ac:dyDescent="0.25">
      <c r="A690" s="220"/>
      <c r="B690" s="221"/>
      <c r="C690" s="221"/>
      <c r="D690" s="222"/>
      <c r="E690" s="111"/>
      <c r="F690" s="112"/>
      <c r="G690" s="111"/>
      <c r="H690" s="113"/>
    </row>
    <row r="691" spans="1:8" x14ac:dyDescent="0.25">
      <c r="A691" s="34"/>
      <c r="B691" s="40"/>
      <c r="C691" s="40"/>
      <c r="D691" s="41"/>
      <c r="E691" s="37"/>
      <c r="F691" s="38"/>
      <c r="G691" s="39"/>
      <c r="H691" s="39"/>
    </row>
    <row r="692" spans="1:8" x14ac:dyDescent="0.25">
      <c r="A692" s="42"/>
      <c r="B692" s="42"/>
      <c r="C692" s="42"/>
      <c r="D692" s="42"/>
      <c r="E692" s="43"/>
      <c r="F692" s="24"/>
      <c r="G692" s="44" t="s">
        <v>2787</v>
      </c>
      <c r="H692" s="45">
        <f>SUM(H681:H691)</f>
        <v>241278</v>
      </c>
    </row>
    <row r="693" spans="1:8" x14ac:dyDescent="0.25">
      <c r="A693" s="46" t="s">
        <v>2788</v>
      </c>
      <c r="B693" s="42"/>
      <c r="C693" s="42"/>
      <c r="D693" s="42"/>
      <c r="E693" s="43"/>
      <c r="F693" s="24"/>
      <c r="G693" s="43"/>
      <c r="H693" s="43"/>
    </row>
    <row r="694" spans="1:8" x14ac:dyDescent="0.25">
      <c r="A694" s="29" t="s">
        <v>2782</v>
      </c>
      <c r="B694" s="30"/>
      <c r="C694" s="30"/>
      <c r="D694" s="31"/>
      <c r="E694" s="47" t="s">
        <v>2780</v>
      </c>
      <c r="F694" s="33" t="s">
        <v>2783</v>
      </c>
      <c r="G694" s="47" t="s">
        <v>2784</v>
      </c>
      <c r="H694" s="47" t="s">
        <v>2785</v>
      </c>
    </row>
    <row r="695" spans="1:8" x14ac:dyDescent="0.25">
      <c r="A695" s="34" t="s">
        <v>2865</v>
      </c>
      <c r="B695" s="40"/>
      <c r="C695" s="40"/>
      <c r="D695" s="41"/>
      <c r="E695" s="37" t="s">
        <v>2798</v>
      </c>
      <c r="F695" s="38">
        <v>0.1</v>
      </c>
      <c r="G695" s="37">
        <f>+H715</f>
        <v>8684</v>
      </c>
      <c r="H695" s="39">
        <f>+ROUND((F695*G695),0)</f>
        <v>868</v>
      </c>
    </row>
    <row r="696" spans="1:8" x14ac:dyDescent="0.25">
      <c r="A696" s="34"/>
      <c r="B696" s="40"/>
      <c r="C696" s="40"/>
      <c r="D696" s="41"/>
      <c r="E696" s="37">
        <f>+IF(A696=0,0,VLOOKUP(A696,INSUMOS!$A$5:$C$2911,2,FALSE))</f>
        <v>0</v>
      </c>
      <c r="F696" s="38"/>
      <c r="G696" s="37">
        <f>+IF(A696=0,0,VLOOKUP(A696,INSUMOS!$A$5:$C$2911,3,FALSE))</f>
        <v>0</v>
      </c>
      <c r="H696" s="39">
        <f>+ROUND((F696*G696),0)</f>
        <v>0</v>
      </c>
    </row>
    <row r="697" spans="1:8" x14ac:dyDescent="0.25">
      <c r="A697" s="34"/>
      <c r="B697" s="40"/>
      <c r="C697" s="40"/>
      <c r="D697" s="41"/>
      <c r="E697" s="37">
        <f>+IF(A697=0,0,VLOOKUP(A697,INSUMOS!$A$5:$C$2911,2,FALSE))</f>
        <v>0</v>
      </c>
      <c r="F697" s="38"/>
      <c r="G697" s="37">
        <f>+IF(A697=0,0,VLOOKUP(A697,INSUMOS!$A$5:$C$2911,3,FALSE))</f>
        <v>0</v>
      </c>
      <c r="H697" s="39">
        <f>+ROUND((F697*G697),0)</f>
        <v>0</v>
      </c>
    </row>
    <row r="698" spans="1:8" x14ac:dyDescent="0.25">
      <c r="A698" s="34"/>
      <c r="B698" s="40"/>
      <c r="C698" s="40"/>
      <c r="D698" s="41"/>
      <c r="E698" s="37"/>
      <c r="F698" s="38"/>
      <c r="G698" s="37"/>
      <c r="H698" s="39"/>
    </row>
    <row r="699" spans="1:8" x14ac:dyDescent="0.25">
      <c r="A699" s="34"/>
      <c r="B699" s="40"/>
      <c r="C699" s="40"/>
      <c r="D699" s="41"/>
      <c r="E699" s="37"/>
      <c r="F699" s="38"/>
      <c r="G699" s="37"/>
      <c r="H699" s="39"/>
    </row>
    <row r="700" spans="1:8" x14ac:dyDescent="0.25">
      <c r="A700" s="34"/>
      <c r="B700" s="40"/>
      <c r="C700" s="40"/>
      <c r="D700" s="41"/>
      <c r="E700" s="37"/>
      <c r="F700" s="38"/>
      <c r="G700" s="37"/>
      <c r="H700" s="39"/>
    </row>
    <row r="701" spans="1:8" x14ac:dyDescent="0.25">
      <c r="A701" s="34"/>
      <c r="B701" s="40"/>
      <c r="C701" s="40"/>
      <c r="D701" s="41"/>
      <c r="E701" s="37"/>
      <c r="F701" s="38"/>
      <c r="G701" s="37"/>
      <c r="H701" s="39"/>
    </row>
    <row r="702" spans="1:8" x14ac:dyDescent="0.25">
      <c r="A702" s="42"/>
      <c r="B702" s="42"/>
      <c r="C702" s="42"/>
      <c r="D702" s="42"/>
      <c r="E702" s="43"/>
      <c r="F702" s="24"/>
      <c r="G702" s="44" t="s">
        <v>2787</v>
      </c>
      <c r="H702" s="45">
        <f>SUM(H695:H701)</f>
        <v>868</v>
      </c>
    </row>
    <row r="703" spans="1:8" x14ac:dyDescent="0.25">
      <c r="A703" s="46" t="s">
        <v>2789</v>
      </c>
      <c r="B703" s="42"/>
      <c r="C703" s="42"/>
      <c r="D703" s="42"/>
      <c r="E703" s="43"/>
      <c r="F703" s="24"/>
      <c r="G703" s="43"/>
      <c r="H703" s="43"/>
    </row>
    <row r="704" spans="1:8" x14ac:dyDescent="0.25">
      <c r="A704" s="29" t="s">
        <v>2782</v>
      </c>
      <c r="B704" s="30"/>
      <c r="C704" s="30"/>
      <c r="D704" s="31"/>
      <c r="E704" s="47" t="s">
        <v>2780</v>
      </c>
      <c r="F704" s="33" t="s">
        <v>2783</v>
      </c>
      <c r="G704" s="47" t="s">
        <v>2784</v>
      </c>
      <c r="H704" s="47" t="s">
        <v>2785</v>
      </c>
    </row>
    <row r="705" spans="1:8" x14ac:dyDescent="0.25">
      <c r="A705" s="34"/>
      <c r="B705" s="40"/>
      <c r="C705" s="40"/>
      <c r="D705" s="41"/>
      <c r="E705" s="37"/>
      <c r="F705" s="38"/>
      <c r="G705" s="39"/>
      <c r="H705" s="45">
        <f>+ROUND((F705*G705),0)</f>
        <v>0</v>
      </c>
    </row>
    <row r="706" spans="1:8" x14ac:dyDescent="0.25">
      <c r="A706" s="34"/>
      <c r="B706" s="40"/>
      <c r="C706" s="40"/>
      <c r="D706" s="41"/>
      <c r="E706" s="37"/>
      <c r="F706" s="38"/>
      <c r="G706" s="39"/>
      <c r="H706" s="45">
        <f>+ROUND((F706*G706),0)</f>
        <v>0</v>
      </c>
    </row>
    <row r="707" spans="1:8" x14ac:dyDescent="0.25">
      <c r="A707" s="34"/>
      <c r="B707" s="40"/>
      <c r="C707" s="40"/>
      <c r="D707" s="41"/>
      <c r="E707" s="37"/>
      <c r="F707" s="38"/>
      <c r="G707" s="39"/>
      <c r="H707" s="45">
        <f>+ROUND((F707*G707),0)</f>
        <v>0</v>
      </c>
    </row>
    <row r="708" spans="1:8" x14ac:dyDescent="0.25">
      <c r="A708" s="42"/>
      <c r="B708" s="42"/>
      <c r="C708" s="42"/>
      <c r="D708" s="42"/>
      <c r="E708" s="43"/>
      <c r="F708" s="24"/>
      <c r="G708" s="44" t="s">
        <v>2787</v>
      </c>
      <c r="H708" s="45">
        <f>SUM(H705:H707)</f>
        <v>0</v>
      </c>
    </row>
    <row r="709" spans="1:8" x14ac:dyDescent="0.25">
      <c r="A709" s="42"/>
      <c r="B709" s="42"/>
      <c r="C709" s="42"/>
      <c r="D709" s="42"/>
      <c r="E709" s="43"/>
      <c r="F709" s="24"/>
      <c r="G709" s="43"/>
      <c r="H709" s="43"/>
    </row>
    <row r="710" spans="1:8" x14ac:dyDescent="0.25">
      <c r="A710" s="46" t="s">
        <v>2790</v>
      </c>
      <c r="B710" s="42"/>
      <c r="C710" s="42"/>
      <c r="D710" s="42"/>
      <c r="E710" s="43"/>
      <c r="F710" s="24"/>
      <c r="G710" s="43"/>
      <c r="H710" s="43"/>
    </row>
    <row r="711" spans="1:8" x14ac:dyDescent="0.25">
      <c r="A711" s="207" t="s">
        <v>2782</v>
      </c>
      <c r="B711" s="208"/>
      <c r="C711" s="209"/>
      <c r="D711" s="48" t="s">
        <v>2791</v>
      </c>
      <c r="E711" s="49" t="s">
        <v>2792</v>
      </c>
      <c r="F711" s="33" t="s">
        <v>2793</v>
      </c>
      <c r="G711" s="50" t="s">
        <v>2794</v>
      </c>
      <c r="H711" s="47" t="s">
        <v>2785</v>
      </c>
    </row>
    <row r="712" spans="1:8" x14ac:dyDescent="0.25">
      <c r="A712" s="34" t="s">
        <v>764</v>
      </c>
      <c r="B712" s="40"/>
      <c r="C712" s="41"/>
      <c r="D712" s="37">
        <f>+IF(A712=0,0,VLOOKUP(A712,INSUMOS!$A$5:$C$2911,3,FALSE)/E712)</f>
        <v>8906.6666666666661</v>
      </c>
      <c r="E712" s="51">
        <f>+[16]F.P.!$H$50</f>
        <v>1.95</v>
      </c>
      <c r="F712" s="52">
        <v>0.5</v>
      </c>
      <c r="G712" s="53">
        <f>E712*D712</f>
        <v>17368</v>
      </c>
      <c r="H712" s="45">
        <f>+ROUND((F712*G712),0)</f>
        <v>8684</v>
      </c>
    </row>
    <row r="713" spans="1:8" x14ac:dyDescent="0.25">
      <c r="A713" s="34"/>
      <c r="B713" s="40"/>
      <c r="C713" s="41"/>
      <c r="D713" s="37"/>
      <c r="E713" s="51">
        <f>+[16]F.P.!$H$50</f>
        <v>1.95</v>
      </c>
      <c r="F713" s="52"/>
      <c r="G713" s="53"/>
      <c r="H713" s="45">
        <f>+ROUND((F713*G713),0)</f>
        <v>0</v>
      </c>
    </row>
    <row r="714" spans="1:8" x14ac:dyDescent="0.25">
      <c r="A714" s="34"/>
      <c r="B714" s="40"/>
      <c r="C714" s="41"/>
      <c r="D714" s="37"/>
      <c r="E714" s="51">
        <f>+[16]F.P.!$H$50</f>
        <v>1.95</v>
      </c>
      <c r="F714" s="52"/>
      <c r="G714" s="53"/>
      <c r="H714" s="45">
        <f>+ROUND((F714*G714),0)</f>
        <v>0</v>
      </c>
    </row>
    <row r="715" spans="1:8" x14ac:dyDescent="0.25">
      <c r="A715" s="23"/>
      <c r="B715" s="23"/>
      <c r="C715" s="23"/>
      <c r="D715" s="23"/>
      <c r="E715" s="43"/>
      <c r="F715" s="24"/>
      <c r="G715" s="44" t="s">
        <v>2787</v>
      </c>
      <c r="H715" s="55">
        <f>SUM(H712:H714)</f>
        <v>8684</v>
      </c>
    </row>
    <row r="716" spans="1:8" x14ac:dyDescent="0.25">
      <c r="A716" s="23"/>
      <c r="B716" s="23"/>
      <c r="C716" s="23"/>
      <c r="D716" s="23"/>
      <c r="E716" s="43"/>
      <c r="F716" s="56"/>
      <c r="G716" s="57" t="s">
        <v>2795</v>
      </c>
      <c r="H716" s="58">
        <f>+H692+H702+H708+H715</f>
        <v>250830</v>
      </c>
    </row>
    <row r="717" spans="1:8" x14ac:dyDescent="0.25">
      <c r="A717" s="28" t="s">
        <v>2796</v>
      </c>
      <c r="B717" s="23"/>
      <c r="C717" s="23"/>
      <c r="D717" s="23"/>
      <c r="E717" s="43"/>
      <c r="F717" s="24"/>
      <c r="G717" s="43"/>
      <c r="H717" s="43"/>
    </row>
    <row r="718" spans="1:8" x14ac:dyDescent="0.25">
      <c r="A718" s="210" t="s">
        <v>2782</v>
      </c>
      <c r="B718" s="211"/>
      <c r="C718" s="210" t="s">
        <v>2797</v>
      </c>
      <c r="D718" s="211"/>
      <c r="E718" s="47" t="s">
        <v>2798</v>
      </c>
      <c r="F718" s="59" t="s">
        <v>2799</v>
      </c>
      <c r="G718" s="60"/>
      <c r="H718" s="47" t="s">
        <v>2785</v>
      </c>
    </row>
    <row r="719" spans="1:8" x14ac:dyDescent="0.25">
      <c r="A719" s="193" t="s">
        <v>2800</v>
      </c>
      <c r="B719" s="194"/>
      <c r="C719" s="195" t="s">
        <v>2798</v>
      </c>
      <c r="D719" s="196"/>
      <c r="E719" s="61">
        <f>+AIU!$B$11</f>
        <v>0.21999999999999997</v>
      </c>
      <c r="F719" s="62"/>
      <c r="G719" s="63">
        <f>+H716</f>
        <v>250830</v>
      </c>
      <c r="H719" s="45">
        <f>+G719*E719</f>
        <v>55182.599999999991</v>
      </c>
    </row>
    <row r="720" spans="1:8" x14ac:dyDescent="0.25">
      <c r="A720" s="193" t="s">
        <v>2801</v>
      </c>
      <c r="B720" s="194"/>
      <c r="C720" s="195" t="s">
        <v>2798</v>
      </c>
      <c r="D720" s="196"/>
      <c r="E720" s="61">
        <f>+AIU!$B$32</f>
        <v>3.0000000000000002E-2</v>
      </c>
      <c r="F720" s="62"/>
      <c r="G720" s="63">
        <f>+H716</f>
        <v>250830</v>
      </c>
      <c r="H720" s="45">
        <f>+G720*E720</f>
        <v>7524.9000000000005</v>
      </c>
    </row>
    <row r="721" spans="1:11" x14ac:dyDescent="0.25">
      <c r="A721" s="193" t="s">
        <v>2802</v>
      </c>
      <c r="B721" s="194"/>
      <c r="C721" s="195" t="s">
        <v>2798</v>
      </c>
      <c r="D721" s="196"/>
      <c r="E721" s="61">
        <f>+AIU!$B$41</f>
        <v>0.05</v>
      </c>
      <c r="F721" s="62"/>
      <c r="G721" s="63">
        <f>+H716</f>
        <v>250830</v>
      </c>
      <c r="H721" s="45">
        <f>+G721*E721</f>
        <v>12541.5</v>
      </c>
    </row>
    <row r="722" spans="1:11" x14ac:dyDescent="0.25">
      <c r="A722" s="23"/>
      <c r="B722" s="23"/>
      <c r="C722" s="23"/>
      <c r="D722" s="23"/>
      <c r="E722" s="64" t="s">
        <v>2803</v>
      </c>
      <c r="F722" s="65"/>
      <c r="G722" s="66"/>
      <c r="H722" s="45">
        <f>SUM(H719:H721)</f>
        <v>75249</v>
      </c>
    </row>
    <row r="723" spans="1:11" x14ac:dyDescent="0.25">
      <c r="A723" s="23"/>
      <c r="B723" s="23"/>
      <c r="C723" s="23"/>
      <c r="D723" s="23"/>
      <c r="E723" s="23"/>
      <c r="F723" s="24"/>
      <c r="G723" s="23"/>
      <c r="H723" s="67"/>
    </row>
    <row r="724" spans="1:11" x14ac:dyDescent="0.25">
      <c r="A724" s="23"/>
      <c r="B724" s="23"/>
      <c r="C724" s="23"/>
      <c r="D724" s="23"/>
      <c r="E724" s="23"/>
      <c r="F724" s="24"/>
      <c r="G724" s="23"/>
      <c r="H724" s="67"/>
    </row>
    <row r="725" spans="1:11" x14ac:dyDescent="0.25">
      <c r="A725" s="23"/>
      <c r="B725" s="23"/>
      <c r="C725" s="23"/>
      <c r="D725" s="23"/>
      <c r="E725" s="68" t="s">
        <v>2804</v>
      </c>
      <c r="F725" s="69"/>
      <c r="G725" s="68"/>
      <c r="H725" s="70">
        <f>+H722+H716</f>
        <v>326079</v>
      </c>
    </row>
    <row r="726" spans="1:11" x14ac:dyDescent="0.25">
      <c r="A726" s="197" t="s">
        <v>2778</v>
      </c>
      <c r="B726" s="197"/>
      <c r="C726" s="197"/>
      <c r="D726" s="197"/>
      <c r="E726" s="197"/>
      <c r="F726" s="197"/>
      <c r="G726" s="197"/>
      <c r="H726" s="197"/>
    </row>
    <row r="727" spans="1:11" ht="15.75" thickBot="1" x14ac:dyDescent="0.3">
      <c r="A727" s="23"/>
      <c r="B727" s="23"/>
      <c r="C727" s="23"/>
      <c r="D727" s="23"/>
      <c r="E727" s="23"/>
      <c r="F727" s="24"/>
      <c r="G727" s="23"/>
      <c r="H727" s="23"/>
    </row>
    <row r="728" spans="1:11" ht="32.25" customHeight="1" thickBot="1" x14ac:dyDescent="0.3">
      <c r="A728" s="198" t="s">
        <v>2818</v>
      </c>
      <c r="B728" s="199"/>
      <c r="C728" s="199"/>
      <c r="D728" s="199"/>
      <c r="E728" s="199"/>
      <c r="F728" s="199"/>
      <c r="G728" s="199"/>
      <c r="H728" s="200"/>
    </row>
    <row r="729" spans="1:11" x14ac:dyDescent="0.25">
      <c r="A729" s="23"/>
      <c r="B729" s="23"/>
      <c r="C729" s="23"/>
      <c r="D729" s="23"/>
      <c r="E729" s="23"/>
      <c r="F729" s="24"/>
      <c r="G729" s="23"/>
      <c r="H729" s="23"/>
    </row>
    <row r="730" spans="1:11" x14ac:dyDescent="0.25">
      <c r="A730" s="25" t="s">
        <v>2779</v>
      </c>
      <c r="B730" s="201" t="str">
        <f>+VLOOKUP(A731,PRESUPUESTO!$B$13:$G$408,2,FALSE)</f>
        <v>Drenaje en Tuberia PVC RDE 21 de 3" L=0.50m para Puentes</v>
      </c>
      <c r="C730" s="202"/>
      <c r="D730" s="202"/>
      <c r="E730" s="202"/>
      <c r="F730" s="202"/>
      <c r="G730" s="203"/>
      <c r="H730" s="26" t="s">
        <v>2780</v>
      </c>
    </row>
    <row r="731" spans="1:11" x14ac:dyDescent="0.25">
      <c r="A731" s="27">
        <v>3.04</v>
      </c>
      <c r="B731" s="204"/>
      <c r="C731" s="205"/>
      <c r="D731" s="205"/>
      <c r="E731" s="205"/>
      <c r="F731" s="205"/>
      <c r="G731" s="206"/>
      <c r="H731" s="27" t="str">
        <f>+VLOOKUP(A731,PRESUPUESTO!$B$13:$G$562,3,FALSE)</f>
        <v>und</v>
      </c>
      <c r="J731">
        <v>14</v>
      </c>
      <c r="K731" s="100">
        <f>+H771</f>
        <v>18893</v>
      </c>
    </row>
    <row r="732" spans="1:11" x14ac:dyDescent="0.25">
      <c r="A732" s="23"/>
      <c r="B732" s="23"/>
      <c r="C732" s="23"/>
      <c r="D732" s="23"/>
      <c r="E732" s="23"/>
      <c r="F732" s="24"/>
      <c r="G732" s="23"/>
      <c r="H732" s="23"/>
    </row>
    <row r="733" spans="1:11" x14ac:dyDescent="0.25">
      <c r="A733" s="28" t="s">
        <v>2781</v>
      </c>
      <c r="B733" s="23"/>
      <c r="C733" s="23"/>
      <c r="D733" s="23"/>
      <c r="E733" s="23"/>
      <c r="F733" s="24"/>
      <c r="G733" s="23"/>
      <c r="H733" s="23"/>
    </row>
    <row r="734" spans="1:11" x14ac:dyDescent="0.25">
      <c r="A734" s="29" t="s">
        <v>2782</v>
      </c>
      <c r="B734" s="30"/>
      <c r="C734" s="30"/>
      <c r="D734" s="31"/>
      <c r="E734" s="32" t="s">
        <v>2780</v>
      </c>
      <c r="F734" s="33" t="s">
        <v>2783</v>
      </c>
      <c r="G734" s="32" t="s">
        <v>2784</v>
      </c>
      <c r="H734" s="32" t="s">
        <v>2785</v>
      </c>
    </row>
    <row r="735" spans="1:11" x14ac:dyDescent="0.25">
      <c r="A735" s="34" t="s">
        <v>2393</v>
      </c>
      <c r="B735" s="35"/>
      <c r="C735" s="35"/>
      <c r="D735" s="36"/>
      <c r="E735" s="37" t="str">
        <f>+IF(A735=0,0,VLOOKUP(A735,INSUMOS!$A$5:$C$2911,2,FALSE))</f>
        <v>m</v>
      </c>
      <c r="F735" s="112">
        <v>0.5</v>
      </c>
      <c r="G735" s="111">
        <f>+IF(A735=0,0,VLOOKUP(A735,INSUMOS!$A$5:$C$2911,3,FALSE))</f>
        <v>31879</v>
      </c>
      <c r="H735" s="113">
        <f t="shared" ref="H735:H746" si="27">+ROUND((F735*G735),0)</f>
        <v>15940</v>
      </c>
    </row>
    <row r="736" spans="1:11" x14ac:dyDescent="0.25">
      <c r="A736" s="34"/>
      <c r="B736" s="40"/>
      <c r="C736" s="40"/>
      <c r="D736" s="41"/>
      <c r="E736" s="37"/>
      <c r="F736" s="112"/>
      <c r="G736" s="111"/>
      <c r="H736" s="113">
        <f t="shared" si="27"/>
        <v>0</v>
      </c>
    </row>
    <row r="737" spans="1:8" x14ac:dyDescent="0.25">
      <c r="A737" s="34"/>
      <c r="B737" s="40"/>
      <c r="C737" s="40"/>
      <c r="D737" s="41"/>
      <c r="E737" s="37"/>
      <c r="F737" s="112"/>
      <c r="G737" s="111">
        <f>+IF(A737=0,0,VLOOKUP(A737,INSUMOS!$A$5:$C$2911,3,FALSE))</f>
        <v>0</v>
      </c>
      <c r="H737" s="113">
        <f t="shared" si="27"/>
        <v>0</v>
      </c>
    </row>
    <row r="738" spans="1:8" x14ac:dyDescent="0.25">
      <c r="A738" s="34"/>
      <c r="B738" s="40"/>
      <c r="C738" s="40"/>
      <c r="D738" s="41"/>
      <c r="E738" s="37"/>
      <c r="F738" s="112"/>
      <c r="G738" s="111">
        <f>+IF(A738=0,0,VLOOKUP(A738,INSUMOS!$A$5:$C$2911,3,FALSE))</f>
        <v>0</v>
      </c>
      <c r="H738" s="113">
        <f t="shared" si="27"/>
        <v>0</v>
      </c>
    </row>
    <row r="739" spans="1:8" x14ac:dyDescent="0.25">
      <c r="A739" s="34"/>
      <c r="B739" s="40"/>
      <c r="C739" s="40"/>
      <c r="D739" s="41"/>
      <c r="E739" s="37"/>
      <c r="F739" s="112"/>
      <c r="G739" s="111">
        <f>+IF(A739=0,0,VLOOKUP(A739,INSUMOS!$A$5:$C$2911,3,FALSE))</f>
        <v>0</v>
      </c>
      <c r="H739" s="113">
        <f t="shared" si="27"/>
        <v>0</v>
      </c>
    </row>
    <row r="740" spans="1:8" x14ac:dyDescent="0.25">
      <c r="A740" s="34"/>
      <c r="B740" s="40"/>
      <c r="C740" s="40"/>
      <c r="D740" s="41"/>
      <c r="E740" s="37"/>
      <c r="F740" s="112"/>
      <c r="G740" s="111">
        <f>+IF(A740=0,0,VLOOKUP(A740,INSUMOS!$A$5:$C$2911,3,FALSE))</f>
        <v>0</v>
      </c>
      <c r="H740" s="113">
        <f t="shared" si="27"/>
        <v>0</v>
      </c>
    </row>
    <row r="741" spans="1:8" x14ac:dyDescent="0.25">
      <c r="A741" s="34"/>
      <c r="B741" s="40"/>
      <c r="C741" s="40"/>
      <c r="D741" s="41"/>
      <c r="E741" s="37"/>
      <c r="F741" s="112"/>
      <c r="G741" s="111">
        <f>+IF(A741=0,0,VLOOKUP(A741,INSUMOS!$A$5:$C$2911,3,FALSE))</f>
        <v>0</v>
      </c>
      <c r="H741" s="113">
        <f t="shared" si="27"/>
        <v>0</v>
      </c>
    </row>
    <row r="742" spans="1:8" x14ac:dyDescent="0.25">
      <c r="A742" s="34"/>
      <c r="B742" s="40"/>
      <c r="C742" s="40"/>
      <c r="D742" s="41"/>
      <c r="E742" s="37"/>
      <c r="F742" s="112"/>
      <c r="G742" s="111">
        <f>+IF(A742=0,0,VLOOKUP(A742,INSUMOS!$A$5:$C$2911,3,FALSE))</f>
        <v>0</v>
      </c>
      <c r="H742" s="113">
        <f t="shared" si="27"/>
        <v>0</v>
      </c>
    </row>
    <row r="743" spans="1:8" x14ac:dyDescent="0.25">
      <c r="A743" s="34"/>
      <c r="B743" s="40"/>
      <c r="C743" s="40"/>
      <c r="D743" s="41"/>
      <c r="E743" s="37"/>
      <c r="F743" s="112"/>
      <c r="G743" s="111">
        <f>+IF(A743=0,0,VLOOKUP(A743,INSUMOS!$A$5:$C$2911,3,FALSE))</f>
        <v>0</v>
      </c>
      <c r="H743" s="113">
        <f t="shared" si="27"/>
        <v>0</v>
      </c>
    </row>
    <row r="744" spans="1:8" x14ac:dyDescent="0.25">
      <c r="A744" s="34"/>
      <c r="B744" s="40"/>
      <c r="C744" s="40"/>
      <c r="D744" s="41"/>
      <c r="E744" s="37"/>
      <c r="F744" s="112"/>
      <c r="G744" s="111">
        <f>+IF(A744=0,0,VLOOKUP(A744,INSUMOS!$A$5:$C$2911,3,FALSE))</f>
        <v>0</v>
      </c>
      <c r="H744" s="113">
        <f t="shared" si="27"/>
        <v>0</v>
      </c>
    </row>
    <row r="745" spans="1:8" x14ac:dyDescent="0.25">
      <c r="A745" s="220"/>
      <c r="B745" s="221"/>
      <c r="C745" s="221"/>
      <c r="D745" s="222"/>
      <c r="E745" s="111"/>
      <c r="F745" s="112"/>
      <c r="G745" s="111"/>
      <c r="H745" s="113">
        <f t="shared" si="27"/>
        <v>0</v>
      </c>
    </row>
    <row r="746" spans="1:8" x14ac:dyDescent="0.25">
      <c r="A746" s="34"/>
      <c r="B746" s="40"/>
      <c r="C746" s="40"/>
      <c r="D746" s="41"/>
      <c r="E746" s="37"/>
      <c r="F746" s="38"/>
      <c r="G746" s="39"/>
      <c r="H746" s="39">
        <f t="shared" si="27"/>
        <v>0</v>
      </c>
    </row>
    <row r="747" spans="1:8" x14ac:dyDescent="0.25">
      <c r="A747" s="42"/>
      <c r="B747" s="42"/>
      <c r="C747" s="42"/>
      <c r="D747" s="42"/>
      <c r="E747" s="43"/>
      <c r="F747" s="24"/>
      <c r="G747" s="44" t="s">
        <v>2787</v>
      </c>
      <c r="H747" s="45">
        <f>SUM(H735:H746)</f>
        <v>15940</v>
      </c>
    </row>
    <row r="748" spans="1:8" x14ac:dyDescent="0.25">
      <c r="A748" s="46" t="s">
        <v>2788</v>
      </c>
      <c r="B748" s="42"/>
      <c r="C748" s="42"/>
      <c r="D748" s="42"/>
      <c r="E748" s="43"/>
      <c r="F748" s="24"/>
      <c r="G748" s="43"/>
      <c r="H748" s="43"/>
    </row>
    <row r="749" spans="1:8" x14ac:dyDescent="0.25">
      <c r="A749" s="29" t="s">
        <v>2782</v>
      </c>
      <c r="B749" s="30"/>
      <c r="C749" s="30"/>
      <c r="D749" s="31"/>
      <c r="E749" s="47" t="s">
        <v>2780</v>
      </c>
      <c r="F749" s="33" t="s">
        <v>2783</v>
      </c>
      <c r="G749" s="47" t="s">
        <v>2784</v>
      </c>
      <c r="H749" s="47" t="s">
        <v>2785</v>
      </c>
    </row>
    <row r="750" spans="1:8" x14ac:dyDescent="0.25">
      <c r="A750" s="34" t="s">
        <v>2844</v>
      </c>
      <c r="B750" s="40"/>
      <c r="C750" s="40"/>
      <c r="D750" s="41"/>
      <c r="E750" s="37" t="s">
        <v>2798</v>
      </c>
      <c r="F750" s="38">
        <v>0.05</v>
      </c>
      <c r="G750" s="37">
        <f>+H770</f>
        <v>2779</v>
      </c>
      <c r="H750" s="39">
        <f>+ROUND((F750*G750),0)</f>
        <v>139</v>
      </c>
    </row>
    <row r="751" spans="1:8" x14ac:dyDescent="0.25">
      <c r="A751" s="34"/>
      <c r="B751" s="40"/>
      <c r="C751" s="40"/>
      <c r="D751" s="41"/>
      <c r="E751" s="37"/>
      <c r="F751" s="38"/>
      <c r="G751" s="37"/>
      <c r="H751" s="39">
        <f>+ROUND((F751*G751),0)</f>
        <v>0</v>
      </c>
    </row>
    <row r="752" spans="1:8" x14ac:dyDescent="0.25">
      <c r="A752" s="34"/>
      <c r="B752" s="40"/>
      <c r="C752" s="40"/>
      <c r="D752" s="41"/>
      <c r="E752" s="37"/>
      <c r="F752" s="38"/>
      <c r="G752" s="37"/>
      <c r="H752" s="39">
        <f>+ROUND((F752*G752),0)</f>
        <v>0</v>
      </c>
    </row>
    <row r="753" spans="1:8" x14ac:dyDescent="0.25">
      <c r="A753" s="34"/>
      <c r="B753" s="40"/>
      <c r="C753" s="40"/>
      <c r="D753" s="41"/>
      <c r="E753" s="37"/>
      <c r="F753" s="38"/>
      <c r="G753" s="37"/>
      <c r="H753" s="39"/>
    </row>
    <row r="754" spans="1:8" x14ac:dyDescent="0.25">
      <c r="A754" s="34"/>
      <c r="B754" s="40"/>
      <c r="C754" s="40"/>
      <c r="D754" s="41"/>
      <c r="E754" s="37"/>
      <c r="F754" s="38"/>
      <c r="G754" s="37"/>
      <c r="H754" s="39"/>
    </row>
    <row r="755" spans="1:8" x14ac:dyDescent="0.25">
      <c r="A755" s="34"/>
      <c r="B755" s="40"/>
      <c r="C755" s="40"/>
      <c r="D755" s="41"/>
      <c r="E755" s="37"/>
      <c r="F755" s="38"/>
      <c r="G755" s="37"/>
      <c r="H755" s="39"/>
    </row>
    <row r="756" spans="1:8" x14ac:dyDescent="0.25">
      <c r="A756" s="34"/>
      <c r="B756" s="40"/>
      <c r="C756" s="40"/>
      <c r="D756" s="41"/>
      <c r="E756" s="37"/>
      <c r="F756" s="38"/>
      <c r="G756" s="37"/>
      <c r="H756" s="39"/>
    </row>
    <row r="757" spans="1:8" x14ac:dyDescent="0.25">
      <c r="A757" s="42"/>
      <c r="B757" s="42"/>
      <c r="C757" s="42"/>
      <c r="D757" s="42"/>
      <c r="E757" s="43"/>
      <c r="F757" s="24"/>
      <c r="G757" s="44" t="s">
        <v>2787</v>
      </c>
      <c r="H757" s="45">
        <f>SUM(H750:H756)</f>
        <v>139</v>
      </c>
    </row>
    <row r="758" spans="1:8" x14ac:dyDescent="0.25">
      <c r="A758" s="46" t="s">
        <v>2789</v>
      </c>
      <c r="B758" s="42"/>
      <c r="C758" s="42"/>
      <c r="D758" s="42"/>
      <c r="E758" s="43"/>
      <c r="F758" s="24"/>
      <c r="G758" s="43"/>
      <c r="H758" s="43"/>
    </row>
    <row r="759" spans="1:8" x14ac:dyDescent="0.25">
      <c r="A759" s="29" t="s">
        <v>2782</v>
      </c>
      <c r="B759" s="30"/>
      <c r="C759" s="30"/>
      <c r="D759" s="31"/>
      <c r="E759" s="47" t="s">
        <v>2780</v>
      </c>
      <c r="F759" s="33" t="s">
        <v>2783</v>
      </c>
      <c r="G759" s="47" t="s">
        <v>2784</v>
      </c>
      <c r="H759" s="47" t="s">
        <v>2785</v>
      </c>
    </row>
    <row r="760" spans="1:8" x14ac:dyDescent="0.25">
      <c r="A760" s="34" t="s">
        <v>2159</v>
      </c>
      <c r="B760" s="40"/>
      <c r="C760" s="40"/>
      <c r="D760" s="41"/>
      <c r="E760" s="37" t="s">
        <v>2835</v>
      </c>
      <c r="F760" s="178">
        <v>1.1850000000000001E-3</v>
      </c>
      <c r="G760" s="39">
        <f>+TRANS!H32</f>
        <v>29605</v>
      </c>
      <c r="H760" s="45">
        <f>+ROUND((F760*G760),0)</f>
        <v>35</v>
      </c>
    </row>
    <row r="761" spans="1:8" x14ac:dyDescent="0.25">
      <c r="A761" s="34"/>
      <c r="B761" s="40"/>
      <c r="C761" s="40"/>
      <c r="D761" s="41"/>
      <c r="E761" s="37"/>
      <c r="F761" s="38"/>
      <c r="G761" s="39"/>
      <c r="H761" s="45">
        <f>+ROUND((F761*G761),0)</f>
        <v>0</v>
      </c>
    </row>
    <row r="762" spans="1:8" x14ac:dyDescent="0.25">
      <c r="A762" s="34"/>
      <c r="B762" s="40"/>
      <c r="C762" s="40"/>
      <c r="D762" s="41"/>
      <c r="E762" s="37"/>
      <c r="F762" s="38"/>
      <c r="G762" s="39"/>
      <c r="H762" s="45">
        <f>+ROUND((F762*G762),0)</f>
        <v>0</v>
      </c>
    </row>
    <row r="763" spans="1:8" x14ac:dyDescent="0.25">
      <c r="A763" s="42"/>
      <c r="B763" s="42"/>
      <c r="C763" s="42"/>
      <c r="D763" s="42"/>
      <c r="E763" s="43"/>
      <c r="F763" s="24"/>
      <c r="G763" s="44" t="s">
        <v>2787</v>
      </c>
      <c r="H763" s="45">
        <f>SUM(H760:H762)</f>
        <v>35</v>
      </c>
    </row>
    <row r="764" spans="1:8" x14ac:dyDescent="0.25">
      <c r="A764" s="42"/>
      <c r="B764" s="42"/>
      <c r="C764" s="42"/>
      <c r="D764" s="42"/>
      <c r="E764" s="43"/>
      <c r="F764" s="24"/>
      <c r="G764" s="43"/>
      <c r="H764" s="43"/>
    </row>
    <row r="765" spans="1:8" x14ac:dyDescent="0.25">
      <c r="A765" s="46" t="s">
        <v>2790</v>
      </c>
      <c r="B765" s="42"/>
      <c r="C765" s="42"/>
      <c r="D765" s="42"/>
      <c r="E765" s="43"/>
      <c r="F765" s="24"/>
      <c r="G765" s="43"/>
      <c r="H765" s="43"/>
    </row>
    <row r="766" spans="1:8" x14ac:dyDescent="0.25">
      <c r="A766" s="207" t="s">
        <v>2782</v>
      </c>
      <c r="B766" s="208"/>
      <c r="C766" s="209"/>
      <c r="D766" s="48" t="s">
        <v>2791</v>
      </c>
      <c r="E766" s="49" t="s">
        <v>2792</v>
      </c>
      <c r="F766" s="33" t="s">
        <v>2793</v>
      </c>
      <c r="G766" s="50" t="s">
        <v>2794</v>
      </c>
      <c r="H766" s="47" t="s">
        <v>2785</v>
      </c>
    </row>
    <row r="767" spans="1:8" x14ac:dyDescent="0.25">
      <c r="A767" s="34" t="s">
        <v>764</v>
      </c>
      <c r="B767" s="40"/>
      <c r="C767" s="41"/>
      <c r="D767" s="37">
        <f>+IF(A767=0,0,VLOOKUP(A767,INSUMOS!$A$5:$C$2911,3,FALSE)/E767)</f>
        <v>8906.6666666666661</v>
      </c>
      <c r="E767" s="51">
        <f>+[16]F.P.!$H$50</f>
        <v>1.95</v>
      </c>
      <c r="F767" s="52">
        <v>0.16</v>
      </c>
      <c r="G767" s="53">
        <f>E767*D767</f>
        <v>17368</v>
      </c>
      <c r="H767" s="45">
        <f>+ROUND((F767*G767),0)</f>
        <v>2779</v>
      </c>
    </row>
    <row r="768" spans="1:8" x14ac:dyDescent="0.25">
      <c r="A768" s="34"/>
      <c r="B768" s="40"/>
      <c r="C768" s="41"/>
      <c r="D768" s="37"/>
      <c r="E768" s="51">
        <f>+[16]F.P.!$H$50</f>
        <v>1.95</v>
      </c>
      <c r="F768" s="52"/>
      <c r="G768" s="53"/>
      <c r="H768" s="45">
        <f>+ROUND((F768*G768),0)</f>
        <v>0</v>
      </c>
    </row>
    <row r="769" spans="1:8" x14ac:dyDescent="0.25">
      <c r="A769" s="34"/>
      <c r="B769" s="40"/>
      <c r="C769" s="41"/>
      <c r="D769" s="37"/>
      <c r="E769" s="51">
        <f>+[16]F.P.!$H$50</f>
        <v>1.95</v>
      </c>
      <c r="F769" s="52"/>
      <c r="G769" s="53"/>
      <c r="H769" s="45">
        <f>+ROUND((F769*G769),0)</f>
        <v>0</v>
      </c>
    </row>
    <row r="770" spans="1:8" x14ac:dyDescent="0.25">
      <c r="A770" s="23"/>
      <c r="B770" s="23"/>
      <c r="C770" s="23"/>
      <c r="D770" s="23"/>
      <c r="E770" s="43"/>
      <c r="F770" s="24"/>
      <c r="G770" s="44" t="s">
        <v>2787</v>
      </c>
      <c r="H770" s="55">
        <f>SUM(H767:H769)</f>
        <v>2779</v>
      </c>
    </row>
    <row r="771" spans="1:8" x14ac:dyDescent="0.25">
      <c r="A771" s="23"/>
      <c r="B771" s="23"/>
      <c r="C771" s="23"/>
      <c r="D771" s="23"/>
      <c r="E771" s="43"/>
      <c r="F771" s="56"/>
      <c r="G771" s="57" t="s">
        <v>2795</v>
      </c>
      <c r="H771" s="58">
        <f>+H747+H757+H763+H770</f>
        <v>18893</v>
      </c>
    </row>
    <row r="772" spans="1:8" x14ac:dyDescent="0.25">
      <c r="A772" s="28" t="s">
        <v>2796</v>
      </c>
      <c r="B772" s="23"/>
      <c r="C772" s="23"/>
      <c r="D772" s="23"/>
      <c r="E772" s="43"/>
      <c r="F772" s="24"/>
      <c r="G772" s="43"/>
      <c r="H772" s="43"/>
    </row>
    <row r="773" spans="1:8" x14ac:dyDescent="0.25">
      <c r="A773" s="210" t="s">
        <v>2782</v>
      </c>
      <c r="B773" s="211"/>
      <c r="C773" s="210" t="s">
        <v>2797</v>
      </c>
      <c r="D773" s="211"/>
      <c r="E773" s="47" t="s">
        <v>2798</v>
      </c>
      <c r="F773" s="59" t="s">
        <v>2799</v>
      </c>
      <c r="G773" s="60"/>
      <c r="H773" s="47" t="s">
        <v>2785</v>
      </c>
    </row>
    <row r="774" spans="1:8" x14ac:dyDescent="0.25">
      <c r="A774" s="193" t="s">
        <v>2800</v>
      </c>
      <c r="B774" s="194"/>
      <c r="C774" s="195" t="s">
        <v>2798</v>
      </c>
      <c r="D774" s="196"/>
      <c r="E774" s="61">
        <f>+AIU!$B$11</f>
        <v>0.21999999999999997</v>
      </c>
      <c r="F774" s="62"/>
      <c r="G774" s="63">
        <f>+H771</f>
        <v>18893</v>
      </c>
      <c r="H774" s="45">
        <f>+G774*E774</f>
        <v>4156.4599999999991</v>
      </c>
    </row>
    <row r="775" spans="1:8" x14ac:dyDescent="0.25">
      <c r="A775" s="193" t="s">
        <v>2801</v>
      </c>
      <c r="B775" s="194"/>
      <c r="C775" s="195" t="s">
        <v>2798</v>
      </c>
      <c r="D775" s="196"/>
      <c r="E775" s="61">
        <f>+AIU!$B$32</f>
        <v>3.0000000000000002E-2</v>
      </c>
      <c r="F775" s="62"/>
      <c r="G775" s="63">
        <f>+H771</f>
        <v>18893</v>
      </c>
      <c r="H775" s="45">
        <f>+G775*E775</f>
        <v>566.79000000000008</v>
      </c>
    </row>
    <row r="776" spans="1:8" x14ac:dyDescent="0.25">
      <c r="A776" s="193" t="s">
        <v>2802</v>
      </c>
      <c r="B776" s="194"/>
      <c r="C776" s="195" t="s">
        <v>2798</v>
      </c>
      <c r="D776" s="196"/>
      <c r="E776" s="61">
        <f>+AIU!$B$41</f>
        <v>0.05</v>
      </c>
      <c r="F776" s="62"/>
      <c r="G776" s="63">
        <f>+H771</f>
        <v>18893</v>
      </c>
      <c r="H776" s="45">
        <f>+G776*E776</f>
        <v>944.65000000000009</v>
      </c>
    </row>
    <row r="777" spans="1:8" x14ac:dyDescent="0.25">
      <c r="A777" s="23"/>
      <c r="B777" s="23"/>
      <c r="C777" s="23"/>
      <c r="D777" s="23"/>
      <c r="E777" s="64" t="s">
        <v>2803</v>
      </c>
      <c r="F777" s="65"/>
      <c r="G777" s="66"/>
      <c r="H777" s="45">
        <f>SUM(H774:H776)</f>
        <v>5667.9</v>
      </c>
    </row>
    <row r="778" spans="1:8" x14ac:dyDescent="0.25">
      <c r="A778" s="23"/>
      <c r="B778" s="23"/>
      <c r="C778" s="23"/>
      <c r="D778" s="23"/>
      <c r="E778" s="23"/>
      <c r="F778" s="24"/>
      <c r="G778" s="23"/>
      <c r="H778" s="67"/>
    </row>
    <row r="779" spans="1:8" x14ac:dyDescent="0.25">
      <c r="A779" s="23"/>
      <c r="B779" s="23"/>
      <c r="C779" s="23"/>
      <c r="D779" s="23"/>
      <c r="E779" s="23"/>
      <c r="F779" s="24"/>
      <c r="G779" s="23"/>
      <c r="H779" s="67"/>
    </row>
    <row r="780" spans="1:8" x14ac:dyDescent="0.25">
      <c r="A780" s="23"/>
      <c r="B780" s="23"/>
      <c r="C780" s="23"/>
      <c r="D780" s="23"/>
      <c r="E780" s="68" t="s">
        <v>2804</v>
      </c>
      <c r="F780" s="69"/>
      <c r="G780" s="68"/>
      <c r="H780" s="70">
        <f>+H777+H771</f>
        <v>24560.9</v>
      </c>
    </row>
    <row r="781" spans="1:8" x14ac:dyDescent="0.25">
      <c r="A781" s="197" t="s">
        <v>2778</v>
      </c>
      <c r="B781" s="197"/>
      <c r="C781" s="197"/>
      <c r="D781" s="197"/>
      <c r="E781" s="197"/>
      <c r="F781" s="197"/>
      <c r="G781" s="197"/>
      <c r="H781" s="197"/>
    </row>
    <row r="782" spans="1:8" ht="15.75" thickBot="1" x14ac:dyDescent="0.3">
      <c r="A782" s="23"/>
      <c r="B782" s="23"/>
      <c r="C782" s="23"/>
      <c r="D782" s="23"/>
      <c r="E782" s="23"/>
      <c r="F782" s="24"/>
      <c r="G782" s="23"/>
      <c r="H782" s="23"/>
    </row>
    <row r="783" spans="1:8" ht="35.25" customHeight="1" thickBot="1" x14ac:dyDescent="0.3">
      <c r="A783" s="198" t="s">
        <v>2818</v>
      </c>
      <c r="B783" s="199"/>
      <c r="C783" s="199"/>
      <c r="D783" s="199"/>
      <c r="E783" s="199"/>
      <c r="F783" s="199"/>
      <c r="G783" s="199"/>
      <c r="H783" s="200"/>
    </row>
    <row r="784" spans="1:8" x14ac:dyDescent="0.25">
      <c r="A784" s="23"/>
      <c r="B784" s="23"/>
      <c r="C784" s="23"/>
      <c r="D784" s="23"/>
      <c r="E784" s="23"/>
      <c r="F784" s="24"/>
      <c r="G784" s="23"/>
      <c r="H784" s="23"/>
    </row>
    <row r="785" spans="1:11" x14ac:dyDescent="0.25">
      <c r="A785" s="25" t="s">
        <v>2779</v>
      </c>
      <c r="B785" s="201" t="str">
        <f>+VLOOKUP(A786,PRESUPUESTO!$B$13:$G$408,2,FALSE)</f>
        <v>Junta de dilatacion constructiva de 6mm x 6mm</v>
      </c>
      <c r="C785" s="202"/>
      <c r="D785" s="202"/>
      <c r="E785" s="202"/>
      <c r="F785" s="202"/>
      <c r="G785" s="203"/>
      <c r="H785" s="26" t="s">
        <v>2780</v>
      </c>
    </row>
    <row r="786" spans="1:11" x14ac:dyDescent="0.25">
      <c r="A786" s="27">
        <v>3.05</v>
      </c>
      <c r="B786" s="204"/>
      <c r="C786" s="205"/>
      <c r="D786" s="205"/>
      <c r="E786" s="205"/>
      <c r="F786" s="205"/>
      <c r="G786" s="206"/>
      <c r="H786" s="27" t="str">
        <f>+VLOOKUP(A786,PRESUPUESTO!$B$13:$G$562,3,FALSE)</f>
        <v>ml</v>
      </c>
      <c r="J786">
        <v>15</v>
      </c>
      <c r="K786" s="100">
        <f>+H826</f>
        <v>7626</v>
      </c>
    </row>
    <row r="787" spans="1:11" x14ac:dyDescent="0.25">
      <c r="A787" s="23"/>
      <c r="B787" s="23"/>
      <c r="C787" s="23"/>
      <c r="D787" s="23"/>
      <c r="E787" s="23"/>
      <c r="F787" s="24"/>
      <c r="G787" s="23"/>
      <c r="H787" s="23"/>
    </row>
    <row r="788" spans="1:11" x14ac:dyDescent="0.25">
      <c r="A788" s="28" t="s">
        <v>2781</v>
      </c>
      <c r="B788" s="23"/>
      <c r="C788" s="23"/>
      <c r="D788" s="23"/>
      <c r="E788" s="23"/>
      <c r="F788" s="24"/>
      <c r="G788" s="23"/>
      <c r="H788" s="23"/>
    </row>
    <row r="789" spans="1:11" x14ac:dyDescent="0.25">
      <c r="A789" s="29" t="s">
        <v>2782</v>
      </c>
      <c r="B789" s="30"/>
      <c r="C789" s="30"/>
      <c r="D789" s="31"/>
      <c r="E789" s="32" t="s">
        <v>2780</v>
      </c>
      <c r="F789" s="33" t="s">
        <v>2783</v>
      </c>
      <c r="G789" s="32" t="s">
        <v>2784</v>
      </c>
      <c r="H789" s="32" t="s">
        <v>2785</v>
      </c>
    </row>
    <row r="790" spans="1:11" x14ac:dyDescent="0.25">
      <c r="A790" s="34" t="s">
        <v>732</v>
      </c>
      <c r="B790" s="35"/>
      <c r="C790" s="35"/>
      <c r="D790" s="36"/>
      <c r="E790" s="37" t="str">
        <f>+IF(A790=0,0,VLOOKUP(A790,INSUMOS!$A$5:$C$2911,2,FALSE))</f>
        <v>m</v>
      </c>
      <c r="F790" s="112">
        <v>1</v>
      </c>
      <c r="G790" s="111">
        <f>+IF(A790=0,0,VLOOKUP(A790,INSUMOS!$A$5:$C$2911,3,FALSE))</f>
        <v>826</v>
      </c>
      <c r="H790" s="113">
        <f t="shared" ref="H790:H801" si="28">+ROUND((F790*G790),0)</f>
        <v>826</v>
      </c>
    </row>
    <row r="791" spans="1:11" x14ac:dyDescent="0.25">
      <c r="A791" s="34" t="s">
        <v>1781</v>
      </c>
      <c r="B791" s="40"/>
      <c r="C791" s="40"/>
      <c r="D791" s="41"/>
      <c r="E791" s="37" t="str">
        <f>+IF(A791=0,0,VLOOKUP(A791,INSUMOS!$A$5:$C$2911,2,FALSE))</f>
        <v>und</v>
      </c>
      <c r="F791" s="112">
        <v>0.125</v>
      </c>
      <c r="G791" s="111">
        <f>+IF(A791=0,0,VLOOKUP(A791,INSUMOS!$A$5:$C$2911,3,FALSE))</f>
        <v>32844</v>
      </c>
      <c r="H791" s="113">
        <f t="shared" si="28"/>
        <v>4106</v>
      </c>
    </row>
    <row r="792" spans="1:11" x14ac:dyDescent="0.25">
      <c r="A792" s="34"/>
      <c r="B792" s="40"/>
      <c r="C792" s="40"/>
      <c r="D792" s="41"/>
      <c r="E792" s="37"/>
      <c r="F792" s="112"/>
      <c r="G792" s="111">
        <f>+IF(A792=0,0,VLOOKUP(A792,INSUMOS!$A$5:$C$2911,3,FALSE))</f>
        <v>0</v>
      </c>
      <c r="H792" s="113">
        <f t="shared" si="28"/>
        <v>0</v>
      </c>
    </row>
    <row r="793" spans="1:11" x14ac:dyDescent="0.25">
      <c r="A793" s="34"/>
      <c r="B793" s="40"/>
      <c r="C793" s="40"/>
      <c r="D793" s="41"/>
      <c r="E793" s="37"/>
      <c r="F793" s="112"/>
      <c r="G793" s="111">
        <f>+IF(A793=0,0,VLOOKUP(A793,INSUMOS!$A$5:$C$2911,3,FALSE))</f>
        <v>0</v>
      </c>
      <c r="H793" s="113">
        <f t="shared" si="28"/>
        <v>0</v>
      </c>
    </row>
    <row r="794" spans="1:11" x14ac:dyDescent="0.25">
      <c r="A794" s="34"/>
      <c r="B794" s="40"/>
      <c r="C794" s="40"/>
      <c r="D794" s="41"/>
      <c r="E794" s="37"/>
      <c r="F794" s="112"/>
      <c r="G794" s="111">
        <f>+IF(A794=0,0,VLOOKUP(A794,INSUMOS!$A$5:$C$2911,3,FALSE))</f>
        <v>0</v>
      </c>
      <c r="H794" s="113">
        <f t="shared" si="28"/>
        <v>0</v>
      </c>
    </row>
    <row r="795" spans="1:11" x14ac:dyDescent="0.25">
      <c r="A795" s="34"/>
      <c r="B795" s="40"/>
      <c r="C795" s="40"/>
      <c r="D795" s="41"/>
      <c r="E795" s="37"/>
      <c r="F795" s="112"/>
      <c r="G795" s="111">
        <f>+IF(A795=0,0,VLOOKUP(A795,INSUMOS!$A$5:$C$2911,3,FALSE))</f>
        <v>0</v>
      </c>
      <c r="H795" s="113">
        <f t="shared" si="28"/>
        <v>0</v>
      </c>
    </row>
    <row r="796" spans="1:11" x14ac:dyDescent="0.25">
      <c r="A796" s="34"/>
      <c r="B796" s="40"/>
      <c r="C796" s="40"/>
      <c r="D796" s="41"/>
      <c r="E796" s="37"/>
      <c r="F796" s="112"/>
      <c r="G796" s="111">
        <f>+IF(A796=0,0,VLOOKUP(A796,INSUMOS!$A$5:$C$2911,3,FALSE))</f>
        <v>0</v>
      </c>
      <c r="H796" s="113">
        <f t="shared" si="28"/>
        <v>0</v>
      </c>
    </row>
    <row r="797" spans="1:11" x14ac:dyDescent="0.25">
      <c r="A797" s="34"/>
      <c r="B797" s="40"/>
      <c r="C797" s="40"/>
      <c r="D797" s="41"/>
      <c r="E797" s="37"/>
      <c r="F797" s="112"/>
      <c r="G797" s="111">
        <f>+IF(A797=0,0,VLOOKUP(A797,INSUMOS!$A$5:$C$2911,3,FALSE))</f>
        <v>0</v>
      </c>
      <c r="H797" s="113">
        <f t="shared" si="28"/>
        <v>0</v>
      </c>
    </row>
    <row r="798" spans="1:11" x14ac:dyDescent="0.25">
      <c r="A798" s="34"/>
      <c r="B798" s="40"/>
      <c r="C798" s="40"/>
      <c r="D798" s="41"/>
      <c r="E798" s="37"/>
      <c r="F798" s="112"/>
      <c r="G798" s="111">
        <f>+IF(A798=0,0,VLOOKUP(A798,INSUMOS!$A$5:$C$2911,3,FALSE))</f>
        <v>0</v>
      </c>
      <c r="H798" s="113">
        <f t="shared" si="28"/>
        <v>0</v>
      </c>
    </row>
    <row r="799" spans="1:11" x14ac:dyDescent="0.25">
      <c r="A799" s="34"/>
      <c r="B799" s="40"/>
      <c r="C799" s="40"/>
      <c r="D799" s="41"/>
      <c r="E799" s="37"/>
      <c r="F799" s="112"/>
      <c r="G799" s="111">
        <f>+IF(A799=0,0,VLOOKUP(A799,INSUMOS!$A$5:$C$2911,3,FALSE))</f>
        <v>0</v>
      </c>
      <c r="H799" s="113">
        <f t="shared" si="28"/>
        <v>0</v>
      </c>
    </row>
    <row r="800" spans="1:11" x14ac:dyDescent="0.25">
      <c r="A800" s="220"/>
      <c r="B800" s="221"/>
      <c r="C800" s="221"/>
      <c r="D800" s="222"/>
      <c r="E800" s="111"/>
      <c r="F800" s="112"/>
      <c r="G800" s="111"/>
      <c r="H800" s="113">
        <f t="shared" si="28"/>
        <v>0</v>
      </c>
    </row>
    <row r="801" spans="1:8" x14ac:dyDescent="0.25">
      <c r="A801" s="34"/>
      <c r="B801" s="40"/>
      <c r="C801" s="40"/>
      <c r="D801" s="41"/>
      <c r="E801" s="37"/>
      <c r="F801" s="38"/>
      <c r="G801" s="39"/>
      <c r="H801" s="39">
        <f t="shared" si="28"/>
        <v>0</v>
      </c>
    </row>
    <row r="802" spans="1:8" x14ac:dyDescent="0.25">
      <c r="A802" s="42"/>
      <c r="B802" s="42"/>
      <c r="C802" s="42"/>
      <c r="D802" s="42"/>
      <c r="E802" s="43"/>
      <c r="F802" s="24"/>
      <c r="G802" s="44" t="s">
        <v>2787</v>
      </c>
      <c r="H802" s="45">
        <f>SUM(H790:H801)</f>
        <v>4932</v>
      </c>
    </row>
    <row r="803" spans="1:8" x14ac:dyDescent="0.25">
      <c r="A803" s="46" t="s">
        <v>2788</v>
      </c>
      <c r="B803" s="42"/>
      <c r="C803" s="42"/>
      <c r="D803" s="42"/>
      <c r="E803" s="43"/>
      <c r="F803" s="24"/>
      <c r="G803" s="43"/>
      <c r="H803" s="43"/>
    </row>
    <row r="804" spans="1:8" x14ac:dyDescent="0.25">
      <c r="A804" s="29" t="s">
        <v>2782</v>
      </c>
      <c r="B804" s="30"/>
      <c r="C804" s="30"/>
      <c r="D804" s="31"/>
      <c r="E804" s="47" t="s">
        <v>2780</v>
      </c>
      <c r="F804" s="33" t="s">
        <v>2783</v>
      </c>
      <c r="G804" s="47" t="s">
        <v>2784</v>
      </c>
      <c r="H804" s="47" t="s">
        <v>2785</v>
      </c>
    </row>
    <row r="805" spans="1:8" x14ac:dyDescent="0.25">
      <c r="A805" s="34" t="s">
        <v>2865</v>
      </c>
      <c r="B805" s="40"/>
      <c r="C805" s="40"/>
      <c r="D805" s="41"/>
      <c r="E805" s="37" t="s">
        <v>2798</v>
      </c>
      <c r="F805" s="38">
        <v>0.1</v>
      </c>
      <c r="G805" s="37">
        <f>+H825</f>
        <v>1737</v>
      </c>
      <c r="H805" s="39">
        <f>+ROUND((F805*G805),0)</f>
        <v>174</v>
      </c>
    </row>
    <row r="806" spans="1:8" x14ac:dyDescent="0.25">
      <c r="A806" s="34" t="s">
        <v>669</v>
      </c>
      <c r="B806" s="40"/>
      <c r="C806" s="40"/>
      <c r="D806" s="41"/>
      <c r="E806" s="37" t="str">
        <f>+IF(A806=0,0,VLOOKUP(A806,INSUMOS!$A$5:$C$2911,2,FALSE))</f>
        <v xml:space="preserve"> HR </v>
      </c>
      <c r="F806" s="38">
        <v>0.02</v>
      </c>
      <c r="G806" s="37">
        <f>+IF(A806=0,0,VLOOKUP(A806,INSUMOS!$A$5:$C$2911,3,FALSE))</f>
        <v>39171</v>
      </c>
      <c r="H806" s="39">
        <f>+ROUND((F806*G806),0)</f>
        <v>783</v>
      </c>
    </row>
    <row r="807" spans="1:8" x14ac:dyDescent="0.25">
      <c r="A807" s="34"/>
      <c r="B807" s="40"/>
      <c r="C807" s="40"/>
      <c r="D807" s="41"/>
      <c r="E807" s="37">
        <f>+IF(A807=0,0,VLOOKUP(A807,INSUMOS!$A$5:$C$2911,2,FALSE))</f>
        <v>0</v>
      </c>
      <c r="F807" s="38"/>
      <c r="G807" s="37">
        <f>+IF(A807=0,0,VLOOKUP(A807,INSUMOS!$A$5:$C$2911,3,FALSE))</f>
        <v>0</v>
      </c>
      <c r="H807" s="39">
        <f>+ROUND((F807*G807),0)</f>
        <v>0</v>
      </c>
    </row>
    <row r="808" spans="1:8" x14ac:dyDescent="0.25">
      <c r="A808" s="34"/>
      <c r="B808" s="40"/>
      <c r="C808" s="40"/>
      <c r="D808" s="41"/>
      <c r="E808" s="37"/>
      <c r="F808" s="38"/>
      <c r="G808" s="37"/>
      <c r="H808" s="39"/>
    </row>
    <row r="809" spans="1:8" x14ac:dyDescent="0.25">
      <c r="A809" s="34"/>
      <c r="B809" s="40"/>
      <c r="C809" s="40"/>
      <c r="D809" s="41"/>
      <c r="E809" s="37"/>
      <c r="F809" s="38"/>
      <c r="G809" s="37"/>
      <c r="H809" s="39"/>
    </row>
    <row r="810" spans="1:8" x14ac:dyDescent="0.25">
      <c r="A810" s="34"/>
      <c r="B810" s="40"/>
      <c r="C810" s="40"/>
      <c r="D810" s="41"/>
      <c r="E810" s="37"/>
      <c r="F810" s="38"/>
      <c r="G810" s="37"/>
      <c r="H810" s="39"/>
    </row>
    <row r="811" spans="1:8" x14ac:dyDescent="0.25">
      <c r="A811" s="34"/>
      <c r="B811" s="40"/>
      <c r="C811" s="40"/>
      <c r="D811" s="41"/>
      <c r="E811" s="37"/>
      <c r="F811" s="38"/>
      <c r="G811" s="37"/>
      <c r="H811" s="39"/>
    </row>
    <row r="812" spans="1:8" x14ac:dyDescent="0.25">
      <c r="A812" s="42"/>
      <c r="B812" s="42"/>
      <c r="C812" s="42"/>
      <c r="D812" s="42"/>
      <c r="E812" s="43"/>
      <c r="F812" s="24"/>
      <c r="G812" s="44" t="s">
        <v>2787</v>
      </c>
      <c r="H812" s="45">
        <f>SUM(H805:H811)</f>
        <v>957</v>
      </c>
    </row>
    <row r="813" spans="1:8" x14ac:dyDescent="0.25">
      <c r="A813" s="46" t="s">
        <v>2789</v>
      </c>
      <c r="B813" s="42"/>
      <c r="C813" s="42"/>
      <c r="D813" s="42"/>
      <c r="E813" s="43"/>
      <c r="F813" s="24"/>
      <c r="G813" s="43"/>
      <c r="H813" s="43"/>
    </row>
    <row r="814" spans="1:8" x14ac:dyDescent="0.25">
      <c r="A814" s="29" t="s">
        <v>2782</v>
      </c>
      <c r="B814" s="30"/>
      <c r="C814" s="30"/>
      <c r="D814" s="31"/>
      <c r="E814" s="47" t="s">
        <v>2780</v>
      </c>
      <c r="F814" s="33" t="s">
        <v>2783</v>
      </c>
      <c r="G814" s="47" t="s">
        <v>2784</v>
      </c>
      <c r="H814" s="47" t="s">
        <v>2785</v>
      </c>
    </row>
    <row r="815" spans="1:8" x14ac:dyDescent="0.25">
      <c r="A815" s="34"/>
      <c r="B815" s="40"/>
      <c r="C815" s="40"/>
      <c r="D815" s="41"/>
      <c r="E815" s="37"/>
      <c r="F815" s="38"/>
      <c r="G815" s="39">
        <f>+TRANS!H142</f>
        <v>0</v>
      </c>
      <c r="H815" s="45">
        <f>+ROUND((F815*G815),0)</f>
        <v>0</v>
      </c>
    </row>
    <row r="816" spans="1:8" x14ac:dyDescent="0.25">
      <c r="A816" s="34"/>
      <c r="B816" s="40"/>
      <c r="C816" s="40"/>
      <c r="D816" s="41"/>
      <c r="E816" s="37"/>
      <c r="F816" s="38"/>
      <c r="G816" s="39"/>
      <c r="H816" s="45">
        <f>+ROUND((F816*G816),0)</f>
        <v>0</v>
      </c>
    </row>
    <row r="817" spans="1:11" x14ac:dyDescent="0.25">
      <c r="A817" s="34"/>
      <c r="B817" s="40"/>
      <c r="C817" s="40"/>
      <c r="D817" s="41"/>
      <c r="E817" s="37"/>
      <c r="F817" s="38"/>
      <c r="G817" s="39"/>
      <c r="H817" s="45">
        <f>+ROUND((F817*G817),0)</f>
        <v>0</v>
      </c>
    </row>
    <row r="818" spans="1:11" x14ac:dyDescent="0.25">
      <c r="A818" s="42"/>
      <c r="B818" s="42"/>
      <c r="C818" s="42"/>
      <c r="D818" s="42"/>
      <c r="E818" s="43"/>
      <c r="F818" s="24"/>
      <c r="G818" s="44" t="s">
        <v>2787</v>
      </c>
      <c r="H818" s="45">
        <f>SUM(H815:H817)</f>
        <v>0</v>
      </c>
    </row>
    <row r="819" spans="1:11" x14ac:dyDescent="0.25">
      <c r="A819" s="42"/>
      <c r="B819" s="42"/>
      <c r="C819" s="42"/>
      <c r="D819" s="42"/>
      <c r="E819" s="43"/>
      <c r="F819" s="24"/>
      <c r="G819" s="43"/>
      <c r="H819" s="43"/>
    </row>
    <row r="820" spans="1:11" x14ac:dyDescent="0.25">
      <c r="A820" s="46" t="s">
        <v>2790</v>
      </c>
      <c r="B820" s="42"/>
      <c r="C820" s="42"/>
      <c r="D820" s="42"/>
      <c r="E820" s="43"/>
      <c r="F820" s="24"/>
      <c r="G820" s="43"/>
      <c r="H820" s="43"/>
    </row>
    <row r="821" spans="1:11" x14ac:dyDescent="0.25">
      <c r="A821" s="207" t="s">
        <v>2782</v>
      </c>
      <c r="B821" s="208"/>
      <c r="C821" s="209"/>
      <c r="D821" s="48" t="s">
        <v>2791</v>
      </c>
      <c r="E821" s="49" t="s">
        <v>2792</v>
      </c>
      <c r="F821" s="33" t="s">
        <v>2793</v>
      </c>
      <c r="G821" s="50" t="s">
        <v>2794</v>
      </c>
      <c r="H821" s="47" t="s">
        <v>2785</v>
      </c>
    </row>
    <row r="822" spans="1:11" x14ac:dyDescent="0.25">
      <c r="A822" s="34" t="s">
        <v>764</v>
      </c>
      <c r="B822" s="40"/>
      <c r="C822" s="41"/>
      <c r="D822" s="37">
        <f>+IF(A822=0,0,VLOOKUP(A822,INSUMOS!$A$5:$C$2911,3,FALSE)/E822)</f>
        <v>8906.6666666666661</v>
      </c>
      <c r="E822" s="51">
        <f>+[16]F.P.!$H$50</f>
        <v>1.95</v>
      </c>
      <c r="F822" s="52">
        <v>0.1</v>
      </c>
      <c r="G822" s="53">
        <f>E822*D822</f>
        <v>17368</v>
      </c>
      <c r="H822" s="45">
        <f>+ROUND((F822*G822),0)</f>
        <v>1737</v>
      </c>
    </row>
    <row r="823" spans="1:11" x14ac:dyDescent="0.25">
      <c r="A823" s="34"/>
      <c r="B823" s="40"/>
      <c r="C823" s="41"/>
      <c r="D823" s="37"/>
      <c r="E823" s="51">
        <f>+[16]F.P.!$H$50</f>
        <v>1.95</v>
      </c>
      <c r="F823" s="52"/>
      <c r="G823" s="53"/>
      <c r="H823" s="45">
        <f>+ROUND((F823*G823),0)</f>
        <v>0</v>
      </c>
    </row>
    <row r="824" spans="1:11" x14ac:dyDescent="0.25">
      <c r="A824" s="34"/>
      <c r="B824" s="40"/>
      <c r="C824" s="41"/>
      <c r="D824" s="37"/>
      <c r="E824" s="51">
        <f>+[16]F.P.!$H$50</f>
        <v>1.95</v>
      </c>
      <c r="F824" s="52"/>
      <c r="G824" s="53"/>
      <c r="H824" s="45">
        <f>+ROUND((F824*G824),0)</f>
        <v>0</v>
      </c>
    </row>
    <row r="825" spans="1:11" x14ac:dyDescent="0.25">
      <c r="A825" s="23"/>
      <c r="B825" s="23"/>
      <c r="C825" s="23"/>
      <c r="D825" s="23"/>
      <c r="E825" s="43"/>
      <c r="F825" s="24"/>
      <c r="G825" s="44" t="s">
        <v>2787</v>
      </c>
      <c r="H825" s="55">
        <f>SUM(H822:H824)</f>
        <v>1737</v>
      </c>
    </row>
    <row r="826" spans="1:11" x14ac:dyDescent="0.25">
      <c r="A826" s="23"/>
      <c r="B826" s="23"/>
      <c r="C826" s="23"/>
      <c r="D826" s="23"/>
      <c r="E826" s="43"/>
      <c r="F826" s="56"/>
      <c r="G826" s="57" t="s">
        <v>2795</v>
      </c>
      <c r="H826" s="58">
        <f>+H802+H812+H818+H825</f>
        <v>7626</v>
      </c>
      <c r="J826">
        <v>15</v>
      </c>
      <c r="K826" s="100">
        <f>+H826</f>
        <v>7626</v>
      </c>
    </row>
    <row r="827" spans="1:11" x14ac:dyDescent="0.25">
      <c r="A827" s="28" t="s">
        <v>2796</v>
      </c>
      <c r="B827" s="23"/>
      <c r="C827" s="23"/>
      <c r="D827" s="23"/>
      <c r="E827" s="43"/>
      <c r="F827" s="24"/>
      <c r="G827" s="43"/>
      <c r="H827" s="43"/>
    </row>
    <row r="828" spans="1:11" x14ac:dyDescent="0.25">
      <c r="A828" s="210" t="s">
        <v>2782</v>
      </c>
      <c r="B828" s="211"/>
      <c r="C828" s="210" t="s">
        <v>2797</v>
      </c>
      <c r="D828" s="211"/>
      <c r="E828" s="47" t="s">
        <v>2798</v>
      </c>
      <c r="F828" s="59" t="s">
        <v>2799</v>
      </c>
      <c r="G828" s="60"/>
      <c r="H828" s="47" t="s">
        <v>2785</v>
      </c>
    </row>
    <row r="829" spans="1:11" x14ac:dyDescent="0.25">
      <c r="A829" s="193" t="s">
        <v>2800</v>
      </c>
      <c r="B829" s="194"/>
      <c r="C829" s="195" t="s">
        <v>2798</v>
      </c>
      <c r="D829" s="196"/>
      <c r="E829" s="61">
        <f>+AIU!$B$11</f>
        <v>0.21999999999999997</v>
      </c>
      <c r="F829" s="62"/>
      <c r="G829" s="63">
        <f>+H826</f>
        <v>7626</v>
      </c>
      <c r="H829" s="45">
        <f>+G829*E829</f>
        <v>1677.7199999999998</v>
      </c>
    </row>
    <row r="830" spans="1:11" x14ac:dyDescent="0.25">
      <c r="A830" s="193" t="s">
        <v>2801</v>
      </c>
      <c r="B830" s="194"/>
      <c r="C830" s="195" t="s">
        <v>2798</v>
      </c>
      <c r="D830" s="196"/>
      <c r="E830" s="61">
        <f>+AIU!$B$32</f>
        <v>3.0000000000000002E-2</v>
      </c>
      <c r="F830" s="62"/>
      <c r="G830" s="63">
        <f>+H826</f>
        <v>7626</v>
      </c>
      <c r="H830" s="45">
        <f>+G830*E830</f>
        <v>228.78000000000003</v>
      </c>
    </row>
    <row r="831" spans="1:11" x14ac:dyDescent="0.25">
      <c r="A831" s="193" t="s">
        <v>2802</v>
      </c>
      <c r="B831" s="194"/>
      <c r="C831" s="195" t="s">
        <v>2798</v>
      </c>
      <c r="D831" s="196"/>
      <c r="E831" s="61">
        <f>+AIU!$B$41</f>
        <v>0.05</v>
      </c>
      <c r="F831" s="62"/>
      <c r="G831" s="63">
        <f>+H826</f>
        <v>7626</v>
      </c>
      <c r="H831" s="45">
        <f>+G831*E831</f>
        <v>381.3</v>
      </c>
    </row>
    <row r="832" spans="1:11" x14ac:dyDescent="0.25">
      <c r="A832" s="23"/>
      <c r="B832" s="23"/>
      <c r="C832" s="23"/>
      <c r="D832" s="23"/>
      <c r="E832" s="64" t="s">
        <v>2803</v>
      </c>
      <c r="F832" s="65"/>
      <c r="G832" s="66"/>
      <c r="H832" s="45">
        <f>SUM(H829:H831)</f>
        <v>2287.7999999999997</v>
      </c>
    </row>
    <row r="833" spans="1:11" x14ac:dyDescent="0.25">
      <c r="A833" s="23"/>
      <c r="B833" s="23"/>
      <c r="C833" s="23"/>
      <c r="D833" s="23"/>
      <c r="E833" s="23"/>
      <c r="F833" s="24"/>
      <c r="G833" s="23"/>
      <c r="H833" s="67"/>
    </row>
    <row r="834" spans="1:11" x14ac:dyDescent="0.25">
      <c r="A834" s="23"/>
      <c r="B834" s="23"/>
      <c r="C834" s="23"/>
      <c r="D834" s="23"/>
      <c r="E834" s="23"/>
      <c r="F834" s="24"/>
      <c r="G834" s="23"/>
      <c r="H834" s="67"/>
    </row>
    <row r="835" spans="1:11" x14ac:dyDescent="0.25">
      <c r="A835" s="23"/>
      <c r="B835" s="23"/>
      <c r="C835" s="23"/>
      <c r="D835" s="23"/>
      <c r="E835" s="68" t="s">
        <v>2804</v>
      </c>
      <c r="F835" s="69"/>
      <c r="G835" s="68"/>
      <c r="H835" s="70">
        <f>+H832+H826</f>
        <v>9913.7999999999993</v>
      </c>
    </row>
    <row r="836" spans="1:11" x14ac:dyDescent="0.25">
      <c r="A836" s="197" t="s">
        <v>2778</v>
      </c>
      <c r="B836" s="197"/>
      <c r="C836" s="197"/>
      <c r="D836" s="197"/>
      <c r="E836" s="197"/>
      <c r="F836" s="197"/>
      <c r="G836" s="197"/>
      <c r="H836" s="197"/>
    </row>
    <row r="837" spans="1:11" ht="15.75" thickBot="1" x14ac:dyDescent="0.3">
      <c r="A837" s="23"/>
      <c r="B837" s="23"/>
      <c r="C837" s="23"/>
      <c r="D837" s="23"/>
      <c r="E837" s="23"/>
      <c r="F837" s="24"/>
      <c r="G837" s="23"/>
      <c r="H837" s="23"/>
    </row>
    <row r="838" spans="1:11" ht="36" customHeight="1" thickBot="1" x14ac:dyDescent="0.3">
      <c r="A838" s="198" t="s">
        <v>2818</v>
      </c>
      <c r="B838" s="199"/>
      <c r="C838" s="199"/>
      <c r="D838" s="199"/>
      <c r="E838" s="199"/>
      <c r="F838" s="199"/>
      <c r="G838" s="199"/>
      <c r="H838" s="200"/>
    </row>
    <row r="839" spans="1:11" x14ac:dyDescent="0.25">
      <c r="A839" s="23"/>
      <c r="B839" s="23"/>
      <c r="C839" s="23"/>
      <c r="D839" s="23"/>
      <c r="E839" s="23"/>
      <c r="F839" s="24"/>
      <c r="G839" s="23"/>
      <c r="H839" s="23"/>
    </row>
    <row r="840" spans="1:11" x14ac:dyDescent="0.25">
      <c r="A840" s="25" t="s">
        <v>2779</v>
      </c>
      <c r="B840" s="201" t="str">
        <f>+VLOOKUP(A841,PRESUPUESTO!$B$13:$G$408,2,FALSE)</f>
        <v>Baranda metálica de seguridad</v>
      </c>
      <c r="C840" s="202"/>
      <c r="D840" s="202"/>
      <c r="E840" s="202"/>
      <c r="F840" s="202"/>
      <c r="G840" s="203"/>
      <c r="H840" s="26" t="s">
        <v>2780</v>
      </c>
    </row>
    <row r="841" spans="1:11" x14ac:dyDescent="0.25">
      <c r="A841" s="27">
        <v>3.06</v>
      </c>
      <c r="B841" s="204"/>
      <c r="C841" s="205"/>
      <c r="D841" s="205"/>
      <c r="E841" s="205"/>
      <c r="F841" s="205"/>
      <c r="G841" s="206"/>
      <c r="H841" s="27" t="str">
        <f>+VLOOKUP(A841,PRESUPUESTO!$B$13:$G$562,3,FALSE)</f>
        <v>ml</v>
      </c>
      <c r="J841">
        <v>16</v>
      </c>
      <c r="K841" s="100">
        <f>+H881</f>
        <v>151704</v>
      </c>
    </row>
    <row r="842" spans="1:11" x14ac:dyDescent="0.25">
      <c r="A842" s="23"/>
      <c r="B842" s="23"/>
      <c r="C842" s="23"/>
      <c r="D842" s="23"/>
      <c r="E842" s="23"/>
      <c r="F842" s="24"/>
      <c r="G842" s="23"/>
      <c r="H842" s="23"/>
    </row>
    <row r="843" spans="1:11" x14ac:dyDescent="0.25">
      <c r="A843" s="28" t="s">
        <v>2781</v>
      </c>
      <c r="B843" s="23"/>
      <c r="C843" s="23"/>
      <c r="D843" s="23"/>
      <c r="E843" s="23"/>
      <c r="F843" s="24"/>
      <c r="G843" s="23"/>
      <c r="H843" s="23"/>
    </row>
    <row r="844" spans="1:11" x14ac:dyDescent="0.25">
      <c r="A844" s="29" t="s">
        <v>2782</v>
      </c>
      <c r="B844" s="30"/>
      <c r="C844" s="30"/>
      <c r="D844" s="31"/>
      <c r="E844" s="32" t="s">
        <v>2780</v>
      </c>
      <c r="F844" s="33" t="s">
        <v>2783</v>
      </c>
      <c r="G844" s="32" t="s">
        <v>2784</v>
      </c>
      <c r="H844" s="32" t="s">
        <v>2785</v>
      </c>
    </row>
    <row r="845" spans="1:11" x14ac:dyDescent="0.25">
      <c r="A845" s="34" t="s">
        <v>2365</v>
      </c>
      <c r="B845" s="35"/>
      <c r="C845" s="35"/>
      <c r="D845" s="36"/>
      <c r="E845" s="37" t="str">
        <f>+IF(A845=0,0,VLOOKUP(A845,INSUMOS!$A$5:$C$2911,2,FALSE))</f>
        <v>m</v>
      </c>
      <c r="F845" s="112">
        <v>3</v>
      </c>
      <c r="G845" s="111">
        <f>+IF(A845=0,0,VLOOKUP(A845,INSUMOS!$A$5:$C$2911,3,FALSE))</f>
        <v>13922</v>
      </c>
      <c r="H845" s="113">
        <f t="shared" ref="H845:H856" si="29">+ROUND((F845*G845),0)</f>
        <v>41766</v>
      </c>
    </row>
    <row r="846" spans="1:11" x14ac:dyDescent="0.25">
      <c r="A846" s="34" t="s">
        <v>2362</v>
      </c>
      <c r="B846" s="40"/>
      <c r="C846" s="40"/>
      <c r="D846" s="41"/>
      <c r="E846" s="37" t="str">
        <f>+IF(A846=0,0,VLOOKUP(A846,INSUMOS!$A$5:$C$2911,2,FALSE))</f>
        <v>m</v>
      </c>
      <c r="F846" s="112">
        <v>2.8</v>
      </c>
      <c r="G846" s="111">
        <f>+IF(A846=0,0,VLOOKUP(A846,INSUMOS!$A$5:$C$2911,3,FALSE))</f>
        <v>13791</v>
      </c>
      <c r="H846" s="113">
        <f t="shared" si="29"/>
        <v>38615</v>
      </c>
    </row>
    <row r="847" spans="1:11" x14ac:dyDescent="0.25">
      <c r="A847" s="34" t="s">
        <v>1565</v>
      </c>
      <c r="B847" s="40"/>
      <c r="C847" s="40"/>
      <c r="D847" s="41"/>
      <c r="E847" s="37" t="str">
        <f>+IF(A847=0,0,VLOOKUP(A847,INSUMOS!$A$5:$C$2911,2,FALSE))</f>
        <v>m</v>
      </c>
      <c r="F847" s="112">
        <v>1</v>
      </c>
      <c r="G847" s="111">
        <f>+IF(A847=0,0,VLOOKUP(A847,INSUMOS!$A$5:$C$2911,3,FALSE))</f>
        <v>8285</v>
      </c>
      <c r="H847" s="113">
        <f t="shared" si="29"/>
        <v>8285</v>
      </c>
    </row>
    <row r="848" spans="1:11" x14ac:dyDescent="0.25">
      <c r="A848" s="34" t="s">
        <v>2868</v>
      </c>
      <c r="B848" s="40"/>
      <c r="C848" s="40"/>
      <c r="D848" s="41"/>
      <c r="E848" s="37" t="s">
        <v>6</v>
      </c>
      <c r="F848" s="112">
        <v>2</v>
      </c>
      <c r="G848" s="111">
        <v>6000</v>
      </c>
      <c r="H848" s="113">
        <f t="shared" si="29"/>
        <v>12000</v>
      </c>
    </row>
    <row r="849" spans="1:8" x14ac:dyDescent="0.25">
      <c r="A849" s="34" t="s">
        <v>2869</v>
      </c>
      <c r="B849" s="40"/>
      <c r="C849" s="40"/>
      <c r="D849" s="41"/>
      <c r="E849" s="37" t="s">
        <v>6</v>
      </c>
      <c r="F849" s="112">
        <v>4</v>
      </c>
      <c r="G849" s="111">
        <v>800</v>
      </c>
      <c r="H849" s="113">
        <f t="shared" si="29"/>
        <v>3200</v>
      </c>
    </row>
    <row r="850" spans="1:8" x14ac:dyDescent="0.25">
      <c r="A850" s="34" t="s">
        <v>1813</v>
      </c>
      <c r="B850" s="40"/>
      <c r="C850" s="40"/>
      <c r="D850" s="41"/>
      <c r="E850" s="37" t="str">
        <f>+IF(A850=0,0,VLOOKUP(A850,INSUMOS!$A$5:$C$2911,2,FALSE))</f>
        <v>kg</v>
      </c>
      <c r="F850" s="112">
        <v>1.2</v>
      </c>
      <c r="G850" s="111">
        <f>+IF(A850=0,0,VLOOKUP(A850,INSUMOS!$A$5:$C$2911,3,FALSE))</f>
        <v>10930</v>
      </c>
      <c r="H850" s="113">
        <f t="shared" si="29"/>
        <v>13116</v>
      </c>
    </row>
    <row r="851" spans="1:8" x14ac:dyDescent="0.25">
      <c r="A851" s="34" t="s">
        <v>141</v>
      </c>
      <c r="B851" s="40"/>
      <c r="C851" s="40"/>
      <c r="D851" s="41"/>
      <c r="E851" s="37" t="str">
        <f>+IF(A851=0,0,VLOOKUP(A851,INSUMOS!$A$5:$C$2911,2,FALSE))</f>
        <v>gal</v>
      </c>
      <c r="F851" s="112">
        <v>0.12</v>
      </c>
      <c r="G851" s="111">
        <f>+IF(A851=0,0,VLOOKUP(A851,INSUMOS!$A$5:$C$2911,3,FALSE))</f>
        <v>37335</v>
      </c>
      <c r="H851" s="113">
        <f t="shared" si="29"/>
        <v>4480</v>
      </c>
    </row>
    <row r="852" spans="1:8" x14ac:dyDescent="0.25">
      <c r="A852" s="34" t="s">
        <v>891</v>
      </c>
      <c r="B852" s="40"/>
      <c r="C852" s="40"/>
      <c r="D852" s="41"/>
      <c r="E852" s="37" t="str">
        <f>+IF(A852=0,0,VLOOKUP(A852,INSUMOS!$A$5:$C$2911,2,FALSE))</f>
        <v>gal</v>
      </c>
      <c r="F852" s="112">
        <v>0.1</v>
      </c>
      <c r="G852" s="111">
        <f>+IF(A852=0,0,VLOOKUP(A852,INSUMOS!$A$5:$C$2911,3,FALSE))</f>
        <v>63814</v>
      </c>
      <c r="H852" s="113">
        <f t="shared" si="29"/>
        <v>6381</v>
      </c>
    </row>
    <row r="853" spans="1:8" x14ac:dyDescent="0.25">
      <c r="A853" s="34" t="s">
        <v>2870</v>
      </c>
      <c r="B853" s="40"/>
      <c r="C853" s="40"/>
      <c r="D853" s="41"/>
      <c r="E853" s="37" t="str">
        <f>+IF(A853=0,0,VLOOKUP(A853,INSUMOS!$A$5:$C$2911,2,FALSE))</f>
        <v>und</v>
      </c>
      <c r="F853" s="112">
        <v>0.1</v>
      </c>
      <c r="G853" s="111">
        <f>+IF(A853=0,0,VLOOKUP(A853,INSUMOS!$A$5:$C$2911,3,FALSE))</f>
        <v>7467</v>
      </c>
      <c r="H853" s="113">
        <f t="shared" si="29"/>
        <v>747</v>
      </c>
    </row>
    <row r="854" spans="1:8" x14ac:dyDescent="0.25">
      <c r="A854" s="34" t="s">
        <v>31</v>
      </c>
      <c r="B854" s="40"/>
      <c r="C854" s="40"/>
      <c r="D854" s="41"/>
      <c r="E854" s="37" t="str">
        <f>+IF(A854=0,0,VLOOKUP(A854,INSUMOS!$A$5:$C$2911,2,FALSE))</f>
        <v>kg</v>
      </c>
      <c r="F854" s="112">
        <v>0.05</v>
      </c>
      <c r="G854" s="111">
        <f>+IF(A854=0,0,VLOOKUP(A854,INSUMOS!$A$5:$C$2911,3,FALSE))</f>
        <v>41718</v>
      </c>
      <c r="H854" s="113">
        <f t="shared" si="29"/>
        <v>2086</v>
      </c>
    </row>
    <row r="855" spans="1:8" x14ac:dyDescent="0.25">
      <c r="A855" s="34" t="s">
        <v>1367</v>
      </c>
      <c r="B855" s="114"/>
      <c r="C855" s="114"/>
      <c r="D855" s="115"/>
      <c r="E855" s="37" t="str">
        <f>+IF(A855=0,0,VLOOKUP(A855,INSUMOS!$A$5:$C$2911,2,FALSE))</f>
        <v>m³</v>
      </c>
      <c r="F855" s="112">
        <v>0.12</v>
      </c>
      <c r="G855" s="111">
        <f>+IF(A855=0,0,VLOOKUP(A855,INSUMOS!$A$5:$C$2911,3,FALSE))</f>
        <v>12104</v>
      </c>
      <c r="H855" s="113">
        <f t="shared" si="29"/>
        <v>1452</v>
      </c>
    </row>
    <row r="856" spans="1:8" x14ac:dyDescent="0.25">
      <c r="A856" s="34"/>
      <c r="B856" s="40"/>
      <c r="C856" s="40"/>
      <c r="D856" s="41"/>
      <c r="E856" s="37"/>
      <c r="F856" s="38"/>
      <c r="G856" s="39"/>
      <c r="H856" s="39">
        <f t="shared" si="29"/>
        <v>0</v>
      </c>
    </row>
    <row r="857" spans="1:8" x14ac:dyDescent="0.25">
      <c r="A857" s="42"/>
      <c r="B857" s="42"/>
      <c r="C857" s="42"/>
      <c r="D857" s="42"/>
      <c r="E857" s="43"/>
      <c r="F857" s="24"/>
      <c r="G857" s="44" t="s">
        <v>2787</v>
      </c>
      <c r="H857" s="45">
        <f>SUM(H845:H856)</f>
        <v>132128</v>
      </c>
    </row>
    <row r="858" spans="1:8" x14ac:dyDescent="0.25">
      <c r="A858" s="46" t="s">
        <v>2788</v>
      </c>
      <c r="B858" s="42"/>
      <c r="C858" s="42"/>
      <c r="D858" s="42"/>
      <c r="E858" s="43"/>
      <c r="F858" s="24"/>
      <c r="G858" s="43"/>
      <c r="H858" s="43"/>
    </row>
    <row r="859" spans="1:8" x14ac:dyDescent="0.25">
      <c r="A859" s="29" t="s">
        <v>2782</v>
      </c>
      <c r="B859" s="30"/>
      <c r="C859" s="30"/>
      <c r="D859" s="31"/>
      <c r="E859" s="47" t="s">
        <v>2780</v>
      </c>
      <c r="F859" s="33" t="s">
        <v>2783</v>
      </c>
      <c r="G859" s="47" t="s">
        <v>2784</v>
      </c>
      <c r="H859" s="47" t="s">
        <v>2785</v>
      </c>
    </row>
    <row r="860" spans="1:8" x14ac:dyDescent="0.25">
      <c r="A860" s="34" t="s">
        <v>2875</v>
      </c>
      <c r="B860" s="40"/>
      <c r="C860" s="40"/>
      <c r="D860" s="41"/>
      <c r="E860" s="37" t="s">
        <v>2798</v>
      </c>
      <c r="F860" s="38">
        <v>0.1</v>
      </c>
      <c r="G860" s="37">
        <f>+H880</f>
        <v>13645</v>
      </c>
      <c r="H860" s="39">
        <f>+ROUND((F860*G860),0)</f>
        <v>1365</v>
      </c>
    </row>
    <row r="861" spans="1:8" x14ac:dyDescent="0.25">
      <c r="A861" s="34" t="s">
        <v>2871</v>
      </c>
      <c r="B861" s="40"/>
      <c r="C861" s="40"/>
      <c r="D861" s="41"/>
      <c r="E861" s="37" t="str">
        <f>+IF(A861=0,0,VLOOKUP(A861,INSUMOS!$A$5:$C$2911,2,FALSE))</f>
        <v xml:space="preserve"> HR </v>
      </c>
      <c r="F861" s="38">
        <v>0.03</v>
      </c>
      <c r="G861" s="37">
        <f>+IF(A861=0,0,VLOOKUP(A861,INSUMOS!$A$5:$C$2911,3,FALSE))</f>
        <v>6000</v>
      </c>
      <c r="H861" s="39">
        <f>+ROUND((F861*G861),0)</f>
        <v>180</v>
      </c>
    </row>
    <row r="862" spans="1:8" x14ac:dyDescent="0.25">
      <c r="A862" s="34" t="s">
        <v>2872</v>
      </c>
      <c r="B862" s="40"/>
      <c r="C862" s="40"/>
      <c r="D862" s="41"/>
      <c r="E862" s="37" t="str">
        <f>+IF(A862=0,0,VLOOKUP(A862,INSUMOS!$A$5:$C$2911,2,FALSE))</f>
        <v xml:space="preserve"> HR </v>
      </c>
      <c r="F862" s="38">
        <v>0.2</v>
      </c>
      <c r="G862" s="37">
        <f>+IF(A862=0,0,VLOOKUP(A862,INSUMOS!$A$5:$C$2911,3,FALSE))</f>
        <v>11409</v>
      </c>
      <c r="H862" s="39">
        <f>+ROUND((F862*G862),0)</f>
        <v>2282</v>
      </c>
    </row>
    <row r="863" spans="1:8" x14ac:dyDescent="0.25">
      <c r="A863" s="34" t="s">
        <v>1624</v>
      </c>
      <c r="B863" s="40"/>
      <c r="C863" s="40"/>
      <c r="D863" s="41"/>
      <c r="E863" s="37" t="str">
        <f>+IF(A863=0,0,VLOOKUP(A863,INSUMOS!$A$5:$C$2911,2,FALSE))</f>
        <v xml:space="preserve"> HR </v>
      </c>
      <c r="F863" s="38">
        <v>0.2</v>
      </c>
      <c r="G863" s="37">
        <f>+IF(A863=0,0,VLOOKUP(A863,INSUMOS!$A$5:$C$2911,3,FALSE))</f>
        <v>3121</v>
      </c>
      <c r="H863" s="39">
        <f>+ROUND((F863*G863),0)</f>
        <v>624</v>
      </c>
    </row>
    <row r="864" spans="1:8" x14ac:dyDescent="0.25">
      <c r="A864" s="34"/>
      <c r="B864" s="40"/>
      <c r="C864" s="40"/>
      <c r="D864" s="41"/>
      <c r="E864" s="37"/>
      <c r="F864" s="38"/>
      <c r="G864" s="37"/>
      <c r="H864" s="39"/>
    </row>
    <row r="865" spans="1:8" x14ac:dyDescent="0.25">
      <c r="A865" s="34"/>
      <c r="B865" s="40"/>
      <c r="C865" s="40"/>
      <c r="D865" s="41"/>
      <c r="E865" s="37"/>
      <c r="F865" s="38"/>
      <c r="G865" s="37"/>
      <c r="H865" s="39"/>
    </row>
    <row r="866" spans="1:8" x14ac:dyDescent="0.25">
      <c r="A866" s="34"/>
      <c r="B866" s="40"/>
      <c r="C866" s="40"/>
      <c r="D866" s="41"/>
      <c r="E866" s="37"/>
      <c r="F866" s="38"/>
      <c r="G866" s="37"/>
      <c r="H866" s="39"/>
    </row>
    <row r="867" spans="1:8" x14ac:dyDescent="0.25">
      <c r="A867" s="42"/>
      <c r="B867" s="42"/>
      <c r="C867" s="42"/>
      <c r="D867" s="42"/>
      <c r="E867" s="43"/>
      <c r="F867" s="24"/>
      <c r="G867" s="44" t="s">
        <v>2787</v>
      </c>
      <c r="H867" s="45">
        <f>SUM(H860:H866)</f>
        <v>4451</v>
      </c>
    </row>
    <row r="868" spans="1:8" x14ac:dyDescent="0.25">
      <c r="A868" s="46" t="s">
        <v>2789</v>
      </c>
      <c r="B868" s="42"/>
      <c r="C868" s="42"/>
      <c r="D868" s="42"/>
      <c r="E868" s="43"/>
      <c r="F868" s="24"/>
      <c r="G868" s="43"/>
      <c r="H868" s="43"/>
    </row>
    <row r="869" spans="1:8" x14ac:dyDescent="0.25">
      <c r="A869" s="29" t="s">
        <v>2782</v>
      </c>
      <c r="B869" s="30"/>
      <c r="C869" s="30"/>
      <c r="D869" s="31"/>
      <c r="E869" s="47" t="s">
        <v>2780</v>
      </c>
      <c r="F869" s="33" t="s">
        <v>2783</v>
      </c>
      <c r="G869" s="47" t="s">
        <v>2784</v>
      </c>
      <c r="H869" s="47" t="s">
        <v>2785</v>
      </c>
    </row>
    <row r="870" spans="1:8" x14ac:dyDescent="0.25">
      <c r="A870" s="34" t="s">
        <v>2159</v>
      </c>
      <c r="B870" s="40"/>
      <c r="C870" s="40"/>
      <c r="D870" s="41"/>
      <c r="E870" s="37" t="s">
        <v>2835</v>
      </c>
      <c r="F870" s="38">
        <v>0.05</v>
      </c>
      <c r="G870" s="39">
        <f>+TRANS!H32</f>
        <v>29605</v>
      </c>
      <c r="H870" s="45">
        <f>+ROUND((F870*G870),0)</f>
        <v>1480</v>
      </c>
    </row>
    <row r="871" spans="1:8" x14ac:dyDescent="0.25">
      <c r="A871" s="34"/>
      <c r="B871" s="40"/>
      <c r="C871" s="40"/>
      <c r="D871" s="41"/>
      <c r="E871" s="37"/>
      <c r="F871" s="38"/>
      <c r="G871" s="39"/>
      <c r="H871" s="45">
        <f>+ROUND((F871*G871),0)</f>
        <v>0</v>
      </c>
    </row>
    <row r="872" spans="1:8" x14ac:dyDescent="0.25">
      <c r="A872" s="34"/>
      <c r="B872" s="40"/>
      <c r="C872" s="40"/>
      <c r="D872" s="41"/>
      <c r="E872" s="37"/>
      <c r="F872" s="38"/>
      <c r="G872" s="39"/>
      <c r="H872" s="45">
        <f>+ROUND((F872*G872),0)</f>
        <v>0</v>
      </c>
    </row>
    <row r="873" spans="1:8" x14ac:dyDescent="0.25">
      <c r="A873" s="42"/>
      <c r="B873" s="42"/>
      <c r="C873" s="42"/>
      <c r="D873" s="42"/>
      <c r="E873" s="43"/>
      <c r="F873" s="24"/>
      <c r="G873" s="44" t="s">
        <v>2787</v>
      </c>
      <c r="H873" s="45">
        <f>SUM(H870:H872)</f>
        <v>1480</v>
      </c>
    </row>
    <row r="874" spans="1:8" x14ac:dyDescent="0.25">
      <c r="A874" s="42"/>
      <c r="B874" s="42"/>
      <c r="C874" s="42"/>
      <c r="D874" s="42"/>
      <c r="E874" s="43"/>
      <c r="F874" s="24"/>
      <c r="G874" s="43"/>
      <c r="H874" s="43"/>
    </row>
    <row r="875" spans="1:8" x14ac:dyDescent="0.25">
      <c r="A875" s="46" t="s">
        <v>2790</v>
      </c>
      <c r="B875" s="42"/>
      <c r="C875" s="42"/>
      <c r="D875" s="42"/>
      <c r="E875" s="43"/>
      <c r="F875" s="24"/>
      <c r="G875" s="43"/>
      <c r="H875" s="43"/>
    </row>
    <row r="876" spans="1:8" x14ac:dyDescent="0.25">
      <c r="A876" s="207" t="s">
        <v>2782</v>
      </c>
      <c r="B876" s="208"/>
      <c r="C876" s="209"/>
      <c r="D876" s="48" t="s">
        <v>2791</v>
      </c>
      <c r="E876" s="49" t="s">
        <v>2792</v>
      </c>
      <c r="F876" s="33" t="s">
        <v>2793</v>
      </c>
      <c r="G876" s="50" t="s">
        <v>2794</v>
      </c>
      <c r="H876" s="47" t="s">
        <v>2785</v>
      </c>
    </row>
    <row r="877" spans="1:8" x14ac:dyDescent="0.25">
      <c r="A877" s="34" t="s">
        <v>774</v>
      </c>
      <c r="B877" s="40"/>
      <c r="C877" s="41"/>
      <c r="D877" s="37">
        <f>+IF(A877=0,0,VLOOKUP(A877,INSUMOS!$A$5:$C$2911,3,FALSE)/E877)</f>
        <v>23325.128205128207</v>
      </c>
      <c r="E877" s="51">
        <f>+[16]F.P.!$H$50</f>
        <v>1.95</v>
      </c>
      <c r="F877" s="52">
        <v>0.3</v>
      </c>
      <c r="G877" s="53">
        <f>E877*D877</f>
        <v>45484</v>
      </c>
      <c r="H877" s="45">
        <f>+ROUND((F877*G877),0)</f>
        <v>13645</v>
      </c>
    </row>
    <row r="878" spans="1:8" x14ac:dyDescent="0.25">
      <c r="A878" s="34"/>
      <c r="B878" s="40"/>
      <c r="C878" s="41"/>
      <c r="D878" s="37"/>
      <c r="E878" s="51">
        <f>+[16]F.P.!$H$50</f>
        <v>1.95</v>
      </c>
      <c r="F878" s="52"/>
      <c r="G878" s="53"/>
      <c r="H878" s="45">
        <f>+ROUND((F878*G878),0)</f>
        <v>0</v>
      </c>
    </row>
    <row r="879" spans="1:8" x14ac:dyDescent="0.25">
      <c r="A879" s="34"/>
      <c r="B879" s="40"/>
      <c r="C879" s="41"/>
      <c r="D879" s="37"/>
      <c r="E879" s="51">
        <f>+[16]F.P.!$H$50</f>
        <v>1.95</v>
      </c>
      <c r="F879" s="52"/>
      <c r="G879" s="53"/>
      <c r="H879" s="45">
        <f>+ROUND((F879*G879),0)</f>
        <v>0</v>
      </c>
    </row>
    <row r="880" spans="1:8" x14ac:dyDescent="0.25">
      <c r="A880" s="23"/>
      <c r="B880" s="23"/>
      <c r="C880" s="23"/>
      <c r="D880" s="23"/>
      <c r="E880" s="43"/>
      <c r="F880" s="24"/>
      <c r="G880" s="44" t="s">
        <v>2787</v>
      </c>
      <c r="H880" s="55">
        <f>SUM(H877:H879)</f>
        <v>13645</v>
      </c>
    </row>
    <row r="881" spans="1:11" x14ac:dyDescent="0.25">
      <c r="A881" s="23"/>
      <c r="B881" s="23"/>
      <c r="C881" s="23"/>
      <c r="D881" s="23"/>
      <c r="E881" s="43"/>
      <c r="F881" s="56"/>
      <c r="G881" s="57" t="s">
        <v>2795</v>
      </c>
      <c r="H881" s="58">
        <f>+H857+H867+H873+H880</f>
        <v>151704</v>
      </c>
    </row>
    <row r="882" spans="1:11" x14ac:dyDescent="0.25">
      <c r="A882" s="28" t="s">
        <v>2796</v>
      </c>
      <c r="B882" s="23"/>
      <c r="C882" s="23"/>
      <c r="D882" s="23"/>
      <c r="E882" s="43"/>
      <c r="F882" s="24"/>
      <c r="G882" s="43"/>
      <c r="H882" s="43"/>
    </row>
    <row r="883" spans="1:11" x14ac:dyDescent="0.25">
      <c r="A883" s="210" t="s">
        <v>2782</v>
      </c>
      <c r="B883" s="211"/>
      <c r="C883" s="210" t="s">
        <v>2797</v>
      </c>
      <c r="D883" s="211"/>
      <c r="E883" s="47" t="s">
        <v>2798</v>
      </c>
      <c r="F883" s="59" t="s">
        <v>2799</v>
      </c>
      <c r="G883" s="60"/>
      <c r="H883" s="47" t="s">
        <v>2785</v>
      </c>
    </row>
    <row r="884" spans="1:11" x14ac:dyDescent="0.25">
      <c r="A884" s="193" t="s">
        <v>2800</v>
      </c>
      <c r="B884" s="194"/>
      <c r="C884" s="195" t="s">
        <v>2798</v>
      </c>
      <c r="D884" s="196"/>
      <c r="E884" s="61">
        <f>+AIU!$B$11</f>
        <v>0.21999999999999997</v>
      </c>
      <c r="F884" s="62"/>
      <c r="G884" s="63">
        <f>+H881</f>
        <v>151704</v>
      </c>
      <c r="H884" s="45">
        <f>+G884*E884</f>
        <v>33374.879999999997</v>
      </c>
    </row>
    <row r="885" spans="1:11" x14ac:dyDescent="0.25">
      <c r="A885" s="193" t="s">
        <v>2801</v>
      </c>
      <c r="B885" s="194"/>
      <c r="C885" s="195" t="s">
        <v>2798</v>
      </c>
      <c r="D885" s="196"/>
      <c r="E885" s="61">
        <f>+AIU!$B$32</f>
        <v>3.0000000000000002E-2</v>
      </c>
      <c r="F885" s="62"/>
      <c r="G885" s="63">
        <f>+H881</f>
        <v>151704</v>
      </c>
      <c r="H885" s="45">
        <f>+G885*E885</f>
        <v>4551.1200000000008</v>
      </c>
    </row>
    <row r="886" spans="1:11" x14ac:dyDescent="0.25">
      <c r="A886" s="193" t="s">
        <v>2802</v>
      </c>
      <c r="B886" s="194"/>
      <c r="C886" s="195" t="s">
        <v>2798</v>
      </c>
      <c r="D886" s="196"/>
      <c r="E886" s="61">
        <f>+AIU!$B$41</f>
        <v>0.05</v>
      </c>
      <c r="F886" s="62"/>
      <c r="G886" s="63">
        <f>+H881</f>
        <v>151704</v>
      </c>
      <c r="H886" s="45">
        <f>+G886*E886</f>
        <v>7585.2000000000007</v>
      </c>
    </row>
    <row r="887" spans="1:11" x14ac:dyDescent="0.25">
      <c r="A887" s="23"/>
      <c r="B887" s="23"/>
      <c r="C887" s="23"/>
      <c r="D887" s="23"/>
      <c r="E887" s="64" t="s">
        <v>2803</v>
      </c>
      <c r="F887" s="65"/>
      <c r="G887" s="66"/>
      <c r="H887" s="45">
        <f>SUM(H884:H886)</f>
        <v>45511.199999999997</v>
      </c>
    </row>
    <row r="888" spans="1:11" x14ac:dyDescent="0.25">
      <c r="A888" s="23"/>
      <c r="B888" s="23"/>
      <c r="C888" s="23"/>
      <c r="D888" s="23"/>
      <c r="E888" s="23"/>
      <c r="F888" s="24"/>
      <c r="G888" s="23"/>
      <c r="H888" s="67"/>
    </row>
    <row r="889" spans="1:11" x14ac:dyDescent="0.25">
      <c r="A889" s="23"/>
      <c r="B889" s="23"/>
      <c r="C889" s="23"/>
      <c r="D889" s="23"/>
      <c r="E889" s="23"/>
      <c r="F889" s="24"/>
      <c r="G889" s="23"/>
      <c r="H889" s="67"/>
    </row>
    <row r="890" spans="1:11" x14ac:dyDescent="0.25">
      <c r="A890" s="23"/>
      <c r="B890" s="23"/>
      <c r="C890" s="23"/>
      <c r="D890" s="23"/>
      <c r="E890" s="68" t="s">
        <v>2804</v>
      </c>
      <c r="F890" s="69"/>
      <c r="G890" s="68"/>
      <c r="H890" s="70">
        <f>+H887+H881</f>
        <v>197215.2</v>
      </c>
    </row>
    <row r="891" spans="1:11" x14ac:dyDescent="0.25">
      <c r="A891" s="197" t="s">
        <v>2778</v>
      </c>
      <c r="B891" s="197"/>
      <c r="C891" s="197"/>
      <c r="D891" s="197"/>
      <c r="E891" s="197"/>
      <c r="F891" s="197"/>
      <c r="G891" s="197"/>
      <c r="H891" s="197"/>
    </row>
    <row r="892" spans="1:11" ht="15.75" thickBot="1" x14ac:dyDescent="0.3">
      <c r="A892" s="23"/>
      <c r="B892" s="23"/>
      <c r="C892" s="23"/>
      <c r="D892" s="23"/>
      <c r="E892" s="23"/>
      <c r="F892" s="24"/>
      <c r="G892" s="23"/>
      <c r="H892" s="23"/>
    </row>
    <row r="893" spans="1:11" ht="39" customHeight="1" thickBot="1" x14ac:dyDescent="0.3">
      <c r="A893" s="198" t="s">
        <v>2818</v>
      </c>
      <c r="B893" s="199"/>
      <c r="C893" s="199"/>
      <c r="D893" s="199"/>
      <c r="E893" s="199"/>
      <c r="F893" s="199"/>
      <c r="G893" s="199"/>
      <c r="H893" s="200"/>
    </row>
    <row r="894" spans="1:11" x14ac:dyDescent="0.25">
      <c r="A894" s="23"/>
      <c r="B894" s="23"/>
      <c r="C894" s="23"/>
      <c r="D894" s="23"/>
      <c r="E894" s="23"/>
      <c r="F894" s="24"/>
      <c r="G894" s="23"/>
      <c r="H894" s="23"/>
    </row>
    <row r="895" spans="1:11" x14ac:dyDescent="0.25">
      <c r="A895" s="25" t="s">
        <v>2779</v>
      </c>
      <c r="B895" s="201" t="str">
        <f>+VLOOKUP(A896,PRESUPUESTO!$B$13:$G$408,2,FALSE)</f>
        <v>Viga cajon 4000 Psi (280 Kg/cm2)</v>
      </c>
      <c r="C895" s="202"/>
      <c r="D895" s="202"/>
      <c r="E895" s="202"/>
      <c r="F895" s="202"/>
      <c r="G895" s="203"/>
      <c r="H895" s="26" t="s">
        <v>2780</v>
      </c>
    </row>
    <row r="896" spans="1:11" x14ac:dyDescent="0.25">
      <c r="A896" s="27">
        <v>4.01</v>
      </c>
      <c r="B896" s="204"/>
      <c r="C896" s="205"/>
      <c r="D896" s="205"/>
      <c r="E896" s="205"/>
      <c r="F896" s="205"/>
      <c r="G896" s="206"/>
      <c r="H896" s="27" t="str">
        <f>+VLOOKUP(A896,PRESUPUESTO!$B$13:$G$562,3,FALSE)</f>
        <v>m3</v>
      </c>
      <c r="J896">
        <v>17</v>
      </c>
      <c r="K896" s="100">
        <f>+H936</f>
        <v>1347552</v>
      </c>
    </row>
    <row r="897" spans="1:8" x14ac:dyDescent="0.25">
      <c r="A897" s="23"/>
      <c r="B897" s="23"/>
      <c r="C897" s="23"/>
      <c r="D897" s="23"/>
      <c r="E897" s="23"/>
      <c r="F897" s="24"/>
      <c r="G897" s="23"/>
      <c r="H897" s="23"/>
    </row>
    <row r="898" spans="1:8" x14ac:dyDescent="0.25">
      <c r="A898" s="28" t="s">
        <v>2781</v>
      </c>
      <c r="B898" s="23"/>
      <c r="C898" s="23"/>
      <c r="D898" s="23"/>
      <c r="E898" s="23"/>
      <c r="F898" s="24"/>
      <c r="G898" s="23"/>
      <c r="H898" s="23"/>
    </row>
    <row r="899" spans="1:8" x14ac:dyDescent="0.25">
      <c r="A899" s="29" t="s">
        <v>2782</v>
      </c>
      <c r="B899" s="30"/>
      <c r="C899" s="30"/>
      <c r="D899" s="31"/>
      <c r="E899" s="32" t="s">
        <v>2780</v>
      </c>
      <c r="F899" s="33" t="s">
        <v>2783</v>
      </c>
      <c r="G899" s="32" t="s">
        <v>2784</v>
      </c>
      <c r="H899" s="32" t="s">
        <v>2785</v>
      </c>
    </row>
    <row r="900" spans="1:8" x14ac:dyDescent="0.25">
      <c r="A900" s="34" t="s">
        <v>2838</v>
      </c>
      <c r="B900" s="35"/>
      <c r="C900" s="35"/>
      <c r="D900" s="36"/>
      <c r="E900" s="37" t="s">
        <v>2822</v>
      </c>
      <c r="F900" s="112">
        <v>1</v>
      </c>
      <c r="G900" s="111">
        <f>+BASICO!H142</f>
        <v>514544</v>
      </c>
      <c r="H900" s="113">
        <f t="shared" ref="H900:H911" si="30">+ROUND((F900*G900),0)</f>
        <v>514544</v>
      </c>
    </row>
    <row r="901" spans="1:8" x14ac:dyDescent="0.25">
      <c r="A901" s="34" t="s">
        <v>944</v>
      </c>
      <c r="B901" s="40"/>
      <c r="C901" s="40"/>
      <c r="D901" s="41"/>
      <c r="E901" s="37" t="str">
        <f>+IF(A901=0,0,VLOOKUP(A901,INSUMOS!$A$5:$C$2911,2,FALSE))</f>
        <v>m²</v>
      </c>
      <c r="F901" s="112">
        <v>6.28</v>
      </c>
      <c r="G901" s="111">
        <f>+IF(A901=0,0,VLOOKUP(A901,INSUMOS!$A$5:$C$2911,3,FALSE))</f>
        <v>42865</v>
      </c>
      <c r="H901" s="113">
        <f t="shared" si="30"/>
        <v>269192</v>
      </c>
    </row>
    <row r="902" spans="1:8" x14ac:dyDescent="0.25">
      <c r="A902" s="34"/>
      <c r="B902" s="40"/>
      <c r="C902" s="40"/>
      <c r="D902" s="41"/>
      <c r="E902" s="37"/>
      <c r="F902" s="112"/>
      <c r="G902" s="111"/>
      <c r="H902" s="113">
        <f t="shared" si="30"/>
        <v>0</v>
      </c>
    </row>
    <row r="903" spans="1:8" x14ac:dyDescent="0.25">
      <c r="A903" s="34"/>
      <c r="B903" s="40"/>
      <c r="C903" s="40"/>
      <c r="D903" s="41"/>
      <c r="E903" s="37"/>
      <c r="F903" s="112"/>
      <c r="G903" s="111"/>
      <c r="H903" s="113">
        <f t="shared" si="30"/>
        <v>0</v>
      </c>
    </row>
    <row r="904" spans="1:8" x14ac:dyDescent="0.25">
      <c r="A904" s="34"/>
      <c r="B904" s="40"/>
      <c r="C904" s="40"/>
      <c r="D904" s="41"/>
      <c r="E904" s="37"/>
      <c r="F904" s="112"/>
      <c r="G904" s="111"/>
      <c r="H904" s="113">
        <f t="shared" si="30"/>
        <v>0</v>
      </c>
    </row>
    <row r="905" spans="1:8" x14ac:dyDescent="0.25">
      <c r="A905" s="34"/>
      <c r="B905" s="40"/>
      <c r="C905" s="40"/>
      <c r="D905" s="41"/>
      <c r="E905" s="37"/>
      <c r="F905" s="112"/>
      <c r="G905" s="111"/>
      <c r="H905" s="113">
        <f t="shared" si="30"/>
        <v>0</v>
      </c>
    </row>
    <row r="906" spans="1:8" x14ac:dyDescent="0.25">
      <c r="A906" s="34"/>
      <c r="B906" s="40"/>
      <c r="C906" s="40"/>
      <c r="D906" s="41"/>
      <c r="E906" s="37"/>
      <c r="F906" s="112"/>
      <c r="G906" s="111"/>
      <c r="H906" s="113">
        <f t="shared" si="30"/>
        <v>0</v>
      </c>
    </row>
    <row r="907" spans="1:8" x14ac:dyDescent="0.25">
      <c r="A907" s="34"/>
      <c r="B907" s="40"/>
      <c r="C907" s="40"/>
      <c r="D907" s="41"/>
      <c r="E907" s="37"/>
      <c r="F907" s="112"/>
      <c r="G907" s="111"/>
      <c r="H907" s="113">
        <f t="shared" si="30"/>
        <v>0</v>
      </c>
    </row>
    <row r="908" spans="1:8" x14ac:dyDescent="0.25">
      <c r="A908" s="34"/>
      <c r="B908" s="40"/>
      <c r="C908" s="40"/>
      <c r="D908" s="41"/>
      <c r="E908" s="37"/>
      <c r="F908" s="112"/>
      <c r="G908" s="111"/>
      <c r="H908" s="113">
        <f t="shared" si="30"/>
        <v>0</v>
      </c>
    </row>
    <row r="909" spans="1:8" x14ac:dyDescent="0.25">
      <c r="A909" s="34"/>
      <c r="B909" s="40"/>
      <c r="C909" s="40"/>
      <c r="D909" s="41"/>
      <c r="E909" s="37"/>
      <c r="F909" s="112"/>
      <c r="G909" s="111"/>
      <c r="H909" s="113">
        <f t="shared" si="30"/>
        <v>0</v>
      </c>
    </row>
    <row r="910" spans="1:8" x14ac:dyDescent="0.25">
      <c r="A910" s="34"/>
      <c r="B910" s="114"/>
      <c r="C910" s="114"/>
      <c r="D910" s="115"/>
      <c r="E910" s="37"/>
      <c r="F910" s="112"/>
      <c r="G910" s="111"/>
      <c r="H910" s="113">
        <f t="shared" si="30"/>
        <v>0</v>
      </c>
    </row>
    <row r="911" spans="1:8" x14ac:dyDescent="0.25">
      <c r="A911" s="34"/>
      <c r="B911" s="40"/>
      <c r="C911" s="40"/>
      <c r="D911" s="41"/>
      <c r="E911" s="37"/>
      <c r="F911" s="38"/>
      <c r="G911" s="39"/>
      <c r="H911" s="39">
        <f t="shared" si="30"/>
        <v>0</v>
      </c>
    </row>
    <row r="912" spans="1:8" x14ac:dyDescent="0.25">
      <c r="A912" s="42"/>
      <c r="B912" s="42"/>
      <c r="C912" s="42"/>
      <c r="D912" s="42"/>
      <c r="E912" s="43"/>
      <c r="F912" s="24"/>
      <c r="G912" s="44" t="s">
        <v>2787</v>
      </c>
      <c r="H912" s="45">
        <f>SUM(H900:H911)</f>
        <v>783736</v>
      </c>
    </row>
    <row r="913" spans="1:8" x14ac:dyDescent="0.25">
      <c r="A913" s="46" t="s">
        <v>2788</v>
      </c>
      <c r="B913" s="42"/>
      <c r="C913" s="42"/>
      <c r="D913" s="42"/>
      <c r="E913" s="43"/>
      <c r="F913" s="24"/>
      <c r="G913" s="43"/>
      <c r="H913" s="43"/>
    </row>
    <row r="914" spans="1:8" x14ac:dyDescent="0.25">
      <c r="A914" s="29" t="s">
        <v>2782</v>
      </c>
      <c r="B914" s="30"/>
      <c r="C914" s="30"/>
      <c r="D914" s="31"/>
      <c r="E914" s="47" t="s">
        <v>2780</v>
      </c>
      <c r="F914" s="33" t="s">
        <v>2783</v>
      </c>
      <c r="G914" s="47" t="s">
        <v>2784</v>
      </c>
      <c r="H914" s="47" t="s">
        <v>2785</v>
      </c>
    </row>
    <row r="915" spans="1:8" x14ac:dyDescent="0.25">
      <c r="A915" s="34" t="s">
        <v>2824</v>
      </c>
      <c r="B915" s="40"/>
      <c r="C915" s="40"/>
      <c r="D915" s="41"/>
      <c r="E915" s="37" t="s">
        <v>2798</v>
      </c>
      <c r="F915" s="38">
        <v>0.1</v>
      </c>
      <c r="G915" s="37">
        <f>+H935</f>
        <v>506144</v>
      </c>
      <c r="H915" s="39">
        <f>+ROUND((F915*G915),0)</f>
        <v>50614</v>
      </c>
    </row>
    <row r="916" spans="1:8" x14ac:dyDescent="0.25">
      <c r="A916" s="34" t="s">
        <v>2720</v>
      </c>
      <c r="B916" s="40"/>
      <c r="C916" s="40"/>
      <c r="D916" s="41"/>
      <c r="E916" s="37" t="str">
        <f>+IF(A916=0,0,VLOOKUP(A916,INSUMOS!$A$5:$C$2911,2,FALSE))</f>
        <v xml:space="preserve"> HR </v>
      </c>
      <c r="F916" s="38">
        <v>1.5</v>
      </c>
      <c r="G916" s="37">
        <f>+IF(A916=0,0,VLOOKUP(A916,INSUMOS!$A$5:$C$2911,3,FALSE))</f>
        <v>4705</v>
      </c>
      <c r="H916" s="39">
        <f>+ROUND((F916*G916),0)</f>
        <v>7058</v>
      </c>
    </row>
    <row r="917" spans="1:8" x14ac:dyDescent="0.25">
      <c r="A917" s="34"/>
      <c r="B917" s="40"/>
      <c r="C917" s="40"/>
      <c r="D917" s="41"/>
      <c r="E917" s="37"/>
      <c r="F917" s="38"/>
      <c r="G917" s="37"/>
      <c r="H917" s="39">
        <f>+ROUND((F917*G917),0)</f>
        <v>0</v>
      </c>
    </row>
    <row r="918" spans="1:8" x14ac:dyDescent="0.25">
      <c r="A918" s="34"/>
      <c r="B918" s="40"/>
      <c r="C918" s="40"/>
      <c r="D918" s="41"/>
      <c r="E918" s="37"/>
      <c r="F918" s="38"/>
      <c r="G918" s="37"/>
      <c r="H918" s="39">
        <f>+ROUND((F918*G918),0)</f>
        <v>0</v>
      </c>
    </row>
    <row r="919" spans="1:8" x14ac:dyDescent="0.25">
      <c r="A919" s="34"/>
      <c r="B919" s="40"/>
      <c r="C919" s="40"/>
      <c r="D919" s="41"/>
      <c r="E919" s="37"/>
      <c r="F919" s="38"/>
      <c r="G919" s="37"/>
      <c r="H919" s="39"/>
    </row>
    <row r="920" spans="1:8" x14ac:dyDescent="0.25">
      <c r="A920" s="34"/>
      <c r="B920" s="40"/>
      <c r="C920" s="40"/>
      <c r="D920" s="41"/>
      <c r="E920" s="37"/>
      <c r="F920" s="38"/>
      <c r="G920" s="37"/>
      <c r="H920" s="39"/>
    </row>
    <row r="921" spans="1:8" x14ac:dyDescent="0.25">
      <c r="A921" s="34"/>
      <c r="B921" s="40"/>
      <c r="C921" s="40"/>
      <c r="D921" s="41"/>
      <c r="E921" s="37"/>
      <c r="F921" s="38"/>
      <c r="G921" s="37"/>
      <c r="H921" s="39"/>
    </row>
    <row r="922" spans="1:8" x14ac:dyDescent="0.25">
      <c r="A922" s="42"/>
      <c r="B922" s="42"/>
      <c r="C922" s="42"/>
      <c r="D922" s="42"/>
      <c r="E922" s="43"/>
      <c r="F922" s="24"/>
      <c r="G922" s="44" t="s">
        <v>2787</v>
      </c>
      <c r="H922" s="45">
        <f>SUM(H915:H921)</f>
        <v>57672</v>
      </c>
    </row>
    <row r="923" spans="1:8" x14ac:dyDescent="0.25">
      <c r="A923" s="46" t="s">
        <v>2789</v>
      </c>
      <c r="B923" s="42"/>
      <c r="C923" s="42"/>
      <c r="D923" s="42"/>
      <c r="E923" s="43"/>
      <c r="F923" s="24"/>
      <c r="G923" s="43"/>
      <c r="H923" s="43"/>
    </row>
    <row r="924" spans="1:8" x14ac:dyDescent="0.25">
      <c r="A924" s="29" t="s">
        <v>2782</v>
      </c>
      <c r="B924" s="30"/>
      <c r="C924" s="30"/>
      <c r="D924" s="31"/>
      <c r="E924" s="47" t="s">
        <v>2780</v>
      </c>
      <c r="F924" s="33" t="s">
        <v>2783</v>
      </c>
      <c r="G924" s="47" t="s">
        <v>2784</v>
      </c>
      <c r="H924" s="47" t="s">
        <v>2785</v>
      </c>
    </row>
    <row r="925" spans="1:8" x14ac:dyDescent="0.25">
      <c r="A925" s="34"/>
      <c r="B925" s="40"/>
      <c r="C925" s="40"/>
      <c r="D925" s="41"/>
      <c r="E925" s="37"/>
      <c r="F925" s="38"/>
      <c r="G925" s="39">
        <f>+TRANS!H87</f>
        <v>0</v>
      </c>
      <c r="H925" s="45">
        <f>+ROUND((F925*G925),0)</f>
        <v>0</v>
      </c>
    </row>
    <row r="926" spans="1:8" x14ac:dyDescent="0.25">
      <c r="A926" s="34"/>
      <c r="B926" s="40"/>
      <c r="C926" s="40"/>
      <c r="D926" s="41"/>
      <c r="E926" s="37"/>
      <c r="F926" s="38"/>
      <c r="G926" s="39"/>
      <c r="H926" s="45">
        <f>+ROUND((F926*G926),0)</f>
        <v>0</v>
      </c>
    </row>
    <row r="927" spans="1:8" x14ac:dyDescent="0.25">
      <c r="A927" s="34"/>
      <c r="B927" s="40"/>
      <c r="C927" s="40"/>
      <c r="D927" s="41"/>
      <c r="E927" s="37"/>
      <c r="F927" s="38"/>
      <c r="G927" s="39"/>
      <c r="H927" s="45">
        <f>+ROUND((F927*G927),0)</f>
        <v>0</v>
      </c>
    </row>
    <row r="928" spans="1:8" x14ac:dyDescent="0.25">
      <c r="A928" s="42"/>
      <c r="B928" s="42"/>
      <c r="C928" s="42"/>
      <c r="D928" s="42"/>
      <c r="E928" s="43"/>
      <c r="F928" s="24"/>
      <c r="G928" s="44" t="s">
        <v>2787</v>
      </c>
      <c r="H928" s="45">
        <f>SUM(H925:H927)</f>
        <v>0</v>
      </c>
    </row>
    <row r="929" spans="1:8" x14ac:dyDescent="0.25">
      <c r="A929" s="42"/>
      <c r="B929" s="42"/>
      <c r="C929" s="42"/>
      <c r="D929" s="42"/>
      <c r="E929" s="43"/>
      <c r="F929" s="24"/>
      <c r="G929" s="43"/>
      <c r="H929" s="43"/>
    </row>
    <row r="930" spans="1:8" x14ac:dyDescent="0.25">
      <c r="A930" s="46" t="s">
        <v>2790</v>
      </c>
      <c r="B930" s="42"/>
      <c r="C930" s="42"/>
      <c r="D930" s="42"/>
      <c r="E930" s="43"/>
      <c r="F930" s="24"/>
      <c r="G930" s="43"/>
      <c r="H930" s="43"/>
    </row>
    <row r="931" spans="1:8" x14ac:dyDescent="0.25">
      <c r="A931" s="207" t="s">
        <v>2782</v>
      </c>
      <c r="B931" s="208"/>
      <c r="C931" s="209"/>
      <c r="D931" s="48" t="s">
        <v>2791</v>
      </c>
      <c r="E931" s="49" t="s">
        <v>2792</v>
      </c>
      <c r="F931" s="33" t="s">
        <v>2793</v>
      </c>
      <c r="G931" s="50" t="s">
        <v>2794</v>
      </c>
      <c r="H931" s="47" t="s">
        <v>2785</v>
      </c>
    </row>
    <row r="932" spans="1:8" x14ac:dyDescent="0.25">
      <c r="A932" s="34" t="s">
        <v>770</v>
      </c>
      <c r="B932" s="40"/>
      <c r="C932" s="41"/>
      <c r="D932" s="37">
        <f>+IF(A932=0,0,VLOOKUP(A932,INSUMOS!$A$5:$C$2911,3,FALSE)/E932)</f>
        <v>16222.564102564103</v>
      </c>
      <c r="E932" s="51">
        <f>+[16]F.P.!$H$50</f>
        <v>1.95</v>
      </c>
      <c r="F932" s="52">
        <v>16</v>
      </c>
      <c r="G932" s="53">
        <f>E932*D932</f>
        <v>31634</v>
      </c>
      <c r="H932" s="45">
        <f>+ROUND((F932*G932),0)</f>
        <v>506144</v>
      </c>
    </row>
    <row r="933" spans="1:8" x14ac:dyDescent="0.25">
      <c r="A933" s="34"/>
      <c r="B933" s="40"/>
      <c r="C933" s="41"/>
      <c r="D933" s="37"/>
      <c r="E933" s="51">
        <f>+[16]F.P.!$H$50</f>
        <v>1.95</v>
      </c>
      <c r="F933" s="52"/>
      <c r="G933" s="53"/>
      <c r="H933" s="45">
        <f>+ROUND((F933*G933),0)</f>
        <v>0</v>
      </c>
    </row>
    <row r="934" spans="1:8" x14ac:dyDescent="0.25">
      <c r="A934" s="34"/>
      <c r="B934" s="40"/>
      <c r="C934" s="41"/>
      <c r="D934" s="37"/>
      <c r="E934" s="51">
        <f>+[16]F.P.!$H$50</f>
        <v>1.95</v>
      </c>
      <c r="F934" s="52"/>
      <c r="G934" s="53"/>
      <c r="H934" s="45">
        <f>+ROUND((F934*G934),0)</f>
        <v>0</v>
      </c>
    </row>
    <row r="935" spans="1:8" x14ac:dyDescent="0.25">
      <c r="A935" s="23"/>
      <c r="B935" s="23"/>
      <c r="C935" s="23"/>
      <c r="D935" s="23"/>
      <c r="E935" s="43"/>
      <c r="F935" s="24"/>
      <c r="G935" s="44" t="s">
        <v>2787</v>
      </c>
      <c r="H935" s="55">
        <f>SUM(H932:H934)</f>
        <v>506144</v>
      </c>
    </row>
    <row r="936" spans="1:8" x14ac:dyDescent="0.25">
      <c r="A936" s="23"/>
      <c r="B936" s="23"/>
      <c r="C936" s="23"/>
      <c r="D936" s="23"/>
      <c r="E936" s="43"/>
      <c r="F936" s="56"/>
      <c r="G936" s="57" t="s">
        <v>2795</v>
      </c>
      <c r="H936" s="58">
        <f>+H912+H922+H928+H935</f>
        <v>1347552</v>
      </c>
    </row>
    <row r="937" spans="1:8" x14ac:dyDescent="0.25">
      <c r="A937" s="28" t="s">
        <v>2796</v>
      </c>
      <c r="B937" s="23"/>
      <c r="C937" s="23"/>
      <c r="D937" s="23"/>
      <c r="E937" s="43"/>
      <c r="F937" s="24"/>
      <c r="G937" s="43"/>
      <c r="H937" s="43"/>
    </row>
    <row r="938" spans="1:8" x14ac:dyDescent="0.25">
      <c r="A938" s="210" t="s">
        <v>2782</v>
      </c>
      <c r="B938" s="211"/>
      <c r="C938" s="210" t="s">
        <v>2797</v>
      </c>
      <c r="D938" s="211"/>
      <c r="E938" s="47" t="s">
        <v>2798</v>
      </c>
      <c r="F938" s="59" t="s">
        <v>2799</v>
      </c>
      <c r="G938" s="60"/>
      <c r="H938" s="47" t="s">
        <v>2785</v>
      </c>
    </row>
    <row r="939" spans="1:8" x14ac:dyDescent="0.25">
      <c r="A939" s="193" t="s">
        <v>2800</v>
      </c>
      <c r="B939" s="194"/>
      <c r="C939" s="195" t="s">
        <v>2798</v>
      </c>
      <c r="D939" s="196"/>
      <c r="E939" s="61">
        <f>+AIU!$B$11</f>
        <v>0.21999999999999997</v>
      </c>
      <c r="F939" s="62"/>
      <c r="G939" s="63">
        <f>+H936</f>
        <v>1347552</v>
      </c>
      <c r="H939" s="45">
        <f>+G939*E939</f>
        <v>296461.43999999994</v>
      </c>
    </row>
    <row r="940" spans="1:8" x14ac:dyDescent="0.25">
      <c r="A940" s="193" t="s">
        <v>2801</v>
      </c>
      <c r="B940" s="194"/>
      <c r="C940" s="195" t="s">
        <v>2798</v>
      </c>
      <c r="D940" s="196"/>
      <c r="E940" s="61">
        <f>+AIU!$B$32</f>
        <v>3.0000000000000002E-2</v>
      </c>
      <c r="F940" s="62"/>
      <c r="G940" s="63">
        <f>+H936</f>
        <v>1347552</v>
      </c>
      <c r="H940" s="45">
        <f>+G940*E940</f>
        <v>40426.560000000005</v>
      </c>
    </row>
    <row r="941" spans="1:8" x14ac:dyDescent="0.25">
      <c r="A941" s="193" t="s">
        <v>2802</v>
      </c>
      <c r="B941" s="194"/>
      <c r="C941" s="195" t="s">
        <v>2798</v>
      </c>
      <c r="D941" s="196"/>
      <c r="E941" s="61">
        <f>+AIU!$B$41</f>
        <v>0.05</v>
      </c>
      <c r="F941" s="62"/>
      <c r="G941" s="63">
        <f>+H936</f>
        <v>1347552</v>
      </c>
      <c r="H941" s="45">
        <f>+G941*E941</f>
        <v>67377.600000000006</v>
      </c>
    </row>
    <row r="942" spans="1:8" x14ac:dyDescent="0.25">
      <c r="A942" s="23"/>
      <c r="B942" s="23"/>
      <c r="C942" s="23"/>
      <c r="D942" s="23"/>
      <c r="E942" s="64" t="s">
        <v>2803</v>
      </c>
      <c r="F942" s="65"/>
      <c r="G942" s="66"/>
      <c r="H942" s="45">
        <f>SUM(H939:H941)</f>
        <v>404265.6</v>
      </c>
    </row>
    <row r="943" spans="1:8" x14ac:dyDescent="0.25">
      <c r="A943" s="23"/>
      <c r="B943" s="23"/>
      <c r="C943" s="23"/>
      <c r="D943" s="23"/>
      <c r="E943" s="23"/>
      <c r="F943" s="24"/>
      <c r="G943" s="23"/>
      <c r="H943" s="67"/>
    </row>
    <row r="944" spans="1:8" x14ac:dyDescent="0.25">
      <c r="A944" s="23"/>
      <c r="B944" s="23"/>
      <c r="C944" s="23"/>
      <c r="D944" s="23"/>
      <c r="E944" s="23"/>
      <c r="F944" s="24"/>
      <c r="G944" s="23"/>
      <c r="H944" s="67"/>
    </row>
    <row r="945" spans="1:11" x14ac:dyDescent="0.25">
      <c r="A945" s="23"/>
      <c r="B945" s="23"/>
      <c r="C945" s="23"/>
      <c r="D945" s="23"/>
      <c r="E945" s="68" t="s">
        <v>2804</v>
      </c>
      <c r="F945" s="69"/>
      <c r="G945" s="68"/>
      <c r="H945" s="70">
        <f>+H942+H936</f>
        <v>1751817.6</v>
      </c>
    </row>
    <row r="946" spans="1:11" x14ac:dyDescent="0.25">
      <c r="A946" s="197" t="s">
        <v>2778</v>
      </c>
      <c r="B946" s="197"/>
      <c r="C946" s="197"/>
      <c r="D946" s="197"/>
      <c r="E946" s="197"/>
      <c r="F946" s="197"/>
      <c r="G946" s="197"/>
      <c r="H946" s="197"/>
    </row>
    <row r="947" spans="1:11" ht="15.75" thickBot="1" x14ac:dyDescent="0.3">
      <c r="A947" s="23"/>
      <c r="B947" s="23"/>
      <c r="C947" s="23"/>
      <c r="D947" s="23"/>
      <c r="E947" s="23"/>
      <c r="F947" s="24"/>
      <c r="G947" s="23"/>
      <c r="H947" s="23"/>
    </row>
    <row r="948" spans="1:11" ht="32.25" customHeight="1" thickBot="1" x14ac:dyDescent="0.3">
      <c r="A948" s="198" t="s">
        <v>2818</v>
      </c>
      <c r="B948" s="199"/>
      <c r="C948" s="199"/>
      <c r="D948" s="199"/>
      <c r="E948" s="199"/>
      <c r="F948" s="199"/>
      <c r="G948" s="199"/>
      <c r="H948" s="200"/>
    </row>
    <row r="949" spans="1:11" x14ac:dyDescent="0.25">
      <c r="A949" s="23"/>
      <c r="B949" s="23"/>
      <c r="C949" s="23"/>
      <c r="D949" s="23"/>
      <c r="E949" s="23"/>
      <c r="F949" s="24"/>
      <c r="G949" s="23"/>
      <c r="H949" s="23"/>
    </row>
    <row r="950" spans="1:11" x14ac:dyDescent="0.25">
      <c r="A950" s="25" t="s">
        <v>2779</v>
      </c>
      <c r="B950" s="201" t="str">
        <f>+VLOOKUP(A951,PRESUPUESTO!$B$13:$G$408,2,FALSE)</f>
        <v>Riostras o diafragmas Concreto 4000 Psi, resistencia 280 kg/cm²</v>
      </c>
      <c r="C950" s="202"/>
      <c r="D950" s="202"/>
      <c r="E950" s="202"/>
      <c r="F950" s="202"/>
      <c r="G950" s="203"/>
      <c r="H950" s="26" t="s">
        <v>2780</v>
      </c>
    </row>
    <row r="951" spans="1:11" x14ac:dyDescent="0.25">
      <c r="A951" s="27">
        <v>4.0199999999999996</v>
      </c>
      <c r="B951" s="204"/>
      <c r="C951" s="205"/>
      <c r="D951" s="205"/>
      <c r="E951" s="205"/>
      <c r="F951" s="205"/>
      <c r="G951" s="206"/>
      <c r="H951" s="27" t="str">
        <f>+VLOOKUP(A951,PRESUPUESTO!$B$13:$G$562,3,FALSE)</f>
        <v>m3</v>
      </c>
      <c r="J951">
        <v>18</v>
      </c>
      <c r="K951" s="100">
        <f>+H991</f>
        <v>1301137</v>
      </c>
    </row>
    <row r="952" spans="1:11" x14ac:dyDescent="0.25">
      <c r="A952" s="23"/>
      <c r="B952" s="23"/>
      <c r="C952" s="23"/>
      <c r="D952" s="23"/>
      <c r="E952" s="23"/>
      <c r="F952" s="24"/>
      <c r="G952" s="23"/>
      <c r="H952" s="23"/>
    </row>
    <row r="953" spans="1:11" x14ac:dyDescent="0.25">
      <c r="A953" s="28" t="s">
        <v>2781</v>
      </c>
      <c r="B953" s="23"/>
      <c r="C953" s="23"/>
      <c r="D953" s="23"/>
      <c r="E953" s="23"/>
      <c r="F953" s="24"/>
      <c r="G953" s="23"/>
      <c r="H953" s="23"/>
    </row>
    <row r="954" spans="1:11" x14ac:dyDescent="0.25">
      <c r="A954" s="29" t="s">
        <v>2782</v>
      </c>
      <c r="B954" s="30"/>
      <c r="C954" s="30"/>
      <c r="D954" s="31"/>
      <c r="E954" s="32" t="s">
        <v>2780</v>
      </c>
      <c r="F954" s="33" t="s">
        <v>2783</v>
      </c>
      <c r="G954" s="32" t="s">
        <v>2784</v>
      </c>
      <c r="H954" s="32" t="s">
        <v>2785</v>
      </c>
    </row>
    <row r="955" spans="1:11" x14ac:dyDescent="0.25">
      <c r="A955" s="34" t="s">
        <v>2881</v>
      </c>
      <c r="B955" s="35"/>
      <c r="C955" s="35"/>
      <c r="D955" s="36"/>
      <c r="E955" s="37" t="s">
        <v>2822</v>
      </c>
      <c r="F955" s="112">
        <v>1</v>
      </c>
      <c r="G955" s="111">
        <f>+BASICO!H142</f>
        <v>514544</v>
      </c>
      <c r="H955" s="113">
        <f t="shared" ref="H955:H966" si="31">+ROUND((F955*G955),0)</f>
        <v>514544</v>
      </c>
    </row>
    <row r="956" spans="1:11" x14ac:dyDescent="0.25">
      <c r="A956" s="34" t="s">
        <v>944</v>
      </c>
      <c r="B956" s="40"/>
      <c r="C956" s="40"/>
      <c r="D956" s="41"/>
      <c r="E956" s="37" t="str">
        <f>+IF(A956=0,0,VLOOKUP(A956,INSUMOS!$A$5:$C$2911,2,FALSE))</f>
        <v>m²</v>
      </c>
      <c r="F956" s="112">
        <v>1.95</v>
      </c>
      <c r="G956" s="111">
        <f>+IF(A956=0,0,VLOOKUP(A956,INSUMOS!$A$5:$C$2911,3,FALSE))</f>
        <v>42865</v>
      </c>
      <c r="H956" s="113">
        <f t="shared" si="31"/>
        <v>83587</v>
      </c>
    </row>
    <row r="957" spans="1:11" x14ac:dyDescent="0.25">
      <c r="A957" s="34"/>
      <c r="B957" s="40"/>
      <c r="C957" s="40"/>
      <c r="D957" s="41"/>
      <c r="E957" s="37"/>
      <c r="F957" s="112"/>
      <c r="G957" s="111"/>
      <c r="H957" s="113">
        <f t="shared" si="31"/>
        <v>0</v>
      </c>
    </row>
    <row r="958" spans="1:11" x14ac:dyDescent="0.25">
      <c r="A958" s="34"/>
      <c r="B958" s="40"/>
      <c r="C958" s="40"/>
      <c r="D958" s="41"/>
      <c r="E958" s="37"/>
      <c r="F958" s="112"/>
      <c r="G958" s="111"/>
      <c r="H958" s="113">
        <f t="shared" si="31"/>
        <v>0</v>
      </c>
    </row>
    <row r="959" spans="1:11" x14ac:dyDescent="0.25">
      <c r="A959" s="34"/>
      <c r="B959" s="40"/>
      <c r="C959" s="40"/>
      <c r="D959" s="41"/>
      <c r="E959" s="37"/>
      <c r="F959" s="112"/>
      <c r="G959" s="111"/>
      <c r="H959" s="113">
        <f t="shared" si="31"/>
        <v>0</v>
      </c>
    </row>
    <row r="960" spans="1:11" x14ac:dyDescent="0.25">
      <c r="A960" s="34"/>
      <c r="B960" s="40"/>
      <c r="C960" s="40"/>
      <c r="D960" s="41"/>
      <c r="E960" s="37"/>
      <c r="F960" s="112"/>
      <c r="G960" s="111"/>
      <c r="H960" s="113">
        <f t="shared" si="31"/>
        <v>0</v>
      </c>
    </row>
    <row r="961" spans="1:8" x14ac:dyDescent="0.25">
      <c r="A961" s="34"/>
      <c r="B961" s="40"/>
      <c r="C961" s="40"/>
      <c r="D961" s="41"/>
      <c r="E961" s="37"/>
      <c r="F961" s="112"/>
      <c r="G961" s="111"/>
      <c r="H961" s="113">
        <f t="shared" si="31"/>
        <v>0</v>
      </c>
    </row>
    <row r="962" spans="1:8" x14ac:dyDescent="0.25">
      <c r="A962" s="34"/>
      <c r="B962" s="40"/>
      <c r="C962" s="40"/>
      <c r="D962" s="41"/>
      <c r="E962" s="37"/>
      <c r="F962" s="112"/>
      <c r="G962" s="111"/>
      <c r="H962" s="113">
        <f t="shared" si="31"/>
        <v>0</v>
      </c>
    </row>
    <row r="963" spans="1:8" x14ac:dyDescent="0.25">
      <c r="A963" s="34"/>
      <c r="B963" s="40"/>
      <c r="C963" s="40"/>
      <c r="D963" s="41"/>
      <c r="E963" s="37"/>
      <c r="F963" s="112"/>
      <c r="G963" s="111"/>
      <c r="H963" s="113">
        <f t="shared" si="31"/>
        <v>0</v>
      </c>
    </row>
    <row r="964" spans="1:8" x14ac:dyDescent="0.25">
      <c r="A964" s="34"/>
      <c r="B964" s="40"/>
      <c r="C964" s="40"/>
      <c r="D964" s="41"/>
      <c r="E964" s="37"/>
      <c r="F964" s="112"/>
      <c r="G964" s="111"/>
      <c r="H964" s="113">
        <f t="shared" si="31"/>
        <v>0</v>
      </c>
    </row>
    <row r="965" spans="1:8" x14ac:dyDescent="0.25">
      <c r="A965" s="34"/>
      <c r="B965" s="114"/>
      <c r="C965" s="114"/>
      <c r="D965" s="115"/>
      <c r="E965" s="37"/>
      <c r="F965" s="112"/>
      <c r="G965" s="111"/>
      <c r="H965" s="113">
        <f t="shared" si="31"/>
        <v>0</v>
      </c>
    </row>
    <row r="966" spans="1:8" x14ac:dyDescent="0.25">
      <c r="A966" s="34"/>
      <c r="B966" s="40"/>
      <c r="C966" s="40"/>
      <c r="D966" s="41"/>
      <c r="E966" s="37"/>
      <c r="F966" s="38"/>
      <c r="G966" s="39"/>
      <c r="H966" s="39">
        <f t="shared" si="31"/>
        <v>0</v>
      </c>
    </row>
    <row r="967" spans="1:8" x14ac:dyDescent="0.25">
      <c r="A967" s="42"/>
      <c r="B967" s="42"/>
      <c r="C967" s="42"/>
      <c r="D967" s="42"/>
      <c r="E967" s="43"/>
      <c r="F967" s="24"/>
      <c r="G967" s="44" t="s">
        <v>2787</v>
      </c>
      <c r="H967" s="45">
        <f>SUM(H955:H966)</f>
        <v>598131</v>
      </c>
    </row>
    <row r="968" spans="1:8" x14ac:dyDescent="0.25">
      <c r="A968" s="46" t="s">
        <v>2788</v>
      </c>
      <c r="B968" s="42"/>
      <c r="C968" s="42"/>
      <c r="D968" s="42"/>
      <c r="E968" s="43"/>
      <c r="F968" s="24"/>
      <c r="G968" s="43"/>
      <c r="H968" s="43"/>
    </row>
    <row r="969" spans="1:8" x14ac:dyDescent="0.25">
      <c r="A969" s="29" t="s">
        <v>2782</v>
      </c>
      <c r="B969" s="30"/>
      <c r="C969" s="30"/>
      <c r="D969" s="31"/>
      <c r="E969" s="47" t="s">
        <v>2780</v>
      </c>
      <c r="F969" s="33" t="s">
        <v>2783</v>
      </c>
      <c r="G969" s="47" t="s">
        <v>2784</v>
      </c>
      <c r="H969" s="47" t="s">
        <v>2785</v>
      </c>
    </row>
    <row r="970" spans="1:8" x14ac:dyDescent="0.25">
      <c r="A970" s="34" t="s">
        <v>2865</v>
      </c>
      <c r="B970" s="40"/>
      <c r="C970" s="40"/>
      <c r="D970" s="41"/>
      <c r="E970" s="37" t="s">
        <v>2798</v>
      </c>
      <c r="F970" s="38">
        <v>0.1</v>
      </c>
      <c r="G970" s="37">
        <f>+H990</f>
        <v>632680</v>
      </c>
      <c r="H970" s="39">
        <f>+ROUND((F970*G970),0)</f>
        <v>63268</v>
      </c>
    </row>
    <row r="971" spans="1:8" x14ac:dyDescent="0.25">
      <c r="A971" s="34" t="s">
        <v>2720</v>
      </c>
      <c r="B971" s="40"/>
      <c r="C971" s="40"/>
      <c r="D971" s="41"/>
      <c r="E971" s="37" t="str">
        <f>+IF(A971=0,0,VLOOKUP(A971,INSUMOS!$A$5:$C$2911,2,FALSE))</f>
        <v xml:space="preserve"> HR </v>
      </c>
      <c r="F971" s="38">
        <v>1.5</v>
      </c>
      <c r="G971" s="37">
        <f>+IF(A971=0,0,VLOOKUP(A971,INSUMOS!$A$5:$C$2911,3,FALSE))</f>
        <v>4705</v>
      </c>
      <c r="H971" s="39">
        <f>+ROUND((F971*G971),0)</f>
        <v>7058</v>
      </c>
    </row>
    <row r="972" spans="1:8" x14ac:dyDescent="0.25">
      <c r="A972" s="34"/>
      <c r="B972" s="40"/>
      <c r="C972" s="40"/>
      <c r="D972" s="41"/>
      <c r="E972" s="37"/>
      <c r="F972" s="38"/>
      <c r="G972" s="37"/>
      <c r="H972" s="39">
        <f>+ROUND((F972*G972),0)</f>
        <v>0</v>
      </c>
    </row>
    <row r="973" spans="1:8" x14ac:dyDescent="0.25">
      <c r="A973" s="34"/>
      <c r="B973" s="40"/>
      <c r="C973" s="40"/>
      <c r="D973" s="41"/>
      <c r="E973" s="37"/>
      <c r="F973" s="38"/>
      <c r="G973" s="37"/>
      <c r="H973" s="39">
        <f>+ROUND((F973*G973),0)</f>
        <v>0</v>
      </c>
    </row>
    <row r="974" spans="1:8" x14ac:dyDescent="0.25">
      <c r="A974" s="34"/>
      <c r="B974" s="40"/>
      <c r="C974" s="40"/>
      <c r="D974" s="41"/>
      <c r="E974" s="37"/>
      <c r="F974" s="38"/>
      <c r="G974" s="37"/>
      <c r="H974" s="39"/>
    </row>
    <row r="975" spans="1:8" x14ac:dyDescent="0.25">
      <c r="A975" s="34"/>
      <c r="B975" s="40"/>
      <c r="C975" s="40"/>
      <c r="D975" s="41"/>
      <c r="E975" s="37"/>
      <c r="F975" s="38"/>
      <c r="G975" s="37"/>
      <c r="H975" s="39"/>
    </row>
    <row r="976" spans="1:8" x14ac:dyDescent="0.25">
      <c r="A976" s="34"/>
      <c r="B976" s="40"/>
      <c r="C976" s="40"/>
      <c r="D976" s="41"/>
      <c r="E976" s="37"/>
      <c r="F976" s="38"/>
      <c r="G976" s="37"/>
      <c r="H976" s="39"/>
    </row>
    <row r="977" spans="1:8" x14ac:dyDescent="0.25">
      <c r="A977" s="42"/>
      <c r="B977" s="42"/>
      <c r="C977" s="42"/>
      <c r="D977" s="42"/>
      <c r="E977" s="43"/>
      <c r="F977" s="24"/>
      <c r="G977" s="44" t="s">
        <v>2787</v>
      </c>
      <c r="H977" s="45">
        <f>SUM(H970:H976)</f>
        <v>70326</v>
      </c>
    </row>
    <row r="978" spans="1:8" x14ac:dyDescent="0.25">
      <c r="A978" s="46" t="s">
        <v>2789</v>
      </c>
      <c r="B978" s="42"/>
      <c r="C978" s="42"/>
      <c r="D978" s="42"/>
      <c r="E978" s="43"/>
      <c r="F978" s="24"/>
      <c r="G978" s="43"/>
      <c r="H978" s="43"/>
    </row>
    <row r="979" spans="1:8" x14ac:dyDescent="0.25">
      <c r="A979" s="29" t="s">
        <v>2782</v>
      </c>
      <c r="B979" s="30"/>
      <c r="C979" s="30"/>
      <c r="D979" s="31"/>
      <c r="E979" s="47" t="s">
        <v>2780</v>
      </c>
      <c r="F979" s="33" t="s">
        <v>2783</v>
      </c>
      <c r="G979" s="47" t="s">
        <v>2784</v>
      </c>
      <c r="H979" s="47" t="s">
        <v>2785</v>
      </c>
    </row>
    <row r="980" spans="1:8" x14ac:dyDescent="0.25">
      <c r="A980" s="34"/>
      <c r="B980" s="40"/>
      <c r="C980" s="40"/>
      <c r="D980" s="41"/>
      <c r="E980" s="37"/>
      <c r="F980" s="38"/>
      <c r="G980" s="39">
        <f>+TRANS!H142</f>
        <v>0</v>
      </c>
      <c r="H980" s="45">
        <f>+ROUND((F980*G980),0)</f>
        <v>0</v>
      </c>
    </row>
    <row r="981" spans="1:8" x14ac:dyDescent="0.25">
      <c r="A981" s="34"/>
      <c r="B981" s="40"/>
      <c r="C981" s="40"/>
      <c r="D981" s="41"/>
      <c r="E981" s="37"/>
      <c r="F981" s="38"/>
      <c r="G981" s="39"/>
      <c r="H981" s="45">
        <f>+ROUND((F981*G981),0)</f>
        <v>0</v>
      </c>
    </row>
    <row r="982" spans="1:8" x14ac:dyDescent="0.25">
      <c r="A982" s="34"/>
      <c r="B982" s="40"/>
      <c r="C982" s="40"/>
      <c r="D982" s="41"/>
      <c r="E982" s="37"/>
      <c r="F982" s="38"/>
      <c r="G982" s="39"/>
      <c r="H982" s="45">
        <f>+ROUND((F982*G982),0)</f>
        <v>0</v>
      </c>
    </row>
    <row r="983" spans="1:8" x14ac:dyDescent="0.25">
      <c r="A983" s="42"/>
      <c r="B983" s="42"/>
      <c r="C983" s="42"/>
      <c r="D983" s="42"/>
      <c r="E983" s="43"/>
      <c r="F983" s="24"/>
      <c r="G983" s="44" t="s">
        <v>2787</v>
      </c>
      <c r="H983" s="45">
        <f>SUM(H980:H982)</f>
        <v>0</v>
      </c>
    </row>
    <row r="984" spans="1:8" x14ac:dyDescent="0.25">
      <c r="A984" s="42"/>
      <c r="B984" s="42"/>
      <c r="C984" s="42"/>
      <c r="D984" s="42"/>
      <c r="E984" s="43"/>
      <c r="F984" s="24"/>
      <c r="G984" s="43"/>
      <c r="H984" s="43"/>
    </row>
    <row r="985" spans="1:8" x14ac:dyDescent="0.25">
      <c r="A985" s="46" t="s">
        <v>2790</v>
      </c>
      <c r="B985" s="42"/>
      <c r="C985" s="42"/>
      <c r="D985" s="42"/>
      <c r="E985" s="43"/>
      <c r="F985" s="24"/>
      <c r="G985" s="43"/>
      <c r="H985" s="43"/>
    </row>
    <row r="986" spans="1:8" x14ac:dyDescent="0.25">
      <c r="A986" s="207" t="s">
        <v>2782</v>
      </c>
      <c r="B986" s="208"/>
      <c r="C986" s="209"/>
      <c r="D986" s="48" t="s">
        <v>2791</v>
      </c>
      <c r="E986" s="49" t="s">
        <v>2792</v>
      </c>
      <c r="F986" s="33" t="s">
        <v>2793</v>
      </c>
      <c r="G986" s="50" t="s">
        <v>2794</v>
      </c>
      <c r="H986" s="47" t="s">
        <v>2785</v>
      </c>
    </row>
    <row r="987" spans="1:8" x14ac:dyDescent="0.25">
      <c r="A987" s="34" t="s">
        <v>770</v>
      </c>
      <c r="B987" s="40"/>
      <c r="C987" s="41"/>
      <c r="D987" s="37">
        <f>+IF(A987=0,0,VLOOKUP(A987,INSUMOS!$A$5:$C$2911,3,FALSE)/E987)</f>
        <v>16222.564102564103</v>
      </c>
      <c r="E987" s="51">
        <f>+[16]F.P.!$H$50</f>
        <v>1.95</v>
      </c>
      <c r="F987" s="52">
        <v>20</v>
      </c>
      <c r="G987" s="53">
        <f>E987*D987</f>
        <v>31634</v>
      </c>
      <c r="H987" s="45">
        <f>+ROUND((F987*G987),0)</f>
        <v>632680</v>
      </c>
    </row>
    <row r="988" spans="1:8" x14ac:dyDescent="0.25">
      <c r="A988" s="34"/>
      <c r="B988" s="40"/>
      <c r="C988" s="41"/>
      <c r="D988" s="37"/>
      <c r="E988" s="51">
        <f>+[16]F.P.!$H$50</f>
        <v>1.95</v>
      </c>
      <c r="F988" s="52"/>
      <c r="G988" s="53"/>
      <c r="H988" s="45">
        <f>+ROUND((F988*G988),0)</f>
        <v>0</v>
      </c>
    </row>
    <row r="989" spans="1:8" x14ac:dyDescent="0.25">
      <c r="A989" s="34"/>
      <c r="B989" s="40"/>
      <c r="C989" s="41"/>
      <c r="D989" s="37"/>
      <c r="E989" s="51">
        <f>+[16]F.P.!$H$50</f>
        <v>1.95</v>
      </c>
      <c r="F989" s="52"/>
      <c r="G989" s="53"/>
      <c r="H989" s="45">
        <f>+ROUND((F989*G989),0)</f>
        <v>0</v>
      </c>
    </row>
    <row r="990" spans="1:8" x14ac:dyDescent="0.25">
      <c r="A990" s="23"/>
      <c r="B990" s="23"/>
      <c r="C990" s="23"/>
      <c r="D990" s="23"/>
      <c r="E990" s="43"/>
      <c r="F990" s="24"/>
      <c r="G990" s="44" t="s">
        <v>2787</v>
      </c>
      <c r="H990" s="55">
        <f>SUM(H987:H989)</f>
        <v>632680</v>
      </c>
    </row>
    <row r="991" spans="1:8" x14ac:dyDescent="0.25">
      <c r="A991" s="23"/>
      <c r="B991" s="23"/>
      <c r="C991" s="23"/>
      <c r="D991" s="23"/>
      <c r="E991" s="43"/>
      <c r="F991" s="56"/>
      <c r="G991" s="57" t="s">
        <v>2795</v>
      </c>
      <c r="H991" s="58">
        <f>+H967+H977+H983+H990</f>
        <v>1301137</v>
      </c>
    </row>
    <row r="992" spans="1:8" x14ac:dyDescent="0.25">
      <c r="A992" s="28" t="s">
        <v>2796</v>
      </c>
      <c r="B992" s="23"/>
      <c r="C992" s="23"/>
      <c r="D992" s="23"/>
      <c r="E992" s="43"/>
      <c r="F992" s="24"/>
      <c r="G992" s="43"/>
      <c r="H992" s="43"/>
    </row>
    <row r="993" spans="1:11" x14ac:dyDescent="0.25">
      <c r="A993" s="210" t="s">
        <v>2782</v>
      </c>
      <c r="B993" s="211"/>
      <c r="C993" s="210" t="s">
        <v>2797</v>
      </c>
      <c r="D993" s="211"/>
      <c r="E993" s="47" t="s">
        <v>2798</v>
      </c>
      <c r="F993" s="59" t="s">
        <v>2799</v>
      </c>
      <c r="G993" s="60"/>
      <c r="H993" s="47" t="s">
        <v>2785</v>
      </c>
    </row>
    <row r="994" spans="1:11" x14ac:dyDescent="0.25">
      <c r="A994" s="193" t="s">
        <v>2800</v>
      </c>
      <c r="B994" s="194"/>
      <c r="C994" s="195" t="s">
        <v>2798</v>
      </c>
      <c r="D994" s="196"/>
      <c r="E994" s="61">
        <f>+AIU!$B$11</f>
        <v>0.21999999999999997</v>
      </c>
      <c r="F994" s="62"/>
      <c r="G994" s="63">
        <f>+H991</f>
        <v>1301137</v>
      </c>
      <c r="H994" s="45">
        <f>+G994*E994</f>
        <v>286250.13999999996</v>
      </c>
    </row>
    <row r="995" spans="1:11" x14ac:dyDescent="0.25">
      <c r="A995" s="193" t="s">
        <v>2801</v>
      </c>
      <c r="B995" s="194"/>
      <c r="C995" s="195" t="s">
        <v>2798</v>
      </c>
      <c r="D995" s="196"/>
      <c r="E995" s="61">
        <f>+AIU!$B$32</f>
        <v>3.0000000000000002E-2</v>
      </c>
      <c r="F995" s="62"/>
      <c r="G995" s="63">
        <f>+H991</f>
        <v>1301137</v>
      </c>
      <c r="H995" s="45">
        <f>+G995*E995</f>
        <v>39034.11</v>
      </c>
    </row>
    <row r="996" spans="1:11" x14ac:dyDescent="0.25">
      <c r="A996" s="193" t="s">
        <v>2802</v>
      </c>
      <c r="B996" s="194"/>
      <c r="C996" s="195" t="s">
        <v>2798</v>
      </c>
      <c r="D996" s="196"/>
      <c r="E996" s="61">
        <f>+AIU!$B$41</f>
        <v>0.05</v>
      </c>
      <c r="F996" s="62"/>
      <c r="G996" s="63">
        <f>+H991</f>
        <v>1301137</v>
      </c>
      <c r="H996" s="45">
        <f>+G996*E996</f>
        <v>65056.850000000006</v>
      </c>
    </row>
    <row r="997" spans="1:11" x14ac:dyDescent="0.25">
      <c r="A997" s="23"/>
      <c r="B997" s="23"/>
      <c r="C997" s="23"/>
      <c r="D997" s="23"/>
      <c r="E997" s="64" t="s">
        <v>2803</v>
      </c>
      <c r="F997" s="65"/>
      <c r="G997" s="66"/>
      <c r="H997" s="45">
        <f>SUM(H994:H996)</f>
        <v>390341.1</v>
      </c>
    </row>
    <row r="998" spans="1:11" x14ac:dyDescent="0.25">
      <c r="A998" s="23"/>
      <c r="B998" s="23"/>
      <c r="C998" s="23"/>
      <c r="D998" s="23"/>
      <c r="E998" s="23"/>
      <c r="F998" s="24"/>
      <c r="G998" s="23"/>
      <c r="H998" s="67"/>
    </row>
    <row r="999" spans="1:11" x14ac:dyDescent="0.25">
      <c r="A999" s="23"/>
      <c r="B999" s="23"/>
      <c r="C999" s="23"/>
      <c r="D999" s="23"/>
      <c r="E999" s="23"/>
      <c r="F999" s="24"/>
      <c r="G999" s="23"/>
      <c r="H999" s="67"/>
    </row>
    <row r="1000" spans="1:11" x14ac:dyDescent="0.25">
      <c r="A1000" s="23"/>
      <c r="B1000" s="23"/>
      <c r="C1000" s="23"/>
      <c r="D1000" s="23"/>
      <c r="E1000" s="68" t="s">
        <v>2804</v>
      </c>
      <c r="F1000" s="69"/>
      <c r="G1000" s="68"/>
      <c r="H1000" s="70">
        <f>+H997+H991</f>
        <v>1691478.1</v>
      </c>
    </row>
    <row r="1001" spans="1:11" x14ac:dyDescent="0.25">
      <c r="A1001" s="197" t="s">
        <v>2778</v>
      </c>
      <c r="B1001" s="197"/>
      <c r="C1001" s="197"/>
      <c r="D1001" s="197"/>
      <c r="E1001" s="197"/>
      <c r="F1001" s="197"/>
      <c r="G1001" s="197"/>
      <c r="H1001" s="197"/>
    </row>
    <row r="1002" spans="1:11" ht="15.75" thickBot="1" x14ac:dyDescent="0.3">
      <c r="A1002" s="23"/>
      <c r="B1002" s="23"/>
      <c r="C1002" s="23"/>
      <c r="D1002" s="23"/>
      <c r="E1002" s="23"/>
      <c r="F1002" s="24"/>
      <c r="G1002" s="23"/>
      <c r="H1002" s="23"/>
    </row>
    <row r="1003" spans="1:11" ht="47.25" customHeight="1" thickBot="1" x14ac:dyDescent="0.3">
      <c r="A1003" s="198" t="s">
        <v>2818</v>
      </c>
      <c r="B1003" s="199"/>
      <c r="C1003" s="199"/>
      <c r="D1003" s="199"/>
      <c r="E1003" s="199"/>
      <c r="F1003" s="199"/>
      <c r="G1003" s="199"/>
      <c r="H1003" s="200"/>
    </row>
    <row r="1004" spans="1:11" x14ac:dyDescent="0.25">
      <c r="A1004" s="23"/>
      <c r="B1004" s="23"/>
      <c r="C1004" s="23"/>
      <c r="D1004" s="23"/>
      <c r="E1004" s="23"/>
      <c r="F1004" s="24"/>
      <c r="G1004" s="23"/>
      <c r="H1004" s="23"/>
    </row>
    <row r="1005" spans="1:11" x14ac:dyDescent="0.25">
      <c r="A1005" s="25" t="s">
        <v>2779</v>
      </c>
      <c r="B1005" s="201" t="str">
        <f>+VLOOKUP(A1006,PRESUPUESTO!$B$13:$G$408,2,FALSE)</f>
        <v>Bloque de apoyo en concreto 3000 Psi</v>
      </c>
      <c r="C1005" s="202"/>
      <c r="D1005" s="202"/>
      <c r="E1005" s="202"/>
      <c r="F1005" s="202"/>
      <c r="G1005" s="203"/>
      <c r="H1005" s="26" t="s">
        <v>2780</v>
      </c>
    </row>
    <row r="1006" spans="1:11" x14ac:dyDescent="0.25">
      <c r="A1006" s="27">
        <v>4.03</v>
      </c>
      <c r="B1006" s="204"/>
      <c r="C1006" s="205"/>
      <c r="D1006" s="205"/>
      <c r="E1006" s="205"/>
      <c r="F1006" s="205"/>
      <c r="G1006" s="206"/>
      <c r="H1006" s="27" t="str">
        <f>+VLOOKUP(A1006,PRESUPUESTO!$B$13:$G$562,3,FALSE)</f>
        <v>m3</v>
      </c>
      <c r="J1006">
        <v>19</v>
      </c>
      <c r="K1006" s="100">
        <f>+H1046</f>
        <v>531098</v>
      </c>
    </row>
    <row r="1007" spans="1:11" x14ac:dyDescent="0.25">
      <c r="A1007" s="23"/>
      <c r="B1007" s="23"/>
      <c r="C1007" s="23"/>
      <c r="D1007" s="23"/>
      <c r="E1007" s="23"/>
      <c r="F1007" s="24"/>
      <c r="G1007" s="23"/>
      <c r="H1007" s="23"/>
    </row>
    <row r="1008" spans="1:11" x14ac:dyDescent="0.25">
      <c r="A1008" s="28" t="s">
        <v>2781</v>
      </c>
      <c r="B1008" s="23"/>
      <c r="C1008" s="23"/>
      <c r="D1008" s="23"/>
      <c r="E1008" s="23"/>
      <c r="F1008" s="24"/>
      <c r="G1008" s="23"/>
      <c r="H1008" s="23"/>
    </row>
    <row r="1009" spans="1:8" x14ac:dyDescent="0.25">
      <c r="A1009" s="29" t="s">
        <v>2782</v>
      </c>
      <c r="B1009" s="30"/>
      <c r="C1009" s="30"/>
      <c r="D1009" s="31"/>
      <c r="E1009" s="32" t="s">
        <v>2780</v>
      </c>
      <c r="F1009" s="33" t="s">
        <v>2783</v>
      </c>
      <c r="G1009" s="32" t="s">
        <v>2784</v>
      </c>
      <c r="H1009" s="32" t="s">
        <v>2785</v>
      </c>
    </row>
    <row r="1010" spans="1:8" x14ac:dyDescent="0.25">
      <c r="A1010" s="34" t="s">
        <v>2831</v>
      </c>
      <c r="B1010" s="35"/>
      <c r="C1010" s="35"/>
      <c r="D1010" s="36"/>
      <c r="E1010" s="37" t="s">
        <v>2822</v>
      </c>
      <c r="F1010" s="112">
        <v>1</v>
      </c>
      <c r="G1010" s="111">
        <f>+BASICO!H92</f>
        <v>489911</v>
      </c>
      <c r="H1010" s="113">
        <f t="shared" ref="H1010:H1021" si="32">+ROUND((F1010*G1010),0)</f>
        <v>489911</v>
      </c>
    </row>
    <row r="1011" spans="1:8" x14ac:dyDescent="0.25">
      <c r="A1011" s="34"/>
      <c r="B1011" s="40"/>
      <c r="C1011" s="40"/>
      <c r="D1011" s="41"/>
      <c r="E1011" s="37"/>
      <c r="F1011" s="112"/>
      <c r="G1011" s="111"/>
      <c r="H1011" s="113">
        <f t="shared" si="32"/>
        <v>0</v>
      </c>
    </row>
    <row r="1012" spans="1:8" x14ac:dyDescent="0.25">
      <c r="A1012" s="34"/>
      <c r="B1012" s="40"/>
      <c r="C1012" s="40"/>
      <c r="D1012" s="41"/>
      <c r="E1012" s="37"/>
      <c r="F1012" s="112"/>
      <c r="G1012" s="111"/>
      <c r="H1012" s="113">
        <f t="shared" si="32"/>
        <v>0</v>
      </c>
    </row>
    <row r="1013" spans="1:8" x14ac:dyDescent="0.25">
      <c r="A1013" s="34"/>
      <c r="B1013" s="40"/>
      <c r="C1013" s="40"/>
      <c r="D1013" s="41"/>
      <c r="E1013" s="37"/>
      <c r="F1013" s="112"/>
      <c r="G1013" s="111"/>
      <c r="H1013" s="113">
        <f t="shared" si="32"/>
        <v>0</v>
      </c>
    </row>
    <row r="1014" spans="1:8" x14ac:dyDescent="0.25">
      <c r="A1014" s="34"/>
      <c r="B1014" s="40"/>
      <c r="C1014" s="40"/>
      <c r="D1014" s="41"/>
      <c r="E1014" s="37"/>
      <c r="F1014" s="112"/>
      <c r="G1014" s="111"/>
      <c r="H1014" s="113">
        <f t="shared" si="32"/>
        <v>0</v>
      </c>
    </row>
    <row r="1015" spans="1:8" x14ac:dyDescent="0.25">
      <c r="A1015" s="34"/>
      <c r="B1015" s="40"/>
      <c r="C1015" s="40"/>
      <c r="D1015" s="41"/>
      <c r="E1015" s="37"/>
      <c r="F1015" s="112"/>
      <c r="G1015" s="111"/>
      <c r="H1015" s="113">
        <f t="shared" si="32"/>
        <v>0</v>
      </c>
    </row>
    <row r="1016" spans="1:8" x14ac:dyDescent="0.25">
      <c r="A1016" s="34"/>
      <c r="B1016" s="40"/>
      <c r="C1016" s="40"/>
      <c r="D1016" s="41"/>
      <c r="E1016" s="37"/>
      <c r="F1016" s="112"/>
      <c r="G1016" s="111"/>
      <c r="H1016" s="113">
        <f t="shared" si="32"/>
        <v>0</v>
      </c>
    </row>
    <row r="1017" spans="1:8" x14ac:dyDescent="0.25">
      <c r="A1017" s="34"/>
      <c r="B1017" s="40"/>
      <c r="C1017" s="40"/>
      <c r="D1017" s="41"/>
      <c r="E1017" s="37"/>
      <c r="F1017" s="112"/>
      <c r="G1017" s="111"/>
      <c r="H1017" s="113">
        <f t="shared" si="32"/>
        <v>0</v>
      </c>
    </row>
    <row r="1018" spans="1:8" x14ac:dyDescent="0.25">
      <c r="A1018" s="34"/>
      <c r="B1018" s="40"/>
      <c r="C1018" s="40"/>
      <c r="D1018" s="41"/>
      <c r="E1018" s="37"/>
      <c r="F1018" s="112"/>
      <c r="G1018" s="111"/>
      <c r="H1018" s="113">
        <f t="shared" si="32"/>
        <v>0</v>
      </c>
    </row>
    <row r="1019" spans="1:8" x14ac:dyDescent="0.25">
      <c r="A1019" s="34"/>
      <c r="B1019" s="40"/>
      <c r="C1019" s="40"/>
      <c r="D1019" s="41"/>
      <c r="E1019" s="37"/>
      <c r="F1019" s="112"/>
      <c r="G1019" s="111"/>
      <c r="H1019" s="113">
        <f t="shared" si="32"/>
        <v>0</v>
      </c>
    </row>
    <row r="1020" spans="1:8" x14ac:dyDescent="0.25">
      <c r="A1020" s="34"/>
      <c r="B1020" s="114"/>
      <c r="C1020" s="114"/>
      <c r="D1020" s="115"/>
      <c r="E1020" s="37"/>
      <c r="F1020" s="112"/>
      <c r="G1020" s="111"/>
      <c r="H1020" s="113">
        <f t="shared" si="32"/>
        <v>0</v>
      </c>
    </row>
    <row r="1021" spans="1:8" x14ac:dyDescent="0.25">
      <c r="A1021" s="34"/>
      <c r="B1021" s="40"/>
      <c r="C1021" s="40"/>
      <c r="D1021" s="41"/>
      <c r="E1021" s="37"/>
      <c r="F1021" s="38"/>
      <c r="G1021" s="39"/>
      <c r="H1021" s="39">
        <f t="shared" si="32"/>
        <v>0</v>
      </c>
    </row>
    <row r="1022" spans="1:8" x14ac:dyDescent="0.25">
      <c r="A1022" s="42"/>
      <c r="B1022" s="42"/>
      <c r="C1022" s="42"/>
      <c r="D1022" s="42"/>
      <c r="E1022" s="43"/>
      <c r="F1022" s="24"/>
      <c r="G1022" s="44" t="s">
        <v>2787</v>
      </c>
      <c r="H1022" s="45">
        <f>SUM(H1010:H1021)</f>
        <v>489911</v>
      </c>
    </row>
    <row r="1023" spans="1:8" x14ac:dyDescent="0.25">
      <c r="A1023" s="46" t="s">
        <v>2788</v>
      </c>
      <c r="B1023" s="42"/>
      <c r="C1023" s="42"/>
      <c r="D1023" s="42"/>
      <c r="E1023" s="43"/>
      <c r="F1023" s="24"/>
      <c r="G1023" s="43"/>
      <c r="H1023" s="43"/>
    </row>
    <row r="1024" spans="1:8" x14ac:dyDescent="0.25">
      <c r="A1024" s="29" t="s">
        <v>2782</v>
      </c>
      <c r="B1024" s="30"/>
      <c r="C1024" s="30"/>
      <c r="D1024" s="31"/>
      <c r="E1024" s="47" t="s">
        <v>2780</v>
      </c>
      <c r="F1024" s="33" t="s">
        <v>2783</v>
      </c>
      <c r="G1024" s="47" t="s">
        <v>2784</v>
      </c>
      <c r="H1024" s="47" t="s">
        <v>2785</v>
      </c>
    </row>
    <row r="1025" spans="1:8" x14ac:dyDescent="0.25">
      <c r="A1025" s="34" t="s">
        <v>2865</v>
      </c>
      <c r="B1025" s="40"/>
      <c r="C1025" s="40"/>
      <c r="D1025" s="41"/>
      <c r="E1025" s="37" t="s">
        <v>2798</v>
      </c>
      <c r="F1025" s="38">
        <v>0.1</v>
      </c>
      <c r="G1025" s="37">
        <f>+H1045</f>
        <v>31026</v>
      </c>
      <c r="H1025" s="39">
        <f>+ROUND((F1025*G1025),0)</f>
        <v>3103</v>
      </c>
    </row>
    <row r="1026" spans="1:8" x14ac:dyDescent="0.25">
      <c r="A1026" s="34" t="s">
        <v>2720</v>
      </c>
      <c r="B1026" s="40"/>
      <c r="C1026" s="40"/>
      <c r="D1026" s="41"/>
      <c r="E1026" s="37" t="str">
        <f>+IF(A1026=0,0,VLOOKUP(A1026,INSUMOS!$A$5:$C$2911,2,FALSE))</f>
        <v xml:space="preserve"> HR </v>
      </c>
      <c r="F1026" s="38">
        <v>1.5</v>
      </c>
      <c r="G1026" s="37">
        <f>+IF(A1026=0,0,VLOOKUP(A1026,INSUMOS!$A$5:$C$2911,3,FALSE))</f>
        <v>4705</v>
      </c>
      <c r="H1026" s="39">
        <f>+ROUND((F1026*G1026),0)</f>
        <v>7058</v>
      </c>
    </row>
    <row r="1027" spans="1:8" x14ac:dyDescent="0.25">
      <c r="A1027" s="34"/>
      <c r="B1027" s="40"/>
      <c r="C1027" s="40"/>
      <c r="D1027" s="41"/>
      <c r="E1027" s="37"/>
      <c r="F1027" s="38"/>
      <c r="G1027" s="37"/>
      <c r="H1027" s="39">
        <f>+ROUND((F1027*G1027),0)</f>
        <v>0</v>
      </c>
    </row>
    <row r="1028" spans="1:8" x14ac:dyDescent="0.25">
      <c r="A1028" s="34"/>
      <c r="B1028" s="40"/>
      <c r="C1028" s="40"/>
      <c r="D1028" s="41"/>
      <c r="E1028" s="37"/>
      <c r="F1028" s="38"/>
      <c r="G1028" s="37"/>
      <c r="H1028" s="39">
        <f>+ROUND((F1028*G1028),0)</f>
        <v>0</v>
      </c>
    </row>
    <row r="1029" spans="1:8" x14ac:dyDescent="0.25">
      <c r="A1029" s="34"/>
      <c r="B1029" s="40"/>
      <c r="C1029" s="40"/>
      <c r="D1029" s="41"/>
      <c r="E1029" s="37"/>
      <c r="F1029" s="38"/>
      <c r="G1029" s="37"/>
      <c r="H1029" s="39"/>
    </row>
    <row r="1030" spans="1:8" x14ac:dyDescent="0.25">
      <c r="A1030" s="34"/>
      <c r="B1030" s="40"/>
      <c r="C1030" s="40"/>
      <c r="D1030" s="41"/>
      <c r="E1030" s="37"/>
      <c r="F1030" s="38"/>
      <c r="G1030" s="37"/>
      <c r="H1030" s="39"/>
    </row>
    <row r="1031" spans="1:8" x14ac:dyDescent="0.25">
      <c r="A1031" s="34"/>
      <c r="B1031" s="40"/>
      <c r="C1031" s="40"/>
      <c r="D1031" s="41"/>
      <c r="E1031" s="37"/>
      <c r="F1031" s="38"/>
      <c r="G1031" s="37"/>
      <c r="H1031" s="39"/>
    </row>
    <row r="1032" spans="1:8" x14ac:dyDescent="0.25">
      <c r="A1032" s="42"/>
      <c r="B1032" s="42"/>
      <c r="C1032" s="42"/>
      <c r="D1032" s="42"/>
      <c r="E1032" s="43"/>
      <c r="F1032" s="24"/>
      <c r="G1032" s="44" t="s">
        <v>2787</v>
      </c>
      <c r="H1032" s="45">
        <f>SUM(H1025:H1031)</f>
        <v>10161</v>
      </c>
    </row>
    <row r="1033" spans="1:8" x14ac:dyDescent="0.25">
      <c r="A1033" s="46" t="s">
        <v>2789</v>
      </c>
      <c r="B1033" s="42"/>
      <c r="C1033" s="42"/>
      <c r="D1033" s="42"/>
      <c r="E1033" s="43"/>
      <c r="F1033" s="24"/>
      <c r="G1033" s="43"/>
      <c r="H1033" s="43"/>
    </row>
    <row r="1034" spans="1:8" x14ac:dyDescent="0.25">
      <c r="A1034" s="29" t="s">
        <v>2782</v>
      </c>
      <c r="B1034" s="30"/>
      <c r="C1034" s="30"/>
      <c r="D1034" s="31"/>
      <c r="E1034" s="47" t="s">
        <v>2780</v>
      </c>
      <c r="F1034" s="33" t="s">
        <v>2783</v>
      </c>
      <c r="G1034" s="47" t="s">
        <v>2784</v>
      </c>
      <c r="H1034" s="47" t="s">
        <v>2785</v>
      </c>
    </row>
    <row r="1035" spans="1:8" x14ac:dyDescent="0.25">
      <c r="A1035" s="34"/>
      <c r="B1035" s="40"/>
      <c r="C1035" s="40"/>
      <c r="D1035" s="41"/>
      <c r="E1035" s="37"/>
      <c r="F1035" s="38"/>
      <c r="G1035" s="39">
        <f>+TRANS!H197</f>
        <v>0</v>
      </c>
      <c r="H1035" s="45">
        <f>+ROUND((F1035*G1035),0)</f>
        <v>0</v>
      </c>
    </row>
    <row r="1036" spans="1:8" x14ac:dyDescent="0.25">
      <c r="A1036" s="34"/>
      <c r="B1036" s="40"/>
      <c r="C1036" s="40"/>
      <c r="D1036" s="41"/>
      <c r="E1036" s="37"/>
      <c r="F1036" s="38"/>
      <c r="G1036" s="39"/>
      <c r="H1036" s="45">
        <f>+ROUND((F1036*G1036),0)</f>
        <v>0</v>
      </c>
    </row>
    <row r="1037" spans="1:8" x14ac:dyDescent="0.25">
      <c r="A1037" s="34"/>
      <c r="B1037" s="40"/>
      <c r="C1037" s="40"/>
      <c r="D1037" s="41"/>
      <c r="E1037" s="37"/>
      <c r="F1037" s="38"/>
      <c r="G1037" s="39"/>
      <c r="H1037" s="45">
        <f>+ROUND((F1037*G1037),0)</f>
        <v>0</v>
      </c>
    </row>
    <row r="1038" spans="1:8" x14ac:dyDescent="0.25">
      <c r="A1038" s="42"/>
      <c r="B1038" s="42"/>
      <c r="C1038" s="42"/>
      <c r="D1038" s="42"/>
      <c r="E1038" s="43"/>
      <c r="F1038" s="24"/>
      <c r="G1038" s="44" t="s">
        <v>2787</v>
      </c>
      <c r="H1038" s="45">
        <f>SUM(H1035:H1037)</f>
        <v>0</v>
      </c>
    </row>
    <row r="1039" spans="1:8" x14ac:dyDescent="0.25">
      <c r="A1039" s="42"/>
      <c r="B1039" s="42"/>
      <c r="C1039" s="42"/>
      <c r="D1039" s="42"/>
      <c r="E1039" s="43"/>
      <c r="F1039" s="24"/>
      <c r="G1039" s="43"/>
      <c r="H1039" s="43"/>
    </row>
    <row r="1040" spans="1:8" x14ac:dyDescent="0.25">
      <c r="A1040" s="46" t="s">
        <v>2790</v>
      </c>
      <c r="B1040" s="42"/>
      <c r="C1040" s="42"/>
      <c r="D1040" s="42"/>
      <c r="E1040" s="43"/>
      <c r="F1040" s="24"/>
      <c r="G1040" s="43"/>
      <c r="H1040" s="43"/>
    </row>
    <row r="1041" spans="1:8" x14ac:dyDescent="0.25">
      <c r="A1041" s="207" t="s">
        <v>2782</v>
      </c>
      <c r="B1041" s="208"/>
      <c r="C1041" s="209"/>
      <c r="D1041" s="48" t="s">
        <v>2791</v>
      </c>
      <c r="E1041" s="49" t="s">
        <v>2792</v>
      </c>
      <c r="F1041" s="33" t="s">
        <v>2793</v>
      </c>
      <c r="G1041" s="50" t="s">
        <v>2794</v>
      </c>
      <c r="H1041" s="47" t="s">
        <v>2785</v>
      </c>
    </row>
    <row r="1042" spans="1:8" x14ac:dyDescent="0.25">
      <c r="A1042" s="34" t="s">
        <v>764</v>
      </c>
      <c r="B1042" s="40"/>
      <c r="C1042" s="41"/>
      <c r="D1042" s="37">
        <f>+IF(A1042=0,0,VLOOKUP(A1042,INSUMOS!$A$5:$C$2911,3,FALSE)/E1042)</f>
        <v>8906.6666666666661</v>
      </c>
      <c r="E1042" s="51">
        <f>+[16]F.P.!$H$50</f>
        <v>1.95</v>
      </c>
      <c r="F1042" s="52">
        <v>1.7864</v>
      </c>
      <c r="G1042" s="53">
        <f>E1042*D1042</f>
        <v>17368</v>
      </c>
      <c r="H1042" s="45">
        <f>+ROUND((F1042*G1042),0)</f>
        <v>31026</v>
      </c>
    </row>
    <row r="1043" spans="1:8" x14ac:dyDescent="0.25">
      <c r="A1043" s="34"/>
      <c r="B1043" s="40"/>
      <c r="C1043" s="41"/>
      <c r="D1043" s="37"/>
      <c r="E1043" s="51">
        <f>+[16]F.P.!$H$50</f>
        <v>1.95</v>
      </c>
      <c r="F1043" s="52"/>
      <c r="G1043" s="53"/>
      <c r="H1043" s="45">
        <f>+ROUND((F1043*G1043),0)</f>
        <v>0</v>
      </c>
    </row>
    <row r="1044" spans="1:8" x14ac:dyDescent="0.25">
      <c r="A1044" s="34"/>
      <c r="B1044" s="40"/>
      <c r="C1044" s="41"/>
      <c r="D1044" s="37"/>
      <c r="E1044" s="51">
        <f>+[16]F.P.!$H$50</f>
        <v>1.95</v>
      </c>
      <c r="F1044" s="52"/>
      <c r="G1044" s="53"/>
      <c r="H1044" s="45">
        <f>+ROUND((F1044*G1044),0)</f>
        <v>0</v>
      </c>
    </row>
    <row r="1045" spans="1:8" x14ac:dyDescent="0.25">
      <c r="A1045" s="23"/>
      <c r="B1045" s="23"/>
      <c r="C1045" s="23"/>
      <c r="D1045" s="23"/>
      <c r="E1045" s="43"/>
      <c r="F1045" s="24"/>
      <c r="G1045" s="44" t="s">
        <v>2787</v>
      </c>
      <c r="H1045" s="55">
        <f>SUM(H1042:H1044)</f>
        <v>31026</v>
      </c>
    </row>
    <row r="1046" spans="1:8" x14ac:dyDescent="0.25">
      <c r="A1046" s="23"/>
      <c r="B1046" s="23"/>
      <c r="C1046" s="23"/>
      <c r="D1046" s="23"/>
      <c r="E1046" s="43"/>
      <c r="F1046" s="56"/>
      <c r="G1046" s="57" t="s">
        <v>2795</v>
      </c>
      <c r="H1046" s="58">
        <f>+H1022+H1032+H1038+H1045</f>
        <v>531098</v>
      </c>
    </row>
    <row r="1047" spans="1:8" x14ac:dyDescent="0.25">
      <c r="A1047" s="28" t="s">
        <v>2796</v>
      </c>
      <c r="B1047" s="23"/>
      <c r="C1047" s="23"/>
      <c r="D1047" s="23"/>
      <c r="E1047" s="43"/>
      <c r="F1047" s="24"/>
      <c r="G1047" s="43"/>
      <c r="H1047" s="43"/>
    </row>
    <row r="1048" spans="1:8" x14ac:dyDescent="0.25">
      <c r="A1048" s="210" t="s">
        <v>2782</v>
      </c>
      <c r="B1048" s="211"/>
      <c r="C1048" s="210" t="s">
        <v>2797</v>
      </c>
      <c r="D1048" s="211"/>
      <c r="E1048" s="47" t="s">
        <v>2798</v>
      </c>
      <c r="F1048" s="59" t="s">
        <v>2799</v>
      </c>
      <c r="G1048" s="60"/>
      <c r="H1048" s="47" t="s">
        <v>2785</v>
      </c>
    </row>
    <row r="1049" spans="1:8" x14ac:dyDescent="0.25">
      <c r="A1049" s="193" t="s">
        <v>2800</v>
      </c>
      <c r="B1049" s="194"/>
      <c r="C1049" s="195" t="s">
        <v>2798</v>
      </c>
      <c r="D1049" s="196"/>
      <c r="E1049" s="61">
        <f>+AIU!$B$11</f>
        <v>0.21999999999999997</v>
      </c>
      <c r="F1049" s="62"/>
      <c r="G1049" s="63">
        <f>+H1046</f>
        <v>531098</v>
      </c>
      <c r="H1049" s="45">
        <f>+G1049*E1049</f>
        <v>116841.55999999998</v>
      </c>
    </row>
    <row r="1050" spans="1:8" x14ac:dyDescent="0.25">
      <c r="A1050" s="193" t="s">
        <v>2801</v>
      </c>
      <c r="B1050" s="194"/>
      <c r="C1050" s="195" t="s">
        <v>2798</v>
      </c>
      <c r="D1050" s="196"/>
      <c r="E1050" s="61">
        <f>+AIU!$B$32</f>
        <v>3.0000000000000002E-2</v>
      </c>
      <c r="F1050" s="62"/>
      <c r="G1050" s="63">
        <f>+H1046</f>
        <v>531098</v>
      </c>
      <c r="H1050" s="45">
        <f>+G1050*E1050</f>
        <v>15932.94</v>
      </c>
    </row>
    <row r="1051" spans="1:8" x14ac:dyDescent="0.25">
      <c r="A1051" s="193" t="s">
        <v>2802</v>
      </c>
      <c r="B1051" s="194"/>
      <c r="C1051" s="195" t="s">
        <v>2798</v>
      </c>
      <c r="D1051" s="196"/>
      <c r="E1051" s="61">
        <f>+AIU!$B$41</f>
        <v>0.05</v>
      </c>
      <c r="F1051" s="62"/>
      <c r="G1051" s="63">
        <f>+H1046</f>
        <v>531098</v>
      </c>
      <c r="H1051" s="45">
        <f>+G1051*E1051</f>
        <v>26554.9</v>
      </c>
    </row>
    <row r="1052" spans="1:8" x14ac:dyDescent="0.25">
      <c r="A1052" s="23"/>
      <c r="B1052" s="23"/>
      <c r="C1052" s="23"/>
      <c r="D1052" s="23"/>
      <c r="E1052" s="64" t="s">
        <v>2803</v>
      </c>
      <c r="F1052" s="65"/>
      <c r="G1052" s="66"/>
      <c r="H1052" s="45">
        <f>SUM(H1049:H1051)</f>
        <v>159329.39999999997</v>
      </c>
    </row>
    <row r="1053" spans="1:8" x14ac:dyDescent="0.25">
      <c r="A1053" s="23"/>
      <c r="B1053" s="23"/>
      <c r="C1053" s="23"/>
      <c r="D1053" s="23"/>
      <c r="E1053" s="23"/>
      <c r="F1053" s="24"/>
      <c r="G1053" s="23"/>
      <c r="H1053" s="67"/>
    </row>
    <row r="1054" spans="1:8" x14ac:dyDescent="0.25">
      <c r="A1054" s="23"/>
      <c r="B1054" s="23"/>
      <c r="C1054" s="23"/>
      <c r="D1054" s="23"/>
      <c r="E1054" s="23"/>
      <c r="F1054" s="24"/>
      <c r="G1054" s="23"/>
      <c r="H1054" s="67"/>
    </row>
    <row r="1055" spans="1:8" x14ac:dyDescent="0.25">
      <c r="A1055" s="23"/>
      <c r="B1055" s="23"/>
      <c r="C1055" s="23"/>
      <c r="D1055" s="23"/>
      <c r="E1055" s="68" t="s">
        <v>2804</v>
      </c>
      <c r="F1055" s="69"/>
      <c r="G1055" s="68"/>
      <c r="H1055" s="70">
        <f>+H1052+H1046</f>
        <v>690427.39999999991</v>
      </c>
    </row>
    <row r="1056" spans="1:8" x14ac:dyDescent="0.25">
      <c r="A1056" s="197" t="s">
        <v>2778</v>
      </c>
      <c r="B1056" s="197"/>
      <c r="C1056" s="197"/>
      <c r="D1056" s="197"/>
      <c r="E1056" s="197"/>
      <c r="F1056" s="197"/>
      <c r="G1056" s="197"/>
      <c r="H1056" s="197"/>
    </row>
    <row r="1057" spans="1:11" ht="15.75" thickBot="1" x14ac:dyDescent="0.3">
      <c r="A1057" s="23"/>
      <c r="B1057" s="23"/>
      <c r="C1057" s="23"/>
      <c r="D1057" s="23"/>
      <c r="E1057" s="23"/>
      <c r="F1057" s="24"/>
      <c r="G1057" s="23"/>
      <c r="H1057" s="23"/>
    </row>
    <row r="1058" spans="1:11" ht="46.5" customHeight="1" thickBot="1" x14ac:dyDescent="0.3">
      <c r="A1058" s="198" t="s">
        <v>2818</v>
      </c>
      <c r="B1058" s="199"/>
      <c r="C1058" s="199"/>
      <c r="D1058" s="199"/>
      <c r="E1058" s="199"/>
      <c r="F1058" s="199"/>
      <c r="G1058" s="199"/>
      <c r="H1058" s="200"/>
    </row>
    <row r="1059" spans="1:11" x14ac:dyDescent="0.25">
      <c r="A1059" s="23"/>
      <c r="B1059" s="23"/>
      <c r="C1059" s="23"/>
      <c r="D1059" s="23"/>
      <c r="E1059" s="23"/>
      <c r="F1059" s="24"/>
      <c r="G1059" s="23"/>
      <c r="H1059" s="23"/>
    </row>
    <row r="1060" spans="1:11" ht="15" customHeight="1" x14ac:dyDescent="0.25">
      <c r="A1060" s="25" t="s">
        <v>2779</v>
      </c>
      <c r="B1060" s="201" t="str">
        <f>+VLOOKUP(A1061,PRESUPUESTO!$B$13:$G$408,2,FALSE)</f>
        <v>Losa de pavimento en Concreto resistencia 280 kg/cm²-4000 psi e=0.18 m</v>
      </c>
      <c r="C1060" s="202"/>
      <c r="D1060" s="202"/>
      <c r="E1060" s="202"/>
      <c r="F1060" s="202"/>
      <c r="G1060" s="203"/>
      <c r="H1060" s="26" t="s">
        <v>2780</v>
      </c>
    </row>
    <row r="1061" spans="1:11" x14ac:dyDescent="0.25">
      <c r="A1061" s="27">
        <v>4.04</v>
      </c>
      <c r="B1061" s="204"/>
      <c r="C1061" s="205"/>
      <c r="D1061" s="205"/>
      <c r="E1061" s="205"/>
      <c r="F1061" s="205"/>
      <c r="G1061" s="206"/>
      <c r="H1061" s="27" t="str">
        <f>+VLOOKUP(A1061,PRESUPUESTO!$B$13:$G$562,3,FALSE)</f>
        <v>m2</v>
      </c>
      <c r="J1061">
        <v>20</v>
      </c>
      <c r="K1061" s="100">
        <f>+H1101</f>
        <v>117234</v>
      </c>
    </row>
    <row r="1062" spans="1:11" x14ac:dyDescent="0.25">
      <c r="A1062" s="23"/>
      <c r="B1062" s="23"/>
      <c r="C1062" s="23"/>
      <c r="D1062" s="23"/>
      <c r="E1062" s="23"/>
      <c r="F1062" s="24"/>
      <c r="G1062" s="23"/>
      <c r="H1062" s="23"/>
    </row>
    <row r="1063" spans="1:11" x14ac:dyDescent="0.25">
      <c r="A1063" s="28" t="s">
        <v>2781</v>
      </c>
      <c r="B1063" s="23"/>
      <c r="C1063" s="23"/>
      <c r="D1063" s="23"/>
      <c r="E1063" s="23"/>
      <c r="F1063" s="24"/>
      <c r="G1063" s="23"/>
      <c r="H1063" s="23"/>
    </row>
    <row r="1064" spans="1:11" x14ac:dyDescent="0.25">
      <c r="A1064" s="29" t="s">
        <v>2782</v>
      </c>
      <c r="B1064" s="30"/>
      <c r="C1064" s="30"/>
      <c r="D1064" s="31"/>
      <c r="E1064" s="32" t="s">
        <v>2780</v>
      </c>
      <c r="F1064" s="33" t="s">
        <v>2783</v>
      </c>
      <c r="G1064" s="32" t="s">
        <v>2784</v>
      </c>
      <c r="H1064" s="32" t="s">
        <v>2785</v>
      </c>
    </row>
    <row r="1065" spans="1:11" x14ac:dyDescent="0.25">
      <c r="A1065" s="34" t="s">
        <v>2881</v>
      </c>
      <c r="B1065" s="35"/>
      <c r="C1065" s="35"/>
      <c r="D1065" s="36"/>
      <c r="E1065" s="37" t="s">
        <v>2822</v>
      </c>
      <c r="F1065" s="112">
        <v>0.18</v>
      </c>
      <c r="G1065" s="111">
        <f>+BASICO!H142</f>
        <v>514544</v>
      </c>
      <c r="H1065" s="113">
        <f t="shared" ref="H1065:H1076" si="33">+ROUND((F1065*G1065),0)</f>
        <v>92618</v>
      </c>
    </row>
    <row r="1066" spans="1:11" x14ac:dyDescent="0.25">
      <c r="A1066" s="34" t="s">
        <v>2879</v>
      </c>
      <c r="B1066" s="40"/>
      <c r="C1066" s="40"/>
      <c r="D1066" s="41"/>
      <c r="E1066" s="37" t="str">
        <f>+IF(A1066=0,0,VLOOKUP(A1066,INSUMOS!$A$5:$C$2911,2,FALSE))</f>
        <v>kg</v>
      </c>
      <c r="F1066" s="112">
        <v>0.2</v>
      </c>
      <c r="G1066" s="111">
        <f>+IF(A1066=0,0,VLOOKUP(A1066,INSUMOS!$A$5:$C$2911,3,FALSE))</f>
        <v>5429</v>
      </c>
      <c r="H1066" s="113">
        <f t="shared" si="33"/>
        <v>1086</v>
      </c>
    </row>
    <row r="1067" spans="1:11" x14ac:dyDescent="0.25">
      <c r="A1067" s="34" t="s">
        <v>2880</v>
      </c>
      <c r="B1067" s="40"/>
      <c r="C1067" s="40"/>
      <c r="D1067" s="41"/>
      <c r="E1067" s="37" t="str">
        <f>+IF(A1067=0,0,VLOOKUP(A1067,INSUMOS!$A$5:$C$2911,2,FALSE))</f>
        <v>m</v>
      </c>
      <c r="F1067" s="112">
        <v>1.02</v>
      </c>
      <c r="G1067" s="111">
        <f>+IF(A1067=0,0,VLOOKUP(A1067,INSUMOS!$A$5:$C$2911,3,FALSE))</f>
        <v>4389</v>
      </c>
      <c r="H1067" s="113">
        <f t="shared" si="33"/>
        <v>4477</v>
      </c>
    </row>
    <row r="1068" spans="1:11" x14ac:dyDescent="0.25">
      <c r="A1068" s="34"/>
      <c r="B1068" s="40"/>
      <c r="C1068" s="40"/>
      <c r="D1068" s="41"/>
      <c r="E1068" s="37"/>
      <c r="F1068" s="112"/>
      <c r="G1068" s="111"/>
      <c r="H1068" s="113">
        <f t="shared" si="33"/>
        <v>0</v>
      </c>
    </row>
    <row r="1069" spans="1:11" x14ac:dyDescent="0.25">
      <c r="A1069" s="34"/>
      <c r="B1069" s="40"/>
      <c r="C1069" s="40"/>
      <c r="D1069" s="41"/>
      <c r="E1069" s="37"/>
      <c r="F1069" s="112"/>
      <c r="G1069" s="111"/>
      <c r="H1069" s="113">
        <f t="shared" si="33"/>
        <v>0</v>
      </c>
    </row>
    <row r="1070" spans="1:11" x14ac:dyDescent="0.25">
      <c r="A1070" s="34"/>
      <c r="B1070" s="40"/>
      <c r="C1070" s="40"/>
      <c r="D1070" s="41"/>
      <c r="E1070" s="37"/>
      <c r="F1070" s="112"/>
      <c r="G1070" s="111"/>
      <c r="H1070" s="113">
        <f t="shared" si="33"/>
        <v>0</v>
      </c>
    </row>
    <row r="1071" spans="1:11" x14ac:dyDescent="0.25">
      <c r="A1071" s="34"/>
      <c r="B1071" s="40"/>
      <c r="C1071" s="40"/>
      <c r="D1071" s="41"/>
      <c r="E1071" s="37"/>
      <c r="F1071" s="112"/>
      <c r="G1071" s="111"/>
      <c r="H1071" s="113">
        <f t="shared" si="33"/>
        <v>0</v>
      </c>
    </row>
    <row r="1072" spans="1:11" x14ac:dyDescent="0.25">
      <c r="A1072" s="34"/>
      <c r="B1072" s="40"/>
      <c r="C1072" s="40"/>
      <c r="D1072" s="41"/>
      <c r="E1072" s="37"/>
      <c r="F1072" s="112"/>
      <c r="G1072" s="111"/>
      <c r="H1072" s="113">
        <f t="shared" si="33"/>
        <v>0</v>
      </c>
    </row>
    <row r="1073" spans="1:8" x14ac:dyDescent="0.25">
      <c r="A1073" s="34"/>
      <c r="B1073" s="40"/>
      <c r="C1073" s="40"/>
      <c r="D1073" s="41"/>
      <c r="E1073" s="37"/>
      <c r="F1073" s="112"/>
      <c r="G1073" s="111"/>
      <c r="H1073" s="113">
        <f t="shared" si="33"/>
        <v>0</v>
      </c>
    </row>
    <row r="1074" spans="1:8" x14ac:dyDescent="0.25">
      <c r="A1074" s="34"/>
      <c r="B1074" s="40"/>
      <c r="C1074" s="40"/>
      <c r="D1074" s="41"/>
      <c r="E1074" s="37"/>
      <c r="F1074" s="112"/>
      <c r="G1074" s="111"/>
      <c r="H1074" s="113">
        <f t="shared" si="33"/>
        <v>0</v>
      </c>
    </row>
    <row r="1075" spans="1:8" x14ac:dyDescent="0.25">
      <c r="A1075" s="34"/>
      <c r="B1075" s="114"/>
      <c r="C1075" s="114"/>
      <c r="D1075" s="115"/>
      <c r="E1075" s="37"/>
      <c r="F1075" s="112"/>
      <c r="G1075" s="111"/>
      <c r="H1075" s="113">
        <f t="shared" si="33"/>
        <v>0</v>
      </c>
    </row>
    <row r="1076" spans="1:8" x14ac:dyDescent="0.25">
      <c r="A1076" s="34"/>
      <c r="B1076" s="40"/>
      <c r="C1076" s="40"/>
      <c r="D1076" s="41"/>
      <c r="E1076" s="37"/>
      <c r="F1076" s="38"/>
      <c r="G1076" s="39"/>
      <c r="H1076" s="39">
        <f t="shared" si="33"/>
        <v>0</v>
      </c>
    </row>
    <row r="1077" spans="1:8" x14ac:dyDescent="0.25">
      <c r="A1077" s="42"/>
      <c r="B1077" s="42"/>
      <c r="C1077" s="42"/>
      <c r="D1077" s="42"/>
      <c r="E1077" s="43"/>
      <c r="F1077" s="24"/>
      <c r="G1077" s="44" t="s">
        <v>2787</v>
      </c>
      <c r="H1077" s="45">
        <f>SUM(H1065:H1076)</f>
        <v>98181</v>
      </c>
    </row>
    <row r="1078" spans="1:8" x14ac:dyDescent="0.25">
      <c r="A1078" s="46" t="s">
        <v>2788</v>
      </c>
      <c r="B1078" s="42"/>
      <c r="C1078" s="42"/>
      <c r="D1078" s="42"/>
      <c r="E1078" s="43"/>
      <c r="F1078" s="24"/>
      <c r="G1078" s="43"/>
      <c r="H1078" s="43"/>
    </row>
    <row r="1079" spans="1:8" x14ac:dyDescent="0.25">
      <c r="A1079" s="29" t="s">
        <v>2782</v>
      </c>
      <c r="B1079" s="30"/>
      <c r="C1079" s="30"/>
      <c r="D1079" s="31"/>
      <c r="E1079" s="47" t="s">
        <v>2780</v>
      </c>
      <c r="F1079" s="33" t="s">
        <v>2783</v>
      </c>
      <c r="G1079" s="47" t="s">
        <v>2784</v>
      </c>
      <c r="H1079" s="47" t="s">
        <v>2785</v>
      </c>
    </row>
    <row r="1080" spans="1:8" x14ac:dyDescent="0.25">
      <c r="A1080" s="34" t="s">
        <v>2865</v>
      </c>
      <c r="B1080" s="40"/>
      <c r="C1080" s="40"/>
      <c r="D1080" s="41"/>
      <c r="E1080" s="37" t="s">
        <v>2798</v>
      </c>
      <c r="F1080" s="38">
        <v>0.1</v>
      </c>
      <c r="G1080" s="37">
        <f>+H1100</f>
        <v>16500</v>
      </c>
      <c r="H1080" s="39">
        <f>+ROUND((F1080*G1080),0)</f>
        <v>1650</v>
      </c>
    </row>
    <row r="1081" spans="1:8" x14ac:dyDescent="0.25">
      <c r="A1081" s="34" t="s">
        <v>2720</v>
      </c>
      <c r="B1081" s="40"/>
      <c r="C1081" s="40"/>
      <c r="D1081" s="41"/>
      <c r="E1081" s="37" t="str">
        <f>+IF(A1081=0,0,VLOOKUP(A1081,INSUMOS!$A$5:$C$2911,2,FALSE))</f>
        <v xml:space="preserve"> HR </v>
      </c>
      <c r="F1081" s="38">
        <v>0.192</v>
      </c>
      <c r="G1081" s="37">
        <f>+IF(A1081=0,0,VLOOKUP(A1081,INSUMOS!$A$5:$C$2911,3,FALSE))</f>
        <v>4705</v>
      </c>
      <c r="H1081" s="39">
        <f>+ROUND((F1081*G1081),0)</f>
        <v>903</v>
      </c>
    </row>
    <row r="1082" spans="1:8" x14ac:dyDescent="0.25">
      <c r="A1082" s="34"/>
      <c r="B1082" s="40"/>
      <c r="C1082" s="40"/>
      <c r="D1082" s="41"/>
      <c r="E1082" s="37"/>
      <c r="F1082" s="38"/>
      <c r="G1082" s="37"/>
      <c r="H1082" s="39">
        <f>+ROUND((F1082*G1082),0)</f>
        <v>0</v>
      </c>
    </row>
    <row r="1083" spans="1:8" x14ac:dyDescent="0.25">
      <c r="A1083" s="34"/>
      <c r="B1083" s="40"/>
      <c r="C1083" s="40"/>
      <c r="D1083" s="41"/>
      <c r="E1083" s="37"/>
      <c r="F1083" s="38"/>
      <c r="G1083" s="37"/>
      <c r="H1083" s="39">
        <f>+ROUND((F1083*G1083),0)</f>
        <v>0</v>
      </c>
    </row>
    <row r="1084" spans="1:8" x14ac:dyDescent="0.25">
      <c r="A1084" s="34"/>
      <c r="B1084" s="40"/>
      <c r="C1084" s="40"/>
      <c r="D1084" s="41"/>
      <c r="E1084" s="37"/>
      <c r="F1084" s="38"/>
      <c r="G1084" s="37"/>
      <c r="H1084" s="39"/>
    </row>
    <row r="1085" spans="1:8" x14ac:dyDescent="0.25">
      <c r="A1085" s="34"/>
      <c r="B1085" s="40"/>
      <c r="C1085" s="40"/>
      <c r="D1085" s="41"/>
      <c r="E1085" s="37"/>
      <c r="F1085" s="38"/>
      <c r="G1085" s="37"/>
      <c r="H1085" s="39"/>
    </row>
    <row r="1086" spans="1:8" x14ac:dyDescent="0.25">
      <c r="A1086" s="34"/>
      <c r="B1086" s="40"/>
      <c r="C1086" s="40"/>
      <c r="D1086" s="41"/>
      <c r="E1086" s="37"/>
      <c r="F1086" s="38"/>
      <c r="G1086" s="37"/>
      <c r="H1086" s="39"/>
    </row>
    <row r="1087" spans="1:8" x14ac:dyDescent="0.25">
      <c r="A1087" s="42"/>
      <c r="B1087" s="42"/>
      <c r="C1087" s="42"/>
      <c r="D1087" s="42"/>
      <c r="E1087" s="43"/>
      <c r="F1087" s="24"/>
      <c r="G1087" s="44" t="s">
        <v>2787</v>
      </c>
      <c r="H1087" s="45">
        <f>SUM(H1080:H1086)</f>
        <v>2553</v>
      </c>
    </row>
    <row r="1088" spans="1:8" x14ac:dyDescent="0.25">
      <c r="A1088" s="46" t="s">
        <v>2789</v>
      </c>
      <c r="B1088" s="42"/>
      <c r="C1088" s="42"/>
      <c r="D1088" s="42"/>
      <c r="E1088" s="43"/>
      <c r="F1088" s="24"/>
      <c r="G1088" s="43"/>
      <c r="H1088" s="43"/>
    </row>
    <row r="1089" spans="1:8" x14ac:dyDescent="0.25">
      <c r="A1089" s="29" t="s">
        <v>2782</v>
      </c>
      <c r="B1089" s="30"/>
      <c r="C1089" s="30"/>
      <c r="D1089" s="31"/>
      <c r="E1089" s="47" t="s">
        <v>2780</v>
      </c>
      <c r="F1089" s="33" t="s">
        <v>2783</v>
      </c>
      <c r="G1089" s="47" t="s">
        <v>2784</v>
      </c>
      <c r="H1089" s="47" t="s">
        <v>2785</v>
      </c>
    </row>
    <row r="1090" spans="1:8" x14ac:dyDescent="0.25">
      <c r="A1090" s="34"/>
      <c r="B1090" s="40"/>
      <c r="C1090" s="40"/>
      <c r="D1090" s="41"/>
      <c r="E1090" s="37"/>
      <c r="F1090" s="38"/>
      <c r="G1090" s="39">
        <f>+TRANS!H252</f>
        <v>0</v>
      </c>
      <c r="H1090" s="45">
        <f>+ROUND((F1090*G1090),0)</f>
        <v>0</v>
      </c>
    </row>
    <row r="1091" spans="1:8" x14ac:dyDescent="0.25">
      <c r="A1091" s="34"/>
      <c r="B1091" s="40"/>
      <c r="C1091" s="40"/>
      <c r="D1091" s="41"/>
      <c r="E1091" s="37"/>
      <c r="F1091" s="38"/>
      <c r="G1091" s="39"/>
      <c r="H1091" s="45">
        <f>+ROUND((F1091*G1091),0)</f>
        <v>0</v>
      </c>
    </row>
    <row r="1092" spans="1:8" x14ac:dyDescent="0.25">
      <c r="A1092" s="34"/>
      <c r="B1092" s="40"/>
      <c r="C1092" s="40"/>
      <c r="D1092" s="41"/>
      <c r="E1092" s="37"/>
      <c r="F1092" s="38"/>
      <c r="G1092" s="39"/>
      <c r="H1092" s="45">
        <f>+ROUND((F1092*G1092),0)</f>
        <v>0</v>
      </c>
    </row>
    <row r="1093" spans="1:8" x14ac:dyDescent="0.25">
      <c r="A1093" s="42"/>
      <c r="B1093" s="42"/>
      <c r="C1093" s="42"/>
      <c r="D1093" s="42"/>
      <c r="E1093" s="43"/>
      <c r="F1093" s="24"/>
      <c r="G1093" s="44" t="s">
        <v>2787</v>
      </c>
      <c r="H1093" s="45">
        <f>SUM(H1090:H1092)</f>
        <v>0</v>
      </c>
    </row>
    <row r="1094" spans="1:8" x14ac:dyDescent="0.25">
      <c r="A1094" s="42"/>
      <c r="B1094" s="42"/>
      <c r="C1094" s="42"/>
      <c r="D1094" s="42"/>
      <c r="E1094" s="43"/>
      <c r="F1094" s="24"/>
      <c r="G1094" s="43"/>
      <c r="H1094" s="43"/>
    </row>
    <row r="1095" spans="1:8" x14ac:dyDescent="0.25">
      <c r="A1095" s="46" t="s">
        <v>2790</v>
      </c>
      <c r="B1095" s="42"/>
      <c r="C1095" s="42"/>
      <c r="D1095" s="42"/>
      <c r="E1095" s="43"/>
      <c r="F1095" s="24"/>
      <c r="G1095" s="43"/>
      <c r="H1095" s="43"/>
    </row>
    <row r="1096" spans="1:8" x14ac:dyDescent="0.25">
      <c r="A1096" s="207" t="s">
        <v>2782</v>
      </c>
      <c r="B1096" s="208"/>
      <c r="C1096" s="209"/>
      <c r="D1096" s="48" t="s">
        <v>2791</v>
      </c>
      <c r="E1096" s="49" t="s">
        <v>2792</v>
      </c>
      <c r="F1096" s="33" t="s">
        <v>2793</v>
      </c>
      <c r="G1096" s="50" t="s">
        <v>2794</v>
      </c>
      <c r="H1096" s="47" t="s">
        <v>2785</v>
      </c>
    </row>
    <row r="1097" spans="1:8" x14ac:dyDescent="0.25">
      <c r="A1097" s="34" t="s">
        <v>764</v>
      </c>
      <c r="B1097" s="40"/>
      <c r="C1097" s="41"/>
      <c r="D1097" s="37">
        <f>+IF(A1097=0,0,VLOOKUP(A1097,INSUMOS!$A$5:$C$2911,3,FALSE)/E1097)</f>
        <v>8906.6666666666661</v>
      </c>
      <c r="E1097" s="51">
        <f>+[16]F.P.!$H$50</f>
        <v>1.95</v>
      </c>
      <c r="F1097" s="52">
        <v>0.95</v>
      </c>
      <c r="G1097" s="53">
        <f>E1097*D1097</f>
        <v>17368</v>
      </c>
      <c r="H1097" s="45">
        <f>+ROUND((F1097*G1097),0)</f>
        <v>16500</v>
      </c>
    </row>
    <row r="1098" spans="1:8" x14ac:dyDescent="0.25">
      <c r="A1098" s="34"/>
      <c r="B1098" s="40"/>
      <c r="C1098" s="41"/>
      <c r="D1098" s="37"/>
      <c r="E1098" s="51">
        <f>+[16]F.P.!$H$50</f>
        <v>1.95</v>
      </c>
      <c r="F1098" s="52"/>
      <c r="G1098" s="53"/>
      <c r="H1098" s="45">
        <f>+ROUND((F1098*G1098),0)</f>
        <v>0</v>
      </c>
    </row>
    <row r="1099" spans="1:8" x14ac:dyDescent="0.25">
      <c r="A1099" s="34"/>
      <c r="B1099" s="40"/>
      <c r="C1099" s="41"/>
      <c r="D1099" s="37"/>
      <c r="E1099" s="51">
        <f>+[16]F.P.!$H$50</f>
        <v>1.95</v>
      </c>
      <c r="F1099" s="52"/>
      <c r="G1099" s="53"/>
      <c r="H1099" s="45">
        <f>+ROUND((F1099*G1099),0)</f>
        <v>0</v>
      </c>
    </row>
    <row r="1100" spans="1:8" x14ac:dyDescent="0.25">
      <c r="A1100" s="23"/>
      <c r="B1100" s="23"/>
      <c r="C1100" s="23"/>
      <c r="D1100" s="23"/>
      <c r="E1100" s="43"/>
      <c r="F1100" s="24"/>
      <c r="G1100" s="44" t="s">
        <v>2787</v>
      </c>
      <c r="H1100" s="55">
        <f>SUM(H1097:H1099)</f>
        <v>16500</v>
      </c>
    </row>
    <row r="1101" spans="1:8" x14ac:dyDescent="0.25">
      <c r="A1101" s="23"/>
      <c r="B1101" s="23"/>
      <c r="C1101" s="23"/>
      <c r="D1101" s="23"/>
      <c r="E1101" s="43"/>
      <c r="F1101" s="56"/>
      <c r="G1101" s="57" t="s">
        <v>2795</v>
      </c>
      <c r="H1101" s="58">
        <f>+H1077+H1087+H1093+H1100</f>
        <v>117234</v>
      </c>
    </row>
    <row r="1102" spans="1:8" x14ac:dyDescent="0.25">
      <c r="A1102" s="28" t="s">
        <v>2796</v>
      </c>
      <c r="B1102" s="23"/>
      <c r="C1102" s="23"/>
      <c r="D1102" s="23"/>
      <c r="E1102" s="43"/>
      <c r="F1102" s="24"/>
      <c r="G1102" s="43"/>
      <c r="H1102" s="43"/>
    </row>
    <row r="1103" spans="1:8" x14ac:dyDescent="0.25">
      <c r="A1103" s="210" t="s">
        <v>2782</v>
      </c>
      <c r="B1103" s="211"/>
      <c r="C1103" s="210" t="s">
        <v>2797</v>
      </c>
      <c r="D1103" s="211"/>
      <c r="E1103" s="47" t="s">
        <v>2798</v>
      </c>
      <c r="F1103" s="59" t="s">
        <v>2799</v>
      </c>
      <c r="G1103" s="60"/>
      <c r="H1103" s="47" t="s">
        <v>2785</v>
      </c>
    </row>
    <row r="1104" spans="1:8" x14ac:dyDescent="0.25">
      <c r="A1104" s="193" t="s">
        <v>2800</v>
      </c>
      <c r="B1104" s="194"/>
      <c r="C1104" s="195" t="s">
        <v>2798</v>
      </c>
      <c r="D1104" s="196"/>
      <c r="E1104" s="61">
        <f>+AIU!$B$11</f>
        <v>0.21999999999999997</v>
      </c>
      <c r="F1104" s="62"/>
      <c r="G1104" s="63">
        <f>+H1101</f>
        <v>117234</v>
      </c>
      <c r="H1104" s="45">
        <f>+G1104*E1104</f>
        <v>25791.479999999996</v>
      </c>
    </row>
    <row r="1105" spans="1:11" x14ac:dyDescent="0.25">
      <c r="A1105" s="193" t="s">
        <v>2801</v>
      </c>
      <c r="B1105" s="194"/>
      <c r="C1105" s="195" t="s">
        <v>2798</v>
      </c>
      <c r="D1105" s="196"/>
      <c r="E1105" s="61">
        <f>+AIU!$B$32</f>
        <v>3.0000000000000002E-2</v>
      </c>
      <c r="F1105" s="62"/>
      <c r="G1105" s="63">
        <f>+H1101</f>
        <v>117234</v>
      </c>
      <c r="H1105" s="45">
        <f>+G1105*E1105</f>
        <v>3517.0200000000004</v>
      </c>
    </row>
    <row r="1106" spans="1:11" x14ac:dyDescent="0.25">
      <c r="A1106" s="193" t="s">
        <v>2802</v>
      </c>
      <c r="B1106" s="194"/>
      <c r="C1106" s="195" t="s">
        <v>2798</v>
      </c>
      <c r="D1106" s="196"/>
      <c r="E1106" s="61">
        <f>+AIU!$B$41</f>
        <v>0.05</v>
      </c>
      <c r="F1106" s="62"/>
      <c r="G1106" s="63">
        <f>+H1101</f>
        <v>117234</v>
      </c>
      <c r="H1106" s="45">
        <f>+G1106*E1106</f>
        <v>5861.7000000000007</v>
      </c>
    </row>
    <row r="1107" spans="1:11" x14ac:dyDescent="0.25">
      <c r="A1107" s="23"/>
      <c r="B1107" s="23"/>
      <c r="C1107" s="23"/>
      <c r="D1107" s="23"/>
      <c r="E1107" s="64" t="s">
        <v>2803</v>
      </c>
      <c r="F1107" s="65"/>
      <c r="G1107" s="66"/>
      <c r="H1107" s="45">
        <f>SUM(H1104:H1106)</f>
        <v>35170.199999999997</v>
      </c>
    </row>
    <row r="1108" spans="1:11" x14ac:dyDescent="0.25">
      <c r="A1108" s="23"/>
      <c r="B1108" s="23"/>
      <c r="C1108" s="23"/>
      <c r="D1108" s="23"/>
      <c r="E1108" s="23"/>
      <c r="F1108" s="24"/>
      <c r="G1108" s="23"/>
      <c r="H1108" s="67"/>
    </row>
    <row r="1109" spans="1:11" x14ac:dyDescent="0.25">
      <c r="A1109" s="23"/>
      <c r="B1109" s="23"/>
      <c r="C1109" s="23"/>
      <c r="D1109" s="23"/>
      <c r="E1109" s="23"/>
      <c r="F1109" s="24"/>
      <c r="G1109" s="23"/>
      <c r="H1109" s="67"/>
    </row>
    <row r="1110" spans="1:11" x14ac:dyDescent="0.25">
      <c r="A1110" s="23"/>
      <c r="B1110" s="23"/>
      <c r="C1110" s="23"/>
      <c r="D1110" s="23"/>
      <c r="E1110" s="68" t="s">
        <v>2804</v>
      </c>
      <c r="F1110" s="69"/>
      <c r="G1110" s="68"/>
      <c r="H1110" s="70">
        <f>+H1107+H1101</f>
        <v>152404.20000000001</v>
      </c>
    </row>
    <row r="1111" spans="1:11" x14ac:dyDescent="0.25">
      <c r="A1111" s="197" t="s">
        <v>2778</v>
      </c>
      <c r="B1111" s="197"/>
      <c r="C1111" s="197"/>
      <c r="D1111" s="197"/>
      <c r="E1111" s="197"/>
      <c r="F1111" s="197"/>
      <c r="G1111" s="197"/>
      <c r="H1111" s="197"/>
    </row>
    <row r="1112" spans="1:11" ht="15.75" thickBot="1" x14ac:dyDescent="0.3">
      <c r="A1112" s="23"/>
      <c r="B1112" s="23"/>
      <c r="C1112" s="23"/>
      <c r="D1112" s="23"/>
      <c r="E1112" s="23"/>
      <c r="F1112" s="24"/>
      <c r="G1112" s="23"/>
      <c r="H1112" s="23"/>
    </row>
    <row r="1113" spans="1:11" ht="31.5" customHeight="1" thickBot="1" x14ac:dyDescent="0.3">
      <c r="A1113" s="198" t="s">
        <v>2818</v>
      </c>
      <c r="B1113" s="199"/>
      <c r="C1113" s="199"/>
      <c r="D1113" s="199"/>
      <c r="E1113" s="199"/>
      <c r="F1113" s="199"/>
      <c r="G1113" s="199"/>
      <c r="H1113" s="200"/>
    </row>
    <row r="1114" spans="1:11" x14ac:dyDescent="0.25">
      <c r="A1114" s="23"/>
      <c r="B1114" s="23"/>
      <c r="C1114" s="23"/>
      <c r="D1114" s="23"/>
      <c r="E1114" s="23"/>
      <c r="F1114" s="24"/>
      <c r="G1114" s="23"/>
      <c r="H1114" s="23"/>
    </row>
    <row r="1115" spans="1:11" x14ac:dyDescent="0.25">
      <c r="A1115" s="25" t="s">
        <v>2779</v>
      </c>
      <c r="B1115" s="201" t="str">
        <f>+VLOOKUP(A1116,PRESUPUESTO!$B$13:$G$408,2,FALSE)</f>
        <v>Junta de dilatacion JD2</v>
      </c>
      <c r="C1115" s="202"/>
      <c r="D1115" s="202"/>
      <c r="E1115" s="202"/>
      <c r="F1115" s="202"/>
      <c r="G1115" s="203"/>
      <c r="H1115" s="26" t="s">
        <v>2780</v>
      </c>
    </row>
    <row r="1116" spans="1:11" x14ac:dyDescent="0.25">
      <c r="A1116" s="27">
        <v>4.05</v>
      </c>
      <c r="B1116" s="204"/>
      <c r="C1116" s="205"/>
      <c r="D1116" s="205"/>
      <c r="E1116" s="205"/>
      <c r="F1116" s="205"/>
      <c r="G1116" s="206"/>
      <c r="H1116" s="27" t="str">
        <f>+VLOOKUP(A1116,PRESUPUESTO!$B$13:$G$562,3,FALSE)</f>
        <v>ml</v>
      </c>
      <c r="J1116">
        <v>21</v>
      </c>
      <c r="K1116" s="100">
        <f>+H1156:H1156</f>
        <v>214037</v>
      </c>
    </row>
    <row r="1117" spans="1:11" x14ac:dyDescent="0.25">
      <c r="A1117" s="23"/>
      <c r="B1117" s="23"/>
      <c r="C1117" s="23"/>
      <c r="D1117" s="23"/>
      <c r="E1117" s="23"/>
      <c r="F1117" s="24"/>
      <c r="G1117" s="23"/>
      <c r="H1117" s="23"/>
    </row>
    <row r="1118" spans="1:11" x14ac:dyDescent="0.25">
      <c r="A1118" s="28" t="s">
        <v>2781</v>
      </c>
      <c r="B1118" s="23"/>
      <c r="C1118" s="23"/>
      <c r="D1118" s="23"/>
      <c r="E1118" s="23"/>
      <c r="F1118" s="24"/>
      <c r="G1118" s="23"/>
      <c r="H1118" s="23"/>
    </row>
    <row r="1119" spans="1:11" x14ac:dyDescent="0.25">
      <c r="A1119" s="29" t="s">
        <v>2782</v>
      </c>
      <c r="B1119" s="30"/>
      <c r="C1119" s="30"/>
      <c r="D1119" s="31"/>
      <c r="E1119" s="32" t="s">
        <v>2780</v>
      </c>
      <c r="F1119" s="33" t="s">
        <v>2783</v>
      </c>
      <c r="G1119" s="32" t="s">
        <v>2784</v>
      </c>
      <c r="H1119" s="32" t="s">
        <v>2785</v>
      </c>
    </row>
    <row r="1120" spans="1:11" x14ac:dyDescent="0.25">
      <c r="A1120" s="34" t="s">
        <v>25</v>
      </c>
      <c r="B1120" s="35"/>
      <c r="C1120" s="35"/>
      <c r="D1120" s="36"/>
      <c r="E1120" s="37" t="str">
        <f>+IF(A1120=0,0,VLOOKUP(A1120,INSUMOS!$A$5:$C$2911,2,FALSE))</f>
        <v>kg</v>
      </c>
      <c r="F1120" s="38">
        <v>2.52</v>
      </c>
      <c r="G1120" s="111">
        <f>+IF(A1120=0,0,VLOOKUP(A1120,INSUMOS!$A$5:$C$2911,3,FALSE))</f>
        <v>2737</v>
      </c>
      <c r="H1120" s="113">
        <f t="shared" ref="H1120:H1131" si="34">+ROUND((F1120*G1120),0)</f>
        <v>6897</v>
      </c>
    </row>
    <row r="1121" spans="1:8" x14ac:dyDescent="0.25">
      <c r="A1121" s="34" t="s">
        <v>19</v>
      </c>
      <c r="B1121" s="40"/>
      <c r="C1121" s="40"/>
      <c r="D1121" s="41"/>
      <c r="E1121" s="37" t="str">
        <f>+IF(A1121=0,0,VLOOKUP(A1121,INSUMOS!$A$5:$C$2911,2,FALSE))</f>
        <v>kg</v>
      </c>
      <c r="F1121" s="38">
        <v>2.02</v>
      </c>
      <c r="G1121" s="111">
        <f>+IF(A1121=0,0,VLOOKUP(A1121,INSUMOS!$A$5:$C$2911,3,FALSE))</f>
        <v>2933</v>
      </c>
      <c r="H1121" s="113">
        <f t="shared" si="34"/>
        <v>5925</v>
      </c>
    </row>
    <row r="1122" spans="1:8" x14ac:dyDescent="0.25">
      <c r="A1122" s="34" t="s">
        <v>135</v>
      </c>
      <c r="B1122" s="40"/>
      <c r="C1122" s="40"/>
      <c r="D1122" s="41"/>
      <c r="E1122" s="37" t="str">
        <f>+IF(A1122=0,0,VLOOKUP(A1122,INSUMOS!$A$5:$C$2911,2,FALSE))</f>
        <v>m</v>
      </c>
      <c r="F1122" s="38">
        <v>2.1</v>
      </c>
      <c r="G1122" s="111">
        <f>+IF(A1122=0,0,VLOOKUP(A1122,INSUMOS!$A$5:$C$2911,3,FALSE))</f>
        <v>59511</v>
      </c>
      <c r="H1122" s="113">
        <f t="shared" si="34"/>
        <v>124973</v>
      </c>
    </row>
    <row r="1123" spans="1:8" x14ac:dyDescent="0.25">
      <c r="A1123" s="34" t="s">
        <v>2686</v>
      </c>
      <c r="B1123" s="40"/>
      <c r="C1123" s="40"/>
      <c r="D1123" s="41"/>
      <c r="E1123" s="37" t="str">
        <f>+IF(A1123=0,0,VLOOKUP(A1123,INSUMOS!$A$5:$C$2911,2,FALSE))</f>
        <v>und</v>
      </c>
      <c r="F1123" s="38">
        <v>0.33329999999999999</v>
      </c>
      <c r="G1123" s="111">
        <f>+IF(A1123=0,0,VLOOKUP(A1123,INSUMOS!$A$5:$C$2911,3,FALSE))</f>
        <v>10100</v>
      </c>
      <c r="H1123" s="113">
        <f t="shared" si="34"/>
        <v>3366</v>
      </c>
    </row>
    <row r="1124" spans="1:8" x14ac:dyDescent="0.25">
      <c r="A1124" s="34" t="s">
        <v>1813</v>
      </c>
      <c r="B1124" s="40"/>
      <c r="C1124" s="40"/>
      <c r="D1124" s="41"/>
      <c r="E1124" s="37" t="str">
        <f>+IF(A1124=0,0,VLOOKUP(A1124,INSUMOS!$A$5:$C$2911,2,FALSE))</f>
        <v>kg</v>
      </c>
      <c r="F1124" s="38">
        <v>0.5</v>
      </c>
      <c r="G1124" s="111">
        <f>+IF(A1124=0,0,VLOOKUP(A1124,INSUMOS!$A$5:$C$2911,3,FALSE))</f>
        <v>10930</v>
      </c>
      <c r="H1124" s="113">
        <f t="shared" si="34"/>
        <v>5465</v>
      </c>
    </row>
    <row r="1125" spans="1:8" x14ac:dyDescent="0.25">
      <c r="A1125" s="34" t="s">
        <v>1367</v>
      </c>
      <c r="B1125" s="40"/>
      <c r="C1125" s="40"/>
      <c r="D1125" s="41"/>
      <c r="E1125" s="37" t="str">
        <f>+IF(A1125=0,0,VLOOKUP(A1125,INSUMOS!$A$5:$C$2911,2,FALSE))</f>
        <v>m³</v>
      </c>
      <c r="F1125" s="38">
        <v>0.09</v>
      </c>
      <c r="G1125" s="111">
        <f>+IF(A1125=0,0,VLOOKUP(A1125,INSUMOS!$A$5:$C$2911,3,FALSE))</f>
        <v>12104</v>
      </c>
      <c r="H1125" s="113">
        <f t="shared" si="34"/>
        <v>1089</v>
      </c>
    </row>
    <row r="1126" spans="1:8" x14ac:dyDescent="0.25">
      <c r="A1126" s="34" t="s">
        <v>2883</v>
      </c>
      <c r="B1126" s="40"/>
      <c r="C1126" s="40"/>
      <c r="D1126" s="41"/>
      <c r="E1126" s="37" t="str">
        <f>+IF(A1126=0,0,VLOOKUP(A1126,INSUMOS!$A$5:$C$2911,2,FALSE))</f>
        <v>m</v>
      </c>
      <c r="F1126" s="38">
        <v>1</v>
      </c>
      <c r="G1126" s="111">
        <f>+IF(A1126=0,0,VLOOKUP(A1126,INSUMOS!$A$5:$C$2911,3,FALSE))</f>
        <v>12000</v>
      </c>
      <c r="H1126" s="113">
        <f t="shared" si="34"/>
        <v>12000</v>
      </c>
    </row>
    <row r="1127" spans="1:8" x14ac:dyDescent="0.25">
      <c r="A1127" s="34" t="s">
        <v>891</v>
      </c>
      <c r="B1127" s="40"/>
      <c r="C1127" s="40"/>
      <c r="D1127" s="41"/>
      <c r="E1127" s="37" t="str">
        <f>+IF(A1127=0,0,VLOOKUP(A1127,INSUMOS!$A$5:$C$2911,2,FALSE))</f>
        <v>gal</v>
      </c>
      <c r="F1127" s="38">
        <v>7.0000000000000007E-2</v>
      </c>
      <c r="G1127" s="111">
        <f>+IF(A1127=0,0,VLOOKUP(A1127,INSUMOS!$A$5:$C$2911,3,FALSE))</f>
        <v>63814</v>
      </c>
      <c r="H1127" s="113">
        <f t="shared" si="34"/>
        <v>4467</v>
      </c>
    </row>
    <row r="1128" spans="1:8" x14ac:dyDescent="0.25">
      <c r="A1128" s="34" t="s">
        <v>2870</v>
      </c>
      <c r="B1128" s="40"/>
      <c r="C1128" s="40"/>
      <c r="D1128" s="41"/>
      <c r="E1128" s="37" t="str">
        <f>+IF(A1128=0,0,VLOOKUP(A1128,INSUMOS!$A$5:$C$2911,2,FALSE))</f>
        <v>und</v>
      </c>
      <c r="F1128" s="38">
        <v>0.01</v>
      </c>
      <c r="G1128" s="111">
        <f>+IF(A1128=0,0,VLOOKUP(A1128,INSUMOS!$A$5:$C$2911,3,FALSE))</f>
        <v>7467</v>
      </c>
      <c r="H1128" s="113">
        <f t="shared" si="34"/>
        <v>75</v>
      </c>
    </row>
    <row r="1129" spans="1:8" x14ac:dyDescent="0.25">
      <c r="A1129" s="34" t="s">
        <v>141</v>
      </c>
      <c r="B1129" s="40"/>
      <c r="C1129" s="40"/>
      <c r="D1129" s="41"/>
      <c r="E1129" s="37" t="str">
        <f>+IF(A1129=0,0,VLOOKUP(A1129,INSUMOS!$A$5:$C$2911,2,FALSE))</f>
        <v>gal</v>
      </c>
      <c r="F1129" s="38">
        <v>0.06</v>
      </c>
      <c r="G1129" s="111">
        <f>+IF(A1129=0,0,VLOOKUP(A1129,INSUMOS!$A$5:$C$2911,3,FALSE))</f>
        <v>37335</v>
      </c>
      <c r="H1129" s="113">
        <f t="shared" si="34"/>
        <v>2240</v>
      </c>
    </row>
    <row r="1130" spans="1:8" x14ac:dyDescent="0.25">
      <c r="A1130" s="34" t="s">
        <v>31</v>
      </c>
      <c r="B1130" s="114"/>
      <c r="C1130" s="114"/>
      <c r="D1130" s="115"/>
      <c r="E1130" s="37" t="str">
        <f>+IF(A1130=0,0,VLOOKUP(A1130,INSUMOS!$A$5:$C$2911,2,FALSE))</f>
        <v>kg</v>
      </c>
      <c r="F1130" s="38">
        <v>0.03</v>
      </c>
      <c r="G1130" s="111">
        <f>+IF(A1130=0,0,VLOOKUP(A1130,INSUMOS!$A$5:$C$2911,3,FALSE))</f>
        <v>41718</v>
      </c>
      <c r="H1130" s="113">
        <f t="shared" si="34"/>
        <v>1252</v>
      </c>
    </row>
    <row r="1131" spans="1:8" x14ac:dyDescent="0.25">
      <c r="A1131" s="34"/>
      <c r="B1131" s="40"/>
      <c r="C1131" s="40"/>
      <c r="D1131" s="41"/>
      <c r="E1131" s="37"/>
      <c r="F1131" s="38"/>
      <c r="G1131" s="39"/>
      <c r="H1131" s="39">
        <f t="shared" si="34"/>
        <v>0</v>
      </c>
    </row>
    <row r="1132" spans="1:8" x14ac:dyDescent="0.25">
      <c r="A1132" s="42"/>
      <c r="B1132" s="42"/>
      <c r="C1132" s="42"/>
      <c r="D1132" s="42"/>
      <c r="E1132" s="43"/>
      <c r="F1132" s="24"/>
      <c r="G1132" s="44" t="s">
        <v>2787</v>
      </c>
      <c r="H1132" s="45">
        <f>SUM(H1120:H1131)</f>
        <v>167749</v>
      </c>
    </row>
    <row r="1133" spans="1:8" x14ac:dyDescent="0.25">
      <c r="A1133" s="46" t="s">
        <v>2788</v>
      </c>
      <c r="B1133" s="42"/>
      <c r="C1133" s="42"/>
      <c r="D1133" s="42"/>
      <c r="E1133" s="43"/>
      <c r="F1133" s="24"/>
      <c r="G1133" s="43"/>
      <c r="H1133" s="43"/>
    </row>
    <row r="1134" spans="1:8" x14ac:dyDescent="0.25">
      <c r="A1134" s="29" t="s">
        <v>2782</v>
      </c>
      <c r="B1134" s="30"/>
      <c r="C1134" s="30"/>
      <c r="D1134" s="31"/>
      <c r="E1134" s="47" t="s">
        <v>2780</v>
      </c>
      <c r="F1134" s="33" t="s">
        <v>2783</v>
      </c>
      <c r="G1134" s="47" t="s">
        <v>2784</v>
      </c>
      <c r="H1134" s="47" t="s">
        <v>2785</v>
      </c>
    </row>
    <row r="1135" spans="1:8" x14ac:dyDescent="0.25">
      <c r="A1135" s="34" t="s">
        <v>2875</v>
      </c>
      <c r="B1135" s="40"/>
      <c r="C1135" s="40"/>
      <c r="D1135" s="41"/>
      <c r="E1135" s="37" t="s">
        <v>2798</v>
      </c>
      <c r="F1135" s="38">
        <v>0.1</v>
      </c>
      <c r="G1135" s="37">
        <f>+H1155</f>
        <v>35250</v>
      </c>
      <c r="H1135" s="39">
        <f>+ROUND((F1135*G1135),0)</f>
        <v>3525</v>
      </c>
    </row>
    <row r="1136" spans="1:8" x14ac:dyDescent="0.25">
      <c r="A1136" s="34" t="s">
        <v>466</v>
      </c>
      <c r="B1136" s="40"/>
      <c r="C1136" s="40"/>
      <c r="D1136" s="41"/>
      <c r="E1136" s="37" t="str">
        <f>+IF(A1136=0,0,VLOOKUP(A1136,INSUMOS!$A$5:$C$2911,2,FALSE))</f>
        <v xml:space="preserve"> HR </v>
      </c>
      <c r="F1136" s="38">
        <v>0.3</v>
      </c>
      <c r="G1136" s="37">
        <f>+IF(A1136=0,0,VLOOKUP(A1136,INSUMOS!$A$5:$C$2911,3,FALSE))</f>
        <v>1</v>
      </c>
      <c r="H1136" s="39">
        <f>+ROUND((F1136*G1136),0)</f>
        <v>0</v>
      </c>
    </row>
    <row r="1137" spans="1:8" x14ac:dyDescent="0.25">
      <c r="A1137" s="34" t="s">
        <v>1314</v>
      </c>
      <c r="B1137" s="40"/>
      <c r="C1137" s="40"/>
      <c r="D1137" s="41"/>
      <c r="E1137" s="37" t="str">
        <f>+IF(A1137=0,0,VLOOKUP(A1137,INSUMOS!$A$5:$C$2911,2,FALSE))</f>
        <v xml:space="preserve"> HR </v>
      </c>
      <c r="F1137" s="38">
        <v>0.5</v>
      </c>
      <c r="G1137" s="37">
        <f>+IF(A1137=0,0,VLOOKUP(A1137,INSUMOS!$A$5:$C$2911,3,FALSE))</f>
        <v>11409</v>
      </c>
      <c r="H1137" s="39">
        <f>+ROUND((F1137*G1137),0)</f>
        <v>5705</v>
      </c>
    </row>
    <row r="1138" spans="1:8" x14ac:dyDescent="0.25">
      <c r="A1138" s="34" t="s">
        <v>1624</v>
      </c>
      <c r="B1138" s="40"/>
      <c r="C1138" s="40"/>
      <c r="D1138" s="41"/>
      <c r="E1138" s="37" t="str">
        <f>+IF(A1138=0,0,VLOOKUP(A1138,INSUMOS!$A$5:$C$2911,2,FALSE))</f>
        <v xml:space="preserve"> HR </v>
      </c>
      <c r="F1138" s="38">
        <v>0.2</v>
      </c>
      <c r="G1138" s="37">
        <f>+IF(A1138=0,0,VLOOKUP(A1138,INSUMOS!$A$5:$C$2911,3,FALSE))</f>
        <v>3121</v>
      </c>
      <c r="H1138" s="39">
        <f>+ROUND((F1138*G1138),0)</f>
        <v>624</v>
      </c>
    </row>
    <row r="1139" spans="1:8" x14ac:dyDescent="0.25">
      <c r="A1139" s="34"/>
      <c r="B1139" s="40"/>
      <c r="C1139" s="40"/>
      <c r="D1139" s="41"/>
      <c r="E1139" s="37"/>
      <c r="F1139" s="38"/>
      <c r="G1139" s="37"/>
      <c r="H1139" s="39"/>
    </row>
    <row r="1140" spans="1:8" x14ac:dyDescent="0.25">
      <c r="A1140" s="34"/>
      <c r="B1140" s="40"/>
      <c r="C1140" s="40"/>
      <c r="D1140" s="41"/>
      <c r="E1140" s="37"/>
      <c r="F1140" s="38"/>
      <c r="G1140" s="37"/>
      <c r="H1140" s="39"/>
    </row>
    <row r="1141" spans="1:8" x14ac:dyDescent="0.25">
      <c r="A1141" s="34"/>
      <c r="B1141" s="40"/>
      <c r="C1141" s="40"/>
      <c r="D1141" s="41"/>
      <c r="E1141" s="37"/>
      <c r="F1141" s="38"/>
      <c r="G1141" s="37"/>
      <c r="H1141" s="39"/>
    </row>
    <row r="1142" spans="1:8" x14ac:dyDescent="0.25">
      <c r="A1142" s="42"/>
      <c r="B1142" s="42"/>
      <c r="C1142" s="42"/>
      <c r="D1142" s="42"/>
      <c r="E1142" s="43"/>
      <c r="F1142" s="24"/>
      <c r="G1142" s="44" t="s">
        <v>2787</v>
      </c>
      <c r="H1142" s="45">
        <f>SUM(H1135:H1141)</f>
        <v>9854</v>
      </c>
    </row>
    <row r="1143" spans="1:8" x14ac:dyDescent="0.25">
      <c r="A1143" s="46" t="s">
        <v>2789</v>
      </c>
      <c r="B1143" s="42"/>
      <c r="C1143" s="42"/>
      <c r="D1143" s="42"/>
      <c r="E1143" s="43"/>
      <c r="F1143" s="24"/>
      <c r="G1143" s="43"/>
      <c r="H1143" s="43"/>
    </row>
    <row r="1144" spans="1:8" x14ac:dyDescent="0.25">
      <c r="A1144" s="29" t="s">
        <v>2782</v>
      </c>
      <c r="B1144" s="30"/>
      <c r="C1144" s="30"/>
      <c r="D1144" s="31"/>
      <c r="E1144" s="47" t="s">
        <v>2780</v>
      </c>
      <c r="F1144" s="33" t="s">
        <v>2783</v>
      </c>
      <c r="G1144" s="47" t="s">
        <v>2784</v>
      </c>
      <c r="H1144" s="47" t="s">
        <v>2785</v>
      </c>
    </row>
    <row r="1145" spans="1:8" x14ac:dyDescent="0.25">
      <c r="A1145" s="34" t="s">
        <v>2159</v>
      </c>
      <c r="B1145" s="40"/>
      <c r="C1145" s="40"/>
      <c r="D1145" s="41"/>
      <c r="E1145" s="37" t="s">
        <v>2835</v>
      </c>
      <c r="F1145" s="38">
        <v>0.04</v>
      </c>
      <c r="G1145" s="39">
        <f>+TRANS!H32</f>
        <v>29605</v>
      </c>
      <c r="H1145" s="45">
        <f>+ROUND((F1145*G1145),0)</f>
        <v>1184</v>
      </c>
    </row>
    <row r="1146" spans="1:8" x14ac:dyDescent="0.25">
      <c r="A1146" s="34"/>
      <c r="B1146" s="40"/>
      <c r="C1146" s="40"/>
      <c r="D1146" s="41"/>
      <c r="E1146" s="37"/>
      <c r="F1146" s="38"/>
      <c r="G1146" s="39"/>
      <c r="H1146" s="45">
        <f>+ROUND((F1146*G1146),0)</f>
        <v>0</v>
      </c>
    </row>
    <row r="1147" spans="1:8" x14ac:dyDescent="0.25">
      <c r="A1147" s="34"/>
      <c r="B1147" s="40"/>
      <c r="C1147" s="40"/>
      <c r="D1147" s="41"/>
      <c r="E1147" s="37"/>
      <c r="F1147" s="38"/>
      <c r="G1147" s="39"/>
      <c r="H1147" s="45">
        <f>+ROUND((F1147*G1147),0)</f>
        <v>0</v>
      </c>
    </row>
    <row r="1148" spans="1:8" x14ac:dyDescent="0.25">
      <c r="A1148" s="42"/>
      <c r="B1148" s="42"/>
      <c r="C1148" s="42"/>
      <c r="D1148" s="42"/>
      <c r="E1148" s="43"/>
      <c r="F1148" s="24"/>
      <c r="G1148" s="44" t="s">
        <v>2787</v>
      </c>
      <c r="H1148" s="45">
        <f>SUM(H1145:H1147)</f>
        <v>1184</v>
      </c>
    </row>
    <row r="1149" spans="1:8" x14ac:dyDescent="0.25">
      <c r="A1149" s="42"/>
      <c r="B1149" s="42"/>
      <c r="C1149" s="42"/>
      <c r="D1149" s="42"/>
      <c r="E1149" s="43"/>
      <c r="F1149" s="24"/>
      <c r="G1149" s="43"/>
      <c r="H1149" s="43"/>
    </row>
    <row r="1150" spans="1:8" x14ac:dyDescent="0.25">
      <c r="A1150" s="46" t="s">
        <v>2790</v>
      </c>
      <c r="B1150" s="42"/>
      <c r="C1150" s="42"/>
      <c r="D1150" s="42"/>
      <c r="E1150" s="43"/>
      <c r="F1150" s="24"/>
      <c r="G1150" s="43"/>
      <c r="H1150" s="43"/>
    </row>
    <row r="1151" spans="1:8" x14ac:dyDescent="0.25">
      <c r="A1151" s="207" t="s">
        <v>2782</v>
      </c>
      <c r="B1151" s="208"/>
      <c r="C1151" s="209"/>
      <c r="D1151" s="48" t="s">
        <v>2791</v>
      </c>
      <c r="E1151" s="49" t="s">
        <v>2792</v>
      </c>
      <c r="F1151" s="33" t="s">
        <v>2793</v>
      </c>
      <c r="G1151" s="50" t="s">
        <v>2794</v>
      </c>
      <c r="H1151" s="47" t="s">
        <v>2785</v>
      </c>
    </row>
    <row r="1152" spans="1:8" x14ac:dyDescent="0.25">
      <c r="A1152" s="34" t="s">
        <v>774</v>
      </c>
      <c r="B1152" s="40"/>
      <c r="C1152" s="41"/>
      <c r="D1152" s="37">
        <f>+IF(A1152=0,0,VLOOKUP(A1152,INSUMOS!$A$5:$C$2911,3,FALSE)/E1152)</f>
        <v>23325.128205128207</v>
      </c>
      <c r="E1152" s="51">
        <f>+[16]F.P.!$H$50</f>
        <v>1.95</v>
      </c>
      <c r="F1152" s="52">
        <v>0.77500000000000002</v>
      </c>
      <c r="G1152" s="53">
        <f>E1152*D1152</f>
        <v>45484</v>
      </c>
      <c r="H1152" s="45">
        <f>+ROUND((F1152*G1152),0)</f>
        <v>35250</v>
      </c>
    </row>
    <row r="1153" spans="1:8" x14ac:dyDescent="0.25">
      <c r="A1153" s="34"/>
      <c r="B1153" s="40"/>
      <c r="C1153" s="41"/>
      <c r="D1153" s="37"/>
      <c r="E1153" s="51">
        <f>+[16]F.P.!$H$50</f>
        <v>1.95</v>
      </c>
      <c r="F1153" s="52"/>
      <c r="G1153" s="53"/>
      <c r="H1153" s="45">
        <f>+ROUND((F1153*G1153),0)</f>
        <v>0</v>
      </c>
    </row>
    <row r="1154" spans="1:8" x14ac:dyDescent="0.25">
      <c r="A1154" s="34"/>
      <c r="B1154" s="40"/>
      <c r="C1154" s="41"/>
      <c r="D1154" s="37"/>
      <c r="E1154" s="51">
        <f>+[16]F.P.!$H$50</f>
        <v>1.95</v>
      </c>
      <c r="F1154" s="52"/>
      <c r="G1154" s="53"/>
      <c r="H1154" s="45">
        <f>+ROUND((F1154*G1154),0)</f>
        <v>0</v>
      </c>
    </row>
    <row r="1155" spans="1:8" x14ac:dyDescent="0.25">
      <c r="A1155" s="23"/>
      <c r="B1155" s="23"/>
      <c r="C1155" s="23"/>
      <c r="D1155" s="23"/>
      <c r="E1155" s="43"/>
      <c r="F1155" s="24"/>
      <c r="G1155" s="44" t="s">
        <v>2787</v>
      </c>
      <c r="H1155" s="55">
        <f>SUM(H1152:H1154)</f>
        <v>35250</v>
      </c>
    </row>
    <row r="1156" spans="1:8" x14ac:dyDescent="0.25">
      <c r="A1156" s="23"/>
      <c r="B1156" s="23"/>
      <c r="C1156" s="23"/>
      <c r="D1156" s="23"/>
      <c r="E1156" s="43"/>
      <c r="F1156" s="56"/>
      <c r="G1156" s="57" t="s">
        <v>2795</v>
      </c>
      <c r="H1156" s="58">
        <f>+H1132+H1142+H1148+H1155</f>
        <v>214037</v>
      </c>
    </row>
    <row r="1157" spans="1:8" x14ac:dyDescent="0.25">
      <c r="A1157" s="28" t="s">
        <v>2796</v>
      </c>
      <c r="B1157" s="23"/>
      <c r="C1157" s="23"/>
      <c r="D1157" s="23"/>
      <c r="E1157" s="43"/>
      <c r="F1157" s="24"/>
      <c r="G1157" s="43"/>
      <c r="H1157" s="43"/>
    </row>
    <row r="1158" spans="1:8" x14ac:dyDescent="0.25">
      <c r="A1158" s="210" t="s">
        <v>2782</v>
      </c>
      <c r="B1158" s="211"/>
      <c r="C1158" s="210" t="s">
        <v>2797</v>
      </c>
      <c r="D1158" s="211"/>
      <c r="E1158" s="47" t="s">
        <v>2798</v>
      </c>
      <c r="F1158" s="59" t="s">
        <v>2799</v>
      </c>
      <c r="G1158" s="60"/>
      <c r="H1158" s="47" t="s">
        <v>2785</v>
      </c>
    </row>
    <row r="1159" spans="1:8" x14ac:dyDescent="0.25">
      <c r="A1159" s="193" t="s">
        <v>2800</v>
      </c>
      <c r="B1159" s="194"/>
      <c r="C1159" s="195" t="s">
        <v>2798</v>
      </c>
      <c r="D1159" s="196"/>
      <c r="E1159" s="61">
        <f>+AIU!$B$11</f>
        <v>0.21999999999999997</v>
      </c>
      <c r="F1159" s="62"/>
      <c r="G1159" s="63">
        <f>+H1156</f>
        <v>214037</v>
      </c>
      <c r="H1159" s="45">
        <f>+G1159*E1159</f>
        <v>47088.139999999992</v>
      </c>
    </row>
    <row r="1160" spans="1:8" x14ac:dyDescent="0.25">
      <c r="A1160" s="193" t="s">
        <v>2801</v>
      </c>
      <c r="B1160" s="194"/>
      <c r="C1160" s="195" t="s">
        <v>2798</v>
      </c>
      <c r="D1160" s="196"/>
      <c r="E1160" s="61">
        <f>+AIU!$B$32</f>
        <v>3.0000000000000002E-2</v>
      </c>
      <c r="F1160" s="62"/>
      <c r="G1160" s="63">
        <f>+H1156</f>
        <v>214037</v>
      </c>
      <c r="H1160" s="45">
        <f>+G1160*E1160</f>
        <v>6421.1100000000006</v>
      </c>
    </row>
    <row r="1161" spans="1:8" x14ac:dyDescent="0.25">
      <c r="A1161" s="193" t="s">
        <v>2802</v>
      </c>
      <c r="B1161" s="194"/>
      <c r="C1161" s="195" t="s">
        <v>2798</v>
      </c>
      <c r="D1161" s="196"/>
      <c r="E1161" s="61">
        <f>+AIU!$B$41</f>
        <v>0.05</v>
      </c>
      <c r="F1161" s="62"/>
      <c r="G1161" s="63">
        <f>+H1156</f>
        <v>214037</v>
      </c>
      <c r="H1161" s="45">
        <f>+G1161*E1161</f>
        <v>10701.85</v>
      </c>
    </row>
    <row r="1162" spans="1:8" x14ac:dyDescent="0.25">
      <c r="A1162" s="23"/>
      <c r="B1162" s="23"/>
      <c r="C1162" s="23"/>
      <c r="D1162" s="23"/>
      <c r="E1162" s="64" t="s">
        <v>2803</v>
      </c>
      <c r="F1162" s="65"/>
      <c r="G1162" s="66"/>
      <c r="H1162" s="45">
        <f>SUM(H1159:H1161)</f>
        <v>64211.099999999991</v>
      </c>
    </row>
    <row r="1163" spans="1:8" x14ac:dyDescent="0.25">
      <c r="A1163" s="23"/>
      <c r="B1163" s="23"/>
      <c r="C1163" s="23"/>
      <c r="D1163" s="23"/>
      <c r="E1163" s="23"/>
      <c r="F1163" s="24"/>
      <c r="G1163" s="23"/>
      <c r="H1163" s="67"/>
    </row>
    <row r="1164" spans="1:8" x14ac:dyDescent="0.25">
      <c r="A1164" s="23"/>
      <c r="B1164" s="23"/>
      <c r="C1164" s="23"/>
      <c r="D1164" s="23"/>
      <c r="E1164" s="23"/>
      <c r="F1164" s="24"/>
      <c r="G1164" s="23"/>
      <c r="H1164" s="67"/>
    </row>
    <row r="1165" spans="1:8" x14ac:dyDescent="0.25">
      <c r="A1165" s="23"/>
      <c r="B1165" s="23"/>
      <c r="C1165" s="23"/>
      <c r="D1165" s="23"/>
      <c r="E1165" s="68" t="s">
        <v>2804</v>
      </c>
      <c r="F1165" s="69"/>
      <c r="G1165" s="68"/>
      <c r="H1165" s="70">
        <f>+H1162+H1156</f>
        <v>278248.09999999998</v>
      </c>
    </row>
    <row r="1166" spans="1:8" x14ac:dyDescent="0.25">
      <c r="A1166" s="197" t="s">
        <v>2778</v>
      </c>
      <c r="B1166" s="197"/>
      <c r="C1166" s="197"/>
      <c r="D1166" s="197"/>
      <c r="E1166" s="197"/>
      <c r="F1166" s="197"/>
      <c r="G1166" s="197"/>
      <c r="H1166" s="197"/>
    </row>
    <row r="1167" spans="1:8" ht="15.75" thickBot="1" x14ac:dyDescent="0.3">
      <c r="A1167" s="23"/>
      <c r="B1167" s="23"/>
      <c r="C1167" s="23"/>
      <c r="D1167" s="23"/>
      <c r="E1167" s="23"/>
      <c r="F1167" s="24"/>
      <c r="G1167" s="23"/>
      <c r="H1167" s="23"/>
    </row>
    <row r="1168" spans="1:8" ht="24" customHeight="1" thickBot="1" x14ac:dyDescent="0.3">
      <c r="A1168" s="198" t="s">
        <v>2818</v>
      </c>
      <c r="B1168" s="199"/>
      <c r="C1168" s="199"/>
      <c r="D1168" s="199"/>
      <c r="E1168" s="199"/>
      <c r="F1168" s="199"/>
      <c r="G1168" s="199"/>
      <c r="H1168" s="200"/>
    </row>
    <row r="1169" spans="1:11" x14ac:dyDescent="0.25">
      <c r="A1169" s="23"/>
      <c r="B1169" s="23"/>
      <c r="C1169" s="23"/>
      <c r="D1169" s="23"/>
      <c r="E1169" s="23"/>
      <c r="F1169" s="24"/>
      <c r="G1169" s="23"/>
      <c r="H1169" s="23"/>
    </row>
    <row r="1170" spans="1:11" x14ac:dyDescent="0.25">
      <c r="A1170" s="25" t="s">
        <v>2779</v>
      </c>
      <c r="B1170" s="201" t="str">
        <f>+VLOOKUP(A1171,PRESUPUESTO!$B$13:$G$408,2,FALSE)</f>
        <v>Acero de Transferencia liso de 60000 Psi</v>
      </c>
      <c r="C1170" s="202"/>
      <c r="D1170" s="202"/>
      <c r="E1170" s="202"/>
      <c r="F1170" s="202"/>
      <c r="G1170" s="203"/>
      <c r="H1170" s="26" t="s">
        <v>2780</v>
      </c>
    </row>
    <row r="1171" spans="1:11" x14ac:dyDescent="0.25">
      <c r="A1171" s="27">
        <v>5.01</v>
      </c>
      <c r="B1171" s="204"/>
      <c r="C1171" s="205"/>
      <c r="D1171" s="205"/>
      <c r="E1171" s="205"/>
      <c r="F1171" s="205"/>
      <c r="G1171" s="206"/>
      <c r="H1171" s="27" t="str">
        <f>+VLOOKUP(A1171,PRESUPUESTO!$B$13:$G$562,3,FALSE)</f>
        <v>Kg</v>
      </c>
      <c r="J1171">
        <v>22</v>
      </c>
      <c r="K1171" s="100">
        <f>+H1211</f>
        <v>4182</v>
      </c>
    </row>
    <row r="1172" spans="1:11" x14ac:dyDescent="0.25">
      <c r="A1172" s="23"/>
      <c r="B1172" s="23"/>
      <c r="C1172" s="23"/>
      <c r="D1172" s="23"/>
      <c r="E1172" s="23"/>
      <c r="F1172" s="24"/>
      <c r="G1172" s="23"/>
      <c r="H1172" s="23"/>
    </row>
    <row r="1173" spans="1:11" x14ac:dyDescent="0.25">
      <c r="A1173" s="28" t="s">
        <v>2781</v>
      </c>
      <c r="B1173" s="23"/>
      <c r="C1173" s="23"/>
      <c r="D1173" s="23"/>
      <c r="E1173" s="23"/>
      <c r="F1173" s="24"/>
      <c r="G1173" s="23"/>
      <c r="H1173" s="23"/>
    </row>
    <row r="1174" spans="1:11" x14ac:dyDescent="0.25">
      <c r="A1174" s="29" t="s">
        <v>2782</v>
      </c>
      <c r="B1174" s="30"/>
      <c r="C1174" s="30"/>
      <c r="D1174" s="31"/>
      <c r="E1174" s="32" t="s">
        <v>2780</v>
      </c>
      <c r="F1174" s="33" t="s">
        <v>2783</v>
      </c>
      <c r="G1174" s="32" t="s">
        <v>2784</v>
      </c>
      <c r="H1174" s="32" t="s">
        <v>2785</v>
      </c>
    </row>
    <row r="1175" spans="1:11" x14ac:dyDescent="0.25">
      <c r="A1175" s="34" t="s">
        <v>26</v>
      </c>
      <c r="B1175" s="35"/>
      <c r="C1175" s="35"/>
      <c r="D1175" s="36"/>
      <c r="E1175" s="37" t="str">
        <f>+IF(A1175=0,0,VLOOKUP(A1175,INSUMOS!$A$5:$C$2911,2,FALSE))</f>
        <v>kg</v>
      </c>
      <c r="F1175" s="38">
        <v>1.05</v>
      </c>
      <c r="G1175" s="111">
        <f>+IF(A1175=0,0,VLOOKUP(A1175,INSUMOS!$A$5:$C$2911,3,FALSE))</f>
        <v>3297</v>
      </c>
      <c r="H1175" s="113">
        <f t="shared" ref="H1175:H1186" si="35">+ROUND((F1175*G1175),0)</f>
        <v>3462</v>
      </c>
    </row>
    <row r="1176" spans="1:11" x14ac:dyDescent="0.25">
      <c r="A1176" s="34" t="s">
        <v>1740</v>
      </c>
      <c r="B1176" s="40"/>
      <c r="C1176" s="40"/>
      <c r="D1176" s="41"/>
      <c r="E1176" s="37" t="str">
        <f>+IF(A1176=0,0,VLOOKUP(A1176,INSUMOS!$A$5:$C$2911,2,FALSE))</f>
        <v>und</v>
      </c>
      <c r="F1176" s="38">
        <v>0.03</v>
      </c>
      <c r="G1176" s="111">
        <f>+IF(A1176=0,0,VLOOKUP(A1176,INSUMOS!$A$5:$C$2911,3,FALSE))</f>
        <v>3677</v>
      </c>
      <c r="H1176" s="113">
        <f t="shared" si="35"/>
        <v>110</v>
      </c>
    </row>
    <row r="1177" spans="1:11" x14ac:dyDescent="0.25">
      <c r="A1177" s="34"/>
      <c r="B1177" s="40"/>
      <c r="C1177" s="40"/>
      <c r="D1177" s="41"/>
      <c r="E1177" s="37"/>
      <c r="F1177" s="38"/>
      <c r="G1177" s="111"/>
      <c r="H1177" s="113">
        <f t="shared" si="35"/>
        <v>0</v>
      </c>
    </row>
    <row r="1178" spans="1:11" x14ac:dyDescent="0.25">
      <c r="A1178" s="34"/>
      <c r="B1178" s="40"/>
      <c r="C1178" s="40"/>
      <c r="D1178" s="41"/>
      <c r="E1178" s="37"/>
      <c r="F1178" s="38"/>
      <c r="G1178" s="111"/>
      <c r="H1178" s="113">
        <f t="shared" si="35"/>
        <v>0</v>
      </c>
    </row>
    <row r="1179" spans="1:11" x14ac:dyDescent="0.25">
      <c r="A1179" s="34"/>
      <c r="B1179" s="40"/>
      <c r="C1179" s="40"/>
      <c r="D1179" s="41"/>
      <c r="E1179" s="37"/>
      <c r="F1179" s="38"/>
      <c r="G1179" s="111"/>
      <c r="H1179" s="113">
        <f t="shared" si="35"/>
        <v>0</v>
      </c>
    </row>
    <row r="1180" spans="1:11" x14ac:dyDescent="0.25">
      <c r="A1180" s="34"/>
      <c r="B1180" s="40"/>
      <c r="C1180" s="40"/>
      <c r="D1180" s="41"/>
      <c r="E1180" s="37"/>
      <c r="F1180" s="38"/>
      <c r="G1180" s="111"/>
      <c r="H1180" s="113">
        <f t="shared" si="35"/>
        <v>0</v>
      </c>
    </row>
    <row r="1181" spans="1:11" x14ac:dyDescent="0.25">
      <c r="A1181" s="34"/>
      <c r="B1181" s="40"/>
      <c r="C1181" s="40"/>
      <c r="D1181" s="41"/>
      <c r="E1181" s="37"/>
      <c r="F1181" s="38"/>
      <c r="G1181" s="111"/>
      <c r="H1181" s="113">
        <f t="shared" si="35"/>
        <v>0</v>
      </c>
    </row>
    <row r="1182" spans="1:11" x14ac:dyDescent="0.25">
      <c r="A1182" s="34"/>
      <c r="B1182" s="40"/>
      <c r="C1182" s="40"/>
      <c r="D1182" s="41"/>
      <c r="E1182" s="37"/>
      <c r="F1182" s="38"/>
      <c r="G1182" s="111"/>
      <c r="H1182" s="113">
        <f t="shared" si="35"/>
        <v>0</v>
      </c>
    </row>
    <row r="1183" spans="1:11" x14ac:dyDescent="0.25">
      <c r="A1183" s="34"/>
      <c r="B1183" s="40"/>
      <c r="C1183" s="40"/>
      <c r="D1183" s="41"/>
      <c r="E1183" s="37"/>
      <c r="F1183" s="38"/>
      <c r="G1183" s="111"/>
      <c r="H1183" s="113">
        <f t="shared" si="35"/>
        <v>0</v>
      </c>
    </row>
    <row r="1184" spans="1:11" x14ac:dyDescent="0.25">
      <c r="A1184" s="34"/>
      <c r="B1184" s="40"/>
      <c r="C1184" s="40"/>
      <c r="D1184" s="41"/>
      <c r="E1184" s="37"/>
      <c r="F1184" s="38"/>
      <c r="G1184" s="111"/>
      <c r="H1184" s="113">
        <f t="shared" si="35"/>
        <v>0</v>
      </c>
    </row>
    <row r="1185" spans="1:8" x14ac:dyDescent="0.25">
      <c r="A1185" s="34"/>
      <c r="B1185" s="114"/>
      <c r="C1185" s="114"/>
      <c r="D1185" s="115"/>
      <c r="E1185" s="37"/>
      <c r="F1185" s="38"/>
      <c r="G1185" s="111"/>
      <c r="H1185" s="113">
        <f t="shared" si="35"/>
        <v>0</v>
      </c>
    </row>
    <row r="1186" spans="1:8" x14ac:dyDescent="0.25">
      <c r="A1186" s="34"/>
      <c r="B1186" s="40"/>
      <c r="C1186" s="40"/>
      <c r="D1186" s="41"/>
      <c r="E1186" s="37"/>
      <c r="F1186" s="38"/>
      <c r="G1186" s="39"/>
      <c r="H1186" s="39">
        <f t="shared" si="35"/>
        <v>0</v>
      </c>
    </row>
    <row r="1187" spans="1:8" x14ac:dyDescent="0.25">
      <c r="A1187" s="42"/>
      <c r="B1187" s="42"/>
      <c r="C1187" s="42"/>
      <c r="D1187" s="42"/>
      <c r="E1187" s="43"/>
      <c r="F1187" s="24"/>
      <c r="G1187" s="44" t="s">
        <v>2787</v>
      </c>
      <c r="H1187" s="45">
        <f>SUM(H1175:H1186)</f>
        <v>3572</v>
      </c>
    </row>
    <row r="1188" spans="1:8" x14ac:dyDescent="0.25">
      <c r="A1188" s="46" t="s">
        <v>2788</v>
      </c>
      <c r="B1188" s="42"/>
      <c r="C1188" s="42"/>
      <c r="D1188" s="42"/>
      <c r="E1188" s="43"/>
      <c r="F1188" s="24"/>
      <c r="G1188" s="43"/>
      <c r="H1188" s="43"/>
    </row>
    <row r="1189" spans="1:8" x14ac:dyDescent="0.25">
      <c r="A1189" s="29" t="s">
        <v>2782</v>
      </c>
      <c r="B1189" s="30"/>
      <c r="C1189" s="30"/>
      <c r="D1189" s="31"/>
      <c r="E1189" s="47" t="s">
        <v>2780</v>
      </c>
      <c r="F1189" s="33" t="s">
        <v>2783</v>
      </c>
      <c r="G1189" s="47" t="s">
        <v>2784</v>
      </c>
      <c r="H1189" s="47" t="s">
        <v>2785</v>
      </c>
    </row>
    <row r="1190" spans="1:8" x14ac:dyDescent="0.25">
      <c r="A1190" s="34" t="s">
        <v>2844</v>
      </c>
      <c r="B1190" s="40"/>
      <c r="C1190" s="40"/>
      <c r="D1190" s="41"/>
      <c r="E1190" s="37" t="s">
        <v>2798</v>
      </c>
      <c r="F1190" s="38">
        <v>0.05</v>
      </c>
      <c r="G1190" s="37">
        <f>+H1210</f>
        <v>552</v>
      </c>
      <c r="H1190" s="39">
        <f>+ROUND((F1190*G1190),0)</f>
        <v>28</v>
      </c>
    </row>
    <row r="1191" spans="1:8" x14ac:dyDescent="0.25">
      <c r="A1191" s="34"/>
      <c r="B1191" s="40"/>
      <c r="C1191" s="40"/>
      <c r="D1191" s="41"/>
      <c r="E1191" s="37"/>
      <c r="F1191" s="38"/>
      <c r="G1191" s="37"/>
      <c r="H1191" s="39">
        <f>+ROUND((F1191*G1191),0)</f>
        <v>0</v>
      </c>
    </row>
    <row r="1192" spans="1:8" x14ac:dyDescent="0.25">
      <c r="A1192" s="34"/>
      <c r="B1192" s="40"/>
      <c r="C1192" s="40"/>
      <c r="D1192" s="41"/>
      <c r="E1192" s="37"/>
      <c r="F1192" s="38"/>
      <c r="G1192" s="37"/>
      <c r="H1192" s="39">
        <f>+ROUND((F1192*G1192),0)</f>
        <v>0</v>
      </c>
    </row>
    <row r="1193" spans="1:8" x14ac:dyDescent="0.25">
      <c r="A1193" s="34"/>
      <c r="B1193" s="40"/>
      <c r="C1193" s="40"/>
      <c r="D1193" s="41"/>
      <c r="E1193" s="37"/>
      <c r="F1193" s="38"/>
      <c r="G1193" s="37"/>
      <c r="H1193" s="39">
        <f>+ROUND((F1193*G1193),0)</f>
        <v>0</v>
      </c>
    </row>
    <row r="1194" spans="1:8" x14ac:dyDescent="0.25">
      <c r="A1194" s="34"/>
      <c r="B1194" s="40"/>
      <c r="C1194" s="40"/>
      <c r="D1194" s="41"/>
      <c r="E1194" s="37"/>
      <c r="F1194" s="38"/>
      <c r="G1194" s="37"/>
      <c r="H1194" s="39"/>
    </row>
    <row r="1195" spans="1:8" x14ac:dyDescent="0.25">
      <c r="A1195" s="34"/>
      <c r="B1195" s="40"/>
      <c r="C1195" s="40"/>
      <c r="D1195" s="41"/>
      <c r="E1195" s="37"/>
      <c r="F1195" s="38"/>
      <c r="G1195" s="37"/>
      <c r="H1195" s="39"/>
    </row>
    <row r="1196" spans="1:8" x14ac:dyDescent="0.25">
      <c r="A1196" s="34"/>
      <c r="B1196" s="40"/>
      <c r="C1196" s="40"/>
      <c r="D1196" s="41"/>
      <c r="E1196" s="37"/>
      <c r="F1196" s="38"/>
      <c r="G1196" s="37"/>
      <c r="H1196" s="39"/>
    </row>
    <row r="1197" spans="1:8" x14ac:dyDescent="0.25">
      <c r="A1197" s="42"/>
      <c r="B1197" s="42"/>
      <c r="C1197" s="42"/>
      <c r="D1197" s="42"/>
      <c r="E1197" s="43"/>
      <c r="F1197" s="24"/>
      <c r="G1197" s="44" t="s">
        <v>2787</v>
      </c>
      <c r="H1197" s="45">
        <f>SUM(H1190:H1196)</f>
        <v>28</v>
      </c>
    </row>
    <row r="1198" spans="1:8" x14ac:dyDescent="0.25">
      <c r="A1198" s="46" t="s">
        <v>2789</v>
      </c>
      <c r="B1198" s="42"/>
      <c r="C1198" s="42"/>
      <c r="D1198" s="42"/>
      <c r="E1198" s="43"/>
      <c r="F1198" s="24"/>
      <c r="G1198" s="43"/>
      <c r="H1198" s="43"/>
    </row>
    <row r="1199" spans="1:8" x14ac:dyDescent="0.25">
      <c r="A1199" s="29" t="s">
        <v>2782</v>
      </c>
      <c r="B1199" s="30"/>
      <c r="C1199" s="30"/>
      <c r="D1199" s="31"/>
      <c r="E1199" s="47" t="s">
        <v>2780</v>
      </c>
      <c r="F1199" s="33" t="s">
        <v>2783</v>
      </c>
      <c r="G1199" s="47" t="s">
        <v>2784</v>
      </c>
      <c r="H1199" s="47" t="s">
        <v>2785</v>
      </c>
    </row>
    <row r="1200" spans="1:8" x14ac:dyDescent="0.25">
      <c r="A1200" s="34" t="s">
        <v>2953</v>
      </c>
      <c r="B1200" s="40"/>
      <c r="C1200" s="40"/>
      <c r="D1200" s="41"/>
      <c r="E1200" s="37" t="s">
        <v>2835</v>
      </c>
      <c r="F1200" s="178">
        <v>1E-3</v>
      </c>
      <c r="G1200" s="39">
        <f>+TRANS!H32</f>
        <v>29605</v>
      </c>
      <c r="H1200" s="45">
        <f>+ROUND((F1200*G1200),0)</f>
        <v>30</v>
      </c>
    </row>
    <row r="1201" spans="1:8" x14ac:dyDescent="0.25">
      <c r="A1201" s="34"/>
      <c r="B1201" s="40"/>
      <c r="C1201" s="40"/>
      <c r="D1201" s="41"/>
      <c r="E1201" s="37"/>
      <c r="F1201" s="38"/>
      <c r="G1201" s="39"/>
      <c r="H1201" s="45">
        <f>+ROUND((F1201*G1201),0)</f>
        <v>0</v>
      </c>
    </row>
    <row r="1202" spans="1:8" x14ac:dyDescent="0.25">
      <c r="A1202" s="34"/>
      <c r="B1202" s="40"/>
      <c r="C1202" s="40"/>
      <c r="D1202" s="41"/>
      <c r="E1202" s="37"/>
      <c r="F1202" s="38"/>
      <c r="G1202" s="39"/>
      <c r="H1202" s="45">
        <f>+ROUND((F1202*G1202),0)</f>
        <v>0</v>
      </c>
    </row>
    <row r="1203" spans="1:8" x14ac:dyDescent="0.25">
      <c r="A1203" s="42"/>
      <c r="B1203" s="42"/>
      <c r="C1203" s="42"/>
      <c r="D1203" s="42"/>
      <c r="E1203" s="43"/>
      <c r="F1203" s="24"/>
      <c r="G1203" s="44" t="s">
        <v>2787</v>
      </c>
      <c r="H1203" s="45">
        <f>SUM(H1200:H1202)</f>
        <v>30</v>
      </c>
    </row>
    <row r="1204" spans="1:8" x14ac:dyDescent="0.25">
      <c r="A1204" s="42"/>
      <c r="B1204" s="42"/>
      <c r="C1204" s="42"/>
      <c r="D1204" s="42"/>
      <c r="E1204" s="43"/>
      <c r="F1204" s="24"/>
      <c r="G1204" s="43"/>
      <c r="H1204" s="43"/>
    </row>
    <row r="1205" spans="1:8" x14ac:dyDescent="0.25">
      <c r="A1205" s="46" t="s">
        <v>2790</v>
      </c>
      <c r="B1205" s="42"/>
      <c r="C1205" s="42"/>
      <c r="D1205" s="42"/>
      <c r="E1205" s="43"/>
      <c r="F1205" s="24"/>
      <c r="G1205" s="43"/>
      <c r="H1205" s="43"/>
    </row>
    <row r="1206" spans="1:8" x14ac:dyDescent="0.25">
      <c r="A1206" s="207" t="s">
        <v>2782</v>
      </c>
      <c r="B1206" s="208"/>
      <c r="C1206" s="209"/>
      <c r="D1206" s="48" t="s">
        <v>2791</v>
      </c>
      <c r="E1206" s="49" t="s">
        <v>2792</v>
      </c>
      <c r="F1206" s="33" t="s">
        <v>2793</v>
      </c>
      <c r="G1206" s="50" t="s">
        <v>2794</v>
      </c>
      <c r="H1206" s="47" t="s">
        <v>2785</v>
      </c>
    </row>
    <row r="1207" spans="1:8" x14ac:dyDescent="0.25">
      <c r="A1207" s="34" t="s">
        <v>764</v>
      </c>
      <c r="B1207" s="40"/>
      <c r="C1207" s="41"/>
      <c r="D1207" s="37">
        <f>+IF(A1207=0,0,VLOOKUP(A1207,INSUMOS!$A$5:$C$2911,3,FALSE)/E1207)</f>
        <v>8906.6666666666661</v>
      </c>
      <c r="E1207" s="51">
        <f>+[16]F.P.!$H$50</f>
        <v>1.95</v>
      </c>
      <c r="F1207" s="52">
        <v>3.1800000000000002E-2</v>
      </c>
      <c r="G1207" s="53">
        <f>E1207*D1207</f>
        <v>17368</v>
      </c>
      <c r="H1207" s="45">
        <f>+ROUND((F1207*G1207),0)</f>
        <v>552</v>
      </c>
    </row>
    <row r="1208" spans="1:8" x14ac:dyDescent="0.25">
      <c r="A1208" s="34"/>
      <c r="B1208" s="40"/>
      <c r="C1208" s="41"/>
      <c r="D1208" s="37"/>
      <c r="E1208" s="51">
        <f>+[16]F.P.!$H$50</f>
        <v>1.95</v>
      </c>
      <c r="F1208" s="52"/>
      <c r="G1208" s="53"/>
      <c r="H1208" s="45">
        <f>+ROUND((F1208*G1208),0)</f>
        <v>0</v>
      </c>
    </row>
    <row r="1209" spans="1:8" x14ac:dyDescent="0.25">
      <c r="A1209" s="34"/>
      <c r="B1209" s="40"/>
      <c r="C1209" s="41"/>
      <c r="D1209" s="37"/>
      <c r="E1209" s="51">
        <f>+[16]F.P.!$H$50</f>
        <v>1.95</v>
      </c>
      <c r="F1209" s="52"/>
      <c r="G1209" s="53"/>
      <c r="H1209" s="45">
        <f>+ROUND((F1209*G1209),0)</f>
        <v>0</v>
      </c>
    </row>
    <row r="1210" spans="1:8" x14ac:dyDescent="0.25">
      <c r="A1210" s="23"/>
      <c r="B1210" s="23"/>
      <c r="C1210" s="23"/>
      <c r="D1210" s="23"/>
      <c r="E1210" s="43"/>
      <c r="F1210" s="24"/>
      <c r="G1210" s="44" t="s">
        <v>2787</v>
      </c>
      <c r="H1210" s="55">
        <f>SUM(H1207:H1209)</f>
        <v>552</v>
      </c>
    </row>
    <row r="1211" spans="1:8" x14ac:dyDescent="0.25">
      <c r="A1211" s="23"/>
      <c r="B1211" s="23"/>
      <c r="C1211" s="23"/>
      <c r="D1211" s="23"/>
      <c r="E1211" s="43"/>
      <c r="F1211" s="56"/>
      <c r="G1211" s="57" t="s">
        <v>2795</v>
      </c>
      <c r="H1211" s="58">
        <f>+H1187+H1197+H1203+H1210</f>
        <v>4182</v>
      </c>
    </row>
    <row r="1212" spans="1:8" x14ac:dyDescent="0.25">
      <c r="A1212" s="28" t="s">
        <v>2796</v>
      </c>
      <c r="B1212" s="23"/>
      <c r="C1212" s="23"/>
      <c r="D1212" s="23"/>
      <c r="E1212" s="43"/>
      <c r="F1212" s="24"/>
      <c r="G1212" s="43"/>
      <c r="H1212" s="43"/>
    </row>
    <row r="1213" spans="1:8" x14ac:dyDescent="0.25">
      <c r="A1213" s="210" t="s">
        <v>2782</v>
      </c>
      <c r="B1213" s="211"/>
      <c r="C1213" s="210" t="s">
        <v>2797</v>
      </c>
      <c r="D1213" s="211"/>
      <c r="E1213" s="47" t="s">
        <v>2798</v>
      </c>
      <c r="F1213" s="59" t="s">
        <v>2799</v>
      </c>
      <c r="G1213" s="60"/>
      <c r="H1213" s="47" t="s">
        <v>2785</v>
      </c>
    </row>
    <row r="1214" spans="1:8" x14ac:dyDescent="0.25">
      <c r="A1214" s="193" t="s">
        <v>2800</v>
      </c>
      <c r="B1214" s="194"/>
      <c r="C1214" s="195" t="s">
        <v>2798</v>
      </c>
      <c r="D1214" s="196"/>
      <c r="E1214" s="61">
        <f>+AIU!$B$11</f>
        <v>0.21999999999999997</v>
      </c>
      <c r="F1214" s="62"/>
      <c r="G1214" s="63">
        <f>+H1211</f>
        <v>4182</v>
      </c>
      <c r="H1214" s="45">
        <f>+G1214*E1214</f>
        <v>920.03999999999985</v>
      </c>
    </row>
    <row r="1215" spans="1:8" x14ac:dyDescent="0.25">
      <c r="A1215" s="193" t="s">
        <v>2801</v>
      </c>
      <c r="B1215" s="194"/>
      <c r="C1215" s="195" t="s">
        <v>2798</v>
      </c>
      <c r="D1215" s="196"/>
      <c r="E1215" s="61">
        <f>+AIU!$B$32</f>
        <v>3.0000000000000002E-2</v>
      </c>
      <c r="F1215" s="62"/>
      <c r="G1215" s="63">
        <f>+H1211</f>
        <v>4182</v>
      </c>
      <c r="H1215" s="45">
        <f>+G1215*E1215</f>
        <v>125.46000000000001</v>
      </c>
    </row>
    <row r="1216" spans="1:8" x14ac:dyDescent="0.25">
      <c r="A1216" s="193" t="s">
        <v>2802</v>
      </c>
      <c r="B1216" s="194"/>
      <c r="C1216" s="195" t="s">
        <v>2798</v>
      </c>
      <c r="D1216" s="196"/>
      <c r="E1216" s="61">
        <f>+AIU!$B$41</f>
        <v>0.05</v>
      </c>
      <c r="F1216" s="62"/>
      <c r="G1216" s="63">
        <f>+H1211</f>
        <v>4182</v>
      </c>
      <c r="H1216" s="45">
        <f>+G1216*E1216</f>
        <v>209.10000000000002</v>
      </c>
    </row>
    <row r="1217" spans="1:11" x14ac:dyDescent="0.25">
      <c r="A1217" s="23"/>
      <c r="B1217" s="23"/>
      <c r="C1217" s="23"/>
      <c r="D1217" s="23"/>
      <c r="E1217" s="64" t="s">
        <v>2803</v>
      </c>
      <c r="F1217" s="65"/>
      <c r="G1217" s="66"/>
      <c r="H1217" s="45">
        <f>SUM(H1214:H1216)</f>
        <v>1254.5999999999999</v>
      </c>
    </row>
    <row r="1218" spans="1:11" x14ac:dyDescent="0.25">
      <c r="A1218" s="23"/>
      <c r="B1218" s="23"/>
      <c r="C1218" s="23"/>
      <c r="D1218" s="23"/>
      <c r="E1218" s="23"/>
      <c r="F1218" s="24"/>
      <c r="G1218" s="23"/>
      <c r="H1218" s="67"/>
    </row>
    <row r="1219" spans="1:11" x14ac:dyDescent="0.25">
      <c r="A1219" s="23"/>
      <c r="B1219" s="23"/>
      <c r="C1219" s="23"/>
      <c r="D1219" s="23"/>
      <c r="E1219" s="23"/>
      <c r="F1219" s="24"/>
      <c r="G1219" s="23"/>
      <c r="H1219" s="67"/>
    </row>
    <row r="1220" spans="1:11" x14ac:dyDescent="0.25">
      <c r="A1220" s="23"/>
      <c r="B1220" s="23"/>
      <c r="C1220" s="23"/>
      <c r="D1220" s="23"/>
      <c r="E1220" s="68" t="s">
        <v>2804</v>
      </c>
      <c r="F1220" s="69"/>
      <c r="G1220" s="68"/>
      <c r="H1220" s="70">
        <f>+H1217+H1211</f>
        <v>5436.6</v>
      </c>
    </row>
    <row r="1221" spans="1:11" x14ac:dyDescent="0.25">
      <c r="A1221" s="197" t="s">
        <v>2778</v>
      </c>
      <c r="B1221" s="197"/>
      <c r="C1221" s="197"/>
      <c r="D1221" s="197"/>
      <c r="E1221" s="197"/>
      <c r="F1221" s="197"/>
      <c r="G1221" s="197"/>
      <c r="H1221" s="197"/>
    </row>
    <row r="1222" spans="1:11" ht="15.75" thickBot="1" x14ac:dyDescent="0.3">
      <c r="A1222" s="23"/>
      <c r="B1222" s="23"/>
      <c r="C1222" s="23"/>
      <c r="D1222" s="23"/>
      <c r="E1222" s="23"/>
      <c r="F1222" s="24"/>
      <c r="G1222" s="23"/>
      <c r="H1222" s="23"/>
    </row>
    <row r="1223" spans="1:11" ht="39.75" customHeight="1" thickBot="1" x14ac:dyDescent="0.3">
      <c r="A1223" s="198" t="s">
        <v>2818</v>
      </c>
      <c r="B1223" s="199"/>
      <c r="C1223" s="199"/>
      <c r="D1223" s="199"/>
      <c r="E1223" s="199"/>
      <c r="F1223" s="199"/>
      <c r="G1223" s="199"/>
      <c r="H1223" s="200"/>
    </row>
    <row r="1224" spans="1:11" x14ac:dyDescent="0.25">
      <c r="A1224" s="23"/>
      <c r="B1224" s="23"/>
      <c r="C1224" s="23"/>
      <c r="D1224" s="23"/>
      <c r="E1224" s="23"/>
      <c r="F1224" s="24"/>
      <c r="G1224" s="23"/>
      <c r="H1224" s="23"/>
    </row>
    <row r="1225" spans="1:11" x14ac:dyDescent="0.25">
      <c r="A1225" s="25" t="s">
        <v>2779</v>
      </c>
      <c r="B1225" s="201" t="str">
        <f>+VLOOKUP(A1226,PRESUPUESTO!$B$13:$G$408,2,FALSE)</f>
        <v>Señales preventivas (SP) y Reglamentarias SR (60 x 60) cm</v>
      </c>
      <c r="C1225" s="202"/>
      <c r="D1225" s="202"/>
      <c r="E1225" s="202"/>
      <c r="F1225" s="202"/>
      <c r="G1225" s="203"/>
      <c r="H1225" s="26" t="s">
        <v>2780</v>
      </c>
    </row>
    <row r="1226" spans="1:11" x14ac:dyDescent="0.25">
      <c r="A1226" s="27">
        <v>6.01</v>
      </c>
      <c r="B1226" s="204"/>
      <c r="C1226" s="205"/>
      <c r="D1226" s="205"/>
      <c r="E1226" s="205"/>
      <c r="F1226" s="205"/>
      <c r="G1226" s="206"/>
      <c r="H1226" s="27" t="str">
        <f>+VLOOKUP(A1226,PRESUPUESTO!$B$13:$G$562,3,FALSE)</f>
        <v>Und</v>
      </c>
      <c r="J1226">
        <v>23</v>
      </c>
      <c r="K1226" s="100">
        <f>+H1266</f>
        <v>254098</v>
      </c>
    </row>
    <row r="1227" spans="1:11" x14ac:dyDescent="0.25">
      <c r="A1227" s="23"/>
      <c r="B1227" s="23"/>
      <c r="C1227" s="23"/>
      <c r="D1227" s="23"/>
      <c r="E1227" s="23"/>
      <c r="F1227" s="24"/>
      <c r="G1227" s="23"/>
      <c r="H1227" s="23"/>
    </row>
    <row r="1228" spans="1:11" x14ac:dyDescent="0.25">
      <c r="A1228" s="28" t="s">
        <v>2781</v>
      </c>
      <c r="B1228" s="23"/>
      <c r="C1228" s="23"/>
      <c r="D1228" s="23"/>
      <c r="E1228" s="23"/>
      <c r="F1228" s="24"/>
      <c r="G1228" s="23"/>
      <c r="H1228" s="23"/>
    </row>
    <row r="1229" spans="1:11" x14ac:dyDescent="0.25">
      <c r="A1229" s="29" t="s">
        <v>2782</v>
      </c>
      <c r="B1229" s="30"/>
      <c r="C1229" s="30"/>
      <c r="D1229" s="31"/>
      <c r="E1229" s="32" t="s">
        <v>2780</v>
      </c>
      <c r="F1229" s="33" t="s">
        <v>2783</v>
      </c>
      <c r="G1229" s="32" t="s">
        <v>2784</v>
      </c>
      <c r="H1229" s="32" t="s">
        <v>2785</v>
      </c>
    </row>
    <row r="1230" spans="1:11" x14ac:dyDescent="0.25">
      <c r="A1230" s="34" t="s">
        <v>912</v>
      </c>
      <c r="B1230" s="35"/>
      <c r="C1230" s="35"/>
      <c r="D1230" s="36"/>
      <c r="E1230" s="37" t="str">
        <f>+IF(A1230=0,0,VLOOKUP(A1230,INSUMOS!$A$5:$C$2911,2,FALSE))</f>
        <v>m³</v>
      </c>
      <c r="F1230" s="38">
        <v>1.05</v>
      </c>
      <c r="G1230" s="111">
        <f>+BASICO!H336</f>
        <v>26990</v>
      </c>
      <c r="H1230" s="113">
        <f t="shared" ref="H1230:H1241" si="36">+ROUND((F1230*G1230),0)</f>
        <v>28340</v>
      </c>
    </row>
    <row r="1231" spans="1:11" x14ac:dyDescent="0.25">
      <c r="A1231" s="34" t="s">
        <v>2890</v>
      </c>
      <c r="B1231" s="40"/>
      <c r="C1231" s="40"/>
      <c r="D1231" s="41"/>
      <c r="E1231" s="37" t="s">
        <v>2822</v>
      </c>
      <c r="F1231" s="38">
        <v>0.03</v>
      </c>
      <c r="G1231" s="111">
        <f>+BASICO!H41</f>
        <v>470682</v>
      </c>
      <c r="H1231" s="113">
        <f t="shared" si="36"/>
        <v>14120</v>
      </c>
    </row>
    <row r="1232" spans="1:11" x14ac:dyDescent="0.25">
      <c r="A1232" s="34" t="s">
        <v>1753</v>
      </c>
      <c r="B1232" s="40"/>
      <c r="C1232" s="40"/>
      <c r="D1232" s="41"/>
      <c r="E1232" s="37" t="str">
        <f>+IF(A1232=0,0,VLOOKUP(A1232,INSUMOS!$A$5:$C$2911,2,FALSE))</f>
        <v>und</v>
      </c>
      <c r="F1232" s="38">
        <v>1</v>
      </c>
      <c r="G1232" s="111">
        <f>+IF(A1232=0,0,VLOOKUP(A1232,INSUMOS!$A$5:$C$2911,3,FALSE))</f>
        <v>192000</v>
      </c>
      <c r="H1232" s="113">
        <f t="shared" si="36"/>
        <v>192000</v>
      </c>
    </row>
    <row r="1233" spans="1:8" x14ac:dyDescent="0.25">
      <c r="A1233" s="34"/>
      <c r="B1233" s="40"/>
      <c r="C1233" s="40"/>
      <c r="D1233" s="41"/>
      <c r="E1233" s="37">
        <f>+IF(A1233=0,0,VLOOKUP(A1233,INSUMOS!$A$5:$C$2911,2,FALSE))</f>
        <v>0</v>
      </c>
      <c r="F1233" s="38"/>
      <c r="G1233" s="111">
        <f>+IF(A1233=0,0,VLOOKUP(A1233,INSUMOS!$A$5:$C$2911,3,FALSE))</f>
        <v>0</v>
      </c>
      <c r="H1233" s="113">
        <f t="shared" si="36"/>
        <v>0</v>
      </c>
    </row>
    <row r="1234" spans="1:8" x14ac:dyDescent="0.25">
      <c r="A1234" s="34"/>
      <c r="B1234" s="40"/>
      <c r="C1234" s="40"/>
      <c r="D1234" s="41"/>
      <c r="E1234" s="37">
        <f>+IF(A1234=0,0,VLOOKUP(A1234,INSUMOS!$A$5:$C$2911,2,FALSE))</f>
        <v>0</v>
      </c>
      <c r="F1234" s="38"/>
      <c r="G1234" s="111">
        <f>+IF(A1234=0,0,VLOOKUP(A1234,INSUMOS!$A$5:$C$2911,3,FALSE))</f>
        <v>0</v>
      </c>
      <c r="H1234" s="113">
        <f t="shared" si="36"/>
        <v>0</v>
      </c>
    </row>
    <row r="1235" spans="1:8" x14ac:dyDescent="0.25">
      <c r="A1235" s="34"/>
      <c r="B1235" s="40"/>
      <c r="C1235" s="40"/>
      <c r="D1235" s="41"/>
      <c r="E1235" s="37">
        <f>+IF(A1235=0,0,VLOOKUP(A1235,INSUMOS!$A$5:$C$2911,2,FALSE))</f>
        <v>0</v>
      </c>
      <c r="F1235" s="38"/>
      <c r="G1235" s="111">
        <f>+IF(A1235=0,0,VLOOKUP(A1235,INSUMOS!$A$5:$C$2911,3,FALSE))</f>
        <v>0</v>
      </c>
      <c r="H1235" s="113">
        <f t="shared" si="36"/>
        <v>0</v>
      </c>
    </row>
    <row r="1236" spans="1:8" x14ac:dyDescent="0.25">
      <c r="A1236" s="34"/>
      <c r="B1236" s="40"/>
      <c r="C1236" s="40"/>
      <c r="D1236" s="41"/>
      <c r="E1236" s="37">
        <f>+IF(A1236=0,0,VLOOKUP(A1236,INSUMOS!$A$5:$C$2911,2,FALSE))</f>
        <v>0</v>
      </c>
      <c r="F1236" s="38"/>
      <c r="G1236" s="111">
        <f>+IF(A1236=0,0,VLOOKUP(A1236,INSUMOS!$A$5:$C$2911,3,FALSE))</f>
        <v>0</v>
      </c>
      <c r="H1236" s="113">
        <f t="shared" si="36"/>
        <v>0</v>
      </c>
    </row>
    <row r="1237" spans="1:8" x14ac:dyDescent="0.25">
      <c r="A1237" s="34"/>
      <c r="B1237" s="40"/>
      <c r="C1237" s="40"/>
      <c r="D1237" s="41"/>
      <c r="E1237" s="37">
        <f>+IF(A1237=0,0,VLOOKUP(A1237,INSUMOS!$A$5:$C$2911,2,FALSE))</f>
        <v>0</v>
      </c>
      <c r="F1237" s="38"/>
      <c r="G1237" s="111">
        <f>+IF(A1237=0,0,VLOOKUP(A1237,INSUMOS!$A$5:$C$2911,3,FALSE))</f>
        <v>0</v>
      </c>
      <c r="H1237" s="113">
        <f t="shared" si="36"/>
        <v>0</v>
      </c>
    </row>
    <row r="1238" spans="1:8" x14ac:dyDescent="0.25">
      <c r="A1238" s="34"/>
      <c r="B1238" s="40"/>
      <c r="C1238" s="40"/>
      <c r="D1238" s="41"/>
      <c r="E1238" s="37">
        <f>+IF(A1238=0,0,VLOOKUP(A1238,INSUMOS!$A$5:$C$2911,2,FALSE))</f>
        <v>0</v>
      </c>
      <c r="F1238" s="38"/>
      <c r="G1238" s="111">
        <f>+IF(A1238=0,0,VLOOKUP(A1238,INSUMOS!$A$5:$C$2911,3,FALSE))</f>
        <v>0</v>
      </c>
      <c r="H1238" s="113">
        <f t="shared" si="36"/>
        <v>0</v>
      </c>
    </row>
    <row r="1239" spans="1:8" x14ac:dyDescent="0.25">
      <c r="A1239" s="34"/>
      <c r="B1239" s="40"/>
      <c r="C1239" s="40"/>
      <c r="D1239" s="41"/>
      <c r="E1239" s="37">
        <f>+IF(A1239=0,0,VLOOKUP(A1239,INSUMOS!$A$5:$C$2911,2,FALSE))</f>
        <v>0</v>
      </c>
      <c r="F1239" s="38"/>
      <c r="G1239" s="111">
        <f>+IF(A1239=0,0,VLOOKUP(A1239,INSUMOS!$A$5:$C$2911,3,FALSE))</f>
        <v>0</v>
      </c>
      <c r="H1239" s="113">
        <f t="shared" si="36"/>
        <v>0</v>
      </c>
    </row>
    <row r="1240" spans="1:8" x14ac:dyDescent="0.25">
      <c r="A1240" s="34"/>
      <c r="B1240" s="114"/>
      <c r="C1240" s="114"/>
      <c r="D1240" s="115"/>
      <c r="E1240" s="37">
        <f>+IF(A1240=0,0,VLOOKUP(A1240,INSUMOS!$A$5:$C$2911,2,FALSE))</f>
        <v>0</v>
      </c>
      <c r="F1240" s="38"/>
      <c r="G1240" s="111">
        <f>+IF(A1240=0,0,VLOOKUP(A1240,INSUMOS!$A$5:$C$2911,3,FALSE))</f>
        <v>0</v>
      </c>
      <c r="H1240" s="113">
        <f t="shared" si="36"/>
        <v>0</v>
      </c>
    </row>
    <row r="1241" spans="1:8" x14ac:dyDescent="0.25">
      <c r="A1241" s="34"/>
      <c r="B1241" s="40"/>
      <c r="C1241" s="40"/>
      <c r="D1241" s="41"/>
      <c r="E1241" s="37"/>
      <c r="F1241" s="38"/>
      <c r="G1241" s="39"/>
      <c r="H1241" s="39">
        <f t="shared" si="36"/>
        <v>0</v>
      </c>
    </row>
    <row r="1242" spans="1:8" x14ac:dyDescent="0.25">
      <c r="A1242" s="42"/>
      <c r="B1242" s="42"/>
      <c r="C1242" s="42"/>
      <c r="D1242" s="42"/>
      <c r="E1242" s="43"/>
      <c r="F1242" s="24"/>
      <c r="G1242" s="44" t="s">
        <v>2787</v>
      </c>
      <c r="H1242" s="45">
        <f>SUM(H1230:H1241)</f>
        <v>234460</v>
      </c>
    </row>
    <row r="1243" spans="1:8" x14ac:dyDescent="0.25">
      <c r="A1243" s="46" t="s">
        <v>2788</v>
      </c>
      <c r="B1243" s="42"/>
      <c r="C1243" s="42"/>
      <c r="D1243" s="42"/>
      <c r="E1243" s="43"/>
      <c r="F1243" s="24"/>
      <c r="G1243" s="43"/>
      <c r="H1243" s="43"/>
    </row>
    <row r="1244" spans="1:8" x14ac:dyDescent="0.25">
      <c r="A1244" s="29" t="s">
        <v>2782</v>
      </c>
      <c r="B1244" s="30"/>
      <c r="C1244" s="30"/>
      <c r="D1244" s="31"/>
      <c r="E1244" s="47" t="s">
        <v>2780</v>
      </c>
      <c r="F1244" s="33" t="s">
        <v>2783</v>
      </c>
      <c r="G1244" s="47" t="s">
        <v>2784</v>
      </c>
      <c r="H1244" s="47" t="s">
        <v>2785</v>
      </c>
    </row>
    <row r="1245" spans="1:8" x14ac:dyDescent="0.25">
      <c r="A1245" s="34" t="s">
        <v>2865</v>
      </c>
      <c r="B1245" s="40"/>
      <c r="C1245" s="40"/>
      <c r="D1245" s="41"/>
      <c r="E1245" s="37" t="s">
        <v>2798</v>
      </c>
      <c r="F1245" s="38">
        <v>0.1</v>
      </c>
      <c r="G1245" s="37">
        <f>+H1265</f>
        <v>17368</v>
      </c>
      <c r="H1245" s="39">
        <f>+ROUND((F1245*G1245),0)</f>
        <v>1737</v>
      </c>
    </row>
    <row r="1246" spans="1:8" x14ac:dyDescent="0.25">
      <c r="A1246" s="34"/>
      <c r="B1246" s="40"/>
      <c r="C1246" s="40"/>
      <c r="D1246" s="41"/>
      <c r="E1246" s="37">
        <f>+IF(A1246=0,0,VLOOKUP(A1246,INSUMOS!$A$5:$C$2911,2,FALSE))</f>
        <v>0</v>
      </c>
      <c r="F1246" s="38"/>
      <c r="G1246" s="37">
        <f>+IF(A1246=0,0,VLOOKUP(A1246,INSUMOS!$A$5:$C$2911,3,FALSE))</f>
        <v>0</v>
      </c>
      <c r="H1246" s="39">
        <f>+ROUND((F1246*G1246),0)</f>
        <v>0</v>
      </c>
    </row>
    <row r="1247" spans="1:8" x14ac:dyDescent="0.25">
      <c r="A1247" s="34"/>
      <c r="B1247" s="40"/>
      <c r="C1247" s="40"/>
      <c r="D1247" s="41"/>
      <c r="E1247" s="37">
        <f>+IF(A1247=0,0,VLOOKUP(A1247,INSUMOS!$A$5:$C$2911,2,FALSE))</f>
        <v>0</v>
      </c>
      <c r="F1247" s="38"/>
      <c r="G1247" s="37">
        <f>+IF(A1247=0,0,VLOOKUP(A1247,INSUMOS!$A$5:$C$2911,3,FALSE))</f>
        <v>0</v>
      </c>
      <c r="H1247" s="39">
        <f>+ROUND((F1247*G1247),0)</f>
        <v>0</v>
      </c>
    </row>
    <row r="1248" spans="1:8" x14ac:dyDescent="0.25">
      <c r="A1248" s="34"/>
      <c r="B1248" s="40"/>
      <c r="C1248" s="40"/>
      <c r="D1248" s="41"/>
      <c r="E1248" s="37">
        <f>+IF(A1248=0,0,VLOOKUP(A1248,INSUMOS!$A$5:$C$2911,2,FALSE))</f>
        <v>0</v>
      </c>
      <c r="F1248" s="38"/>
      <c r="G1248" s="37">
        <f>+IF(A1248=0,0,VLOOKUP(A1248,INSUMOS!$A$5:$C$2911,3,FALSE))</f>
        <v>0</v>
      </c>
      <c r="H1248" s="39">
        <f>+ROUND((F1248*G1248),0)</f>
        <v>0</v>
      </c>
    </row>
    <row r="1249" spans="1:8" x14ac:dyDescent="0.25">
      <c r="A1249" s="34"/>
      <c r="B1249" s="40"/>
      <c r="C1249" s="40"/>
      <c r="D1249" s="41"/>
      <c r="E1249" s="37"/>
      <c r="F1249" s="38"/>
      <c r="G1249" s="37"/>
      <c r="H1249" s="39"/>
    </row>
    <row r="1250" spans="1:8" x14ac:dyDescent="0.25">
      <c r="A1250" s="34"/>
      <c r="B1250" s="40"/>
      <c r="C1250" s="40"/>
      <c r="D1250" s="41"/>
      <c r="E1250" s="37"/>
      <c r="F1250" s="38"/>
      <c r="G1250" s="37"/>
      <c r="H1250" s="39"/>
    </row>
    <row r="1251" spans="1:8" x14ac:dyDescent="0.25">
      <c r="A1251" s="34"/>
      <c r="B1251" s="40"/>
      <c r="C1251" s="40"/>
      <c r="D1251" s="41"/>
      <c r="E1251" s="37"/>
      <c r="F1251" s="38"/>
      <c r="G1251" s="37"/>
      <c r="H1251" s="39"/>
    </row>
    <row r="1252" spans="1:8" x14ac:dyDescent="0.25">
      <c r="A1252" s="42"/>
      <c r="B1252" s="42"/>
      <c r="C1252" s="42"/>
      <c r="D1252" s="42"/>
      <c r="E1252" s="43"/>
      <c r="F1252" s="24"/>
      <c r="G1252" s="44" t="s">
        <v>2787</v>
      </c>
      <c r="H1252" s="45">
        <f>SUM(H1245:H1251)</f>
        <v>1737</v>
      </c>
    </row>
    <row r="1253" spans="1:8" x14ac:dyDescent="0.25">
      <c r="A1253" s="46" t="s">
        <v>2789</v>
      </c>
      <c r="B1253" s="42"/>
      <c r="C1253" s="42"/>
      <c r="D1253" s="42"/>
      <c r="E1253" s="43"/>
      <c r="F1253" s="24"/>
      <c r="G1253" s="43"/>
      <c r="H1253" s="43"/>
    </row>
    <row r="1254" spans="1:8" x14ac:dyDescent="0.25">
      <c r="A1254" s="29" t="s">
        <v>2782</v>
      </c>
      <c r="B1254" s="30"/>
      <c r="C1254" s="30"/>
      <c r="D1254" s="31"/>
      <c r="E1254" s="47" t="s">
        <v>2780</v>
      </c>
      <c r="F1254" s="33" t="s">
        <v>2783</v>
      </c>
      <c r="G1254" s="47" t="s">
        <v>2784</v>
      </c>
      <c r="H1254" s="47" t="s">
        <v>2785</v>
      </c>
    </row>
    <row r="1255" spans="1:8" x14ac:dyDescent="0.25">
      <c r="A1255" s="34" t="s">
        <v>2159</v>
      </c>
      <c r="B1255" s="40"/>
      <c r="C1255" s="40"/>
      <c r="D1255" s="41"/>
      <c r="E1255" s="37" t="s">
        <v>2835</v>
      </c>
      <c r="F1255" s="38">
        <v>1.7999999999999999E-2</v>
      </c>
      <c r="G1255" s="39">
        <f>+TRANS!H32</f>
        <v>29605</v>
      </c>
      <c r="H1255" s="45">
        <f>+ROUND((F1255*G1255),0)</f>
        <v>533</v>
      </c>
    </row>
    <row r="1256" spans="1:8" x14ac:dyDescent="0.25">
      <c r="A1256" s="34"/>
      <c r="B1256" s="40"/>
      <c r="C1256" s="40"/>
      <c r="D1256" s="41"/>
      <c r="E1256" s="37"/>
      <c r="F1256" s="38"/>
      <c r="G1256" s="39"/>
      <c r="H1256" s="45">
        <f>+ROUND((F1256*G1256),0)</f>
        <v>0</v>
      </c>
    </row>
    <row r="1257" spans="1:8" x14ac:dyDescent="0.25">
      <c r="A1257" s="34"/>
      <c r="B1257" s="40"/>
      <c r="C1257" s="40"/>
      <c r="D1257" s="41"/>
      <c r="E1257" s="37"/>
      <c r="F1257" s="38"/>
      <c r="G1257" s="39"/>
      <c r="H1257" s="45">
        <f>+ROUND((F1257*G1257),0)</f>
        <v>0</v>
      </c>
    </row>
    <row r="1258" spans="1:8" x14ac:dyDescent="0.25">
      <c r="A1258" s="42"/>
      <c r="B1258" s="42"/>
      <c r="C1258" s="42"/>
      <c r="D1258" s="42"/>
      <c r="E1258" s="43"/>
      <c r="F1258" s="24"/>
      <c r="G1258" s="44" t="s">
        <v>2787</v>
      </c>
      <c r="H1258" s="45">
        <f>SUM(H1255:H1257)</f>
        <v>533</v>
      </c>
    </row>
    <row r="1259" spans="1:8" x14ac:dyDescent="0.25">
      <c r="A1259" s="42"/>
      <c r="B1259" s="42"/>
      <c r="C1259" s="42"/>
      <c r="D1259" s="42"/>
      <c r="E1259" s="43"/>
      <c r="F1259" s="24"/>
      <c r="G1259" s="43"/>
      <c r="H1259" s="43"/>
    </row>
    <row r="1260" spans="1:8" x14ac:dyDescent="0.25">
      <c r="A1260" s="46" t="s">
        <v>2790</v>
      </c>
      <c r="B1260" s="42"/>
      <c r="C1260" s="42"/>
      <c r="D1260" s="42"/>
      <c r="E1260" s="43"/>
      <c r="F1260" s="24"/>
      <c r="G1260" s="43"/>
      <c r="H1260" s="43"/>
    </row>
    <row r="1261" spans="1:8" x14ac:dyDescent="0.25">
      <c r="A1261" s="207" t="s">
        <v>2782</v>
      </c>
      <c r="B1261" s="208"/>
      <c r="C1261" s="209"/>
      <c r="D1261" s="48" t="s">
        <v>2791</v>
      </c>
      <c r="E1261" s="49" t="s">
        <v>2792</v>
      </c>
      <c r="F1261" s="33" t="s">
        <v>2793</v>
      </c>
      <c r="G1261" s="50" t="s">
        <v>2794</v>
      </c>
      <c r="H1261" s="47" t="s">
        <v>2785</v>
      </c>
    </row>
    <row r="1262" spans="1:8" x14ac:dyDescent="0.25">
      <c r="A1262" s="34" t="s">
        <v>764</v>
      </c>
      <c r="B1262" s="40"/>
      <c r="C1262" s="41"/>
      <c r="D1262" s="37">
        <f>+IF(A1262=0,0,VLOOKUP(A1262,INSUMOS!$A$5:$C$2911,3,FALSE)/E1262)</f>
        <v>8906.6666666666661</v>
      </c>
      <c r="E1262" s="51">
        <f>+[16]F.P.!$H$50</f>
        <v>1.95</v>
      </c>
      <c r="F1262" s="52">
        <v>1</v>
      </c>
      <c r="G1262" s="53">
        <f>E1262*D1262</f>
        <v>17368</v>
      </c>
      <c r="H1262" s="45">
        <f>+ROUND((F1262*G1262),0)</f>
        <v>17368</v>
      </c>
    </row>
    <row r="1263" spans="1:8" x14ac:dyDescent="0.25">
      <c r="A1263" s="34"/>
      <c r="B1263" s="40"/>
      <c r="C1263" s="41"/>
      <c r="D1263" s="37"/>
      <c r="E1263" s="51">
        <f>+[16]F.P.!$H$50</f>
        <v>1.95</v>
      </c>
      <c r="F1263" s="52"/>
      <c r="G1263" s="53"/>
      <c r="H1263" s="45">
        <f>+ROUND((F1263*G1263),0)</f>
        <v>0</v>
      </c>
    </row>
    <row r="1264" spans="1:8" x14ac:dyDescent="0.25">
      <c r="A1264" s="34"/>
      <c r="B1264" s="40"/>
      <c r="C1264" s="41"/>
      <c r="D1264" s="37"/>
      <c r="E1264" s="51">
        <f>+[16]F.P.!$H$50</f>
        <v>1.95</v>
      </c>
      <c r="F1264" s="52"/>
      <c r="G1264" s="53"/>
      <c r="H1264" s="45">
        <f>+ROUND((F1264*G1264),0)</f>
        <v>0</v>
      </c>
    </row>
    <row r="1265" spans="1:8" x14ac:dyDescent="0.25">
      <c r="A1265" s="23"/>
      <c r="B1265" s="23"/>
      <c r="C1265" s="23"/>
      <c r="D1265" s="23"/>
      <c r="E1265" s="43"/>
      <c r="F1265" s="24"/>
      <c r="G1265" s="44" t="s">
        <v>2787</v>
      </c>
      <c r="H1265" s="55">
        <f>SUM(H1262:H1264)</f>
        <v>17368</v>
      </c>
    </row>
    <row r="1266" spans="1:8" x14ac:dyDescent="0.25">
      <c r="A1266" s="23"/>
      <c r="B1266" s="23"/>
      <c r="C1266" s="23"/>
      <c r="D1266" s="23"/>
      <c r="E1266" s="43"/>
      <c r="F1266" s="56"/>
      <c r="G1266" s="57" t="s">
        <v>2795</v>
      </c>
      <c r="H1266" s="58">
        <f>+H1242+H1252+H1258+H1265</f>
        <v>254098</v>
      </c>
    </row>
    <row r="1267" spans="1:8" x14ac:dyDescent="0.25">
      <c r="A1267" s="28" t="s">
        <v>2796</v>
      </c>
      <c r="B1267" s="23"/>
      <c r="C1267" s="23"/>
      <c r="D1267" s="23"/>
      <c r="E1267" s="43"/>
      <c r="F1267" s="24"/>
      <c r="G1267" s="43"/>
      <c r="H1267" s="43"/>
    </row>
    <row r="1268" spans="1:8" x14ac:dyDescent="0.25">
      <c r="A1268" s="210" t="s">
        <v>2782</v>
      </c>
      <c r="B1268" s="211"/>
      <c r="C1268" s="210" t="s">
        <v>2797</v>
      </c>
      <c r="D1268" s="211"/>
      <c r="E1268" s="47" t="s">
        <v>2798</v>
      </c>
      <c r="F1268" s="59" t="s">
        <v>2799</v>
      </c>
      <c r="G1268" s="60"/>
      <c r="H1268" s="47" t="s">
        <v>2785</v>
      </c>
    </row>
    <row r="1269" spans="1:8" x14ac:dyDescent="0.25">
      <c r="A1269" s="193" t="s">
        <v>2800</v>
      </c>
      <c r="B1269" s="194"/>
      <c r="C1269" s="195" t="s">
        <v>2798</v>
      </c>
      <c r="D1269" s="196"/>
      <c r="E1269" s="61">
        <f>+AIU!$B$11</f>
        <v>0.21999999999999997</v>
      </c>
      <c r="F1269" s="62"/>
      <c r="G1269" s="63">
        <f>+H1266</f>
        <v>254098</v>
      </c>
      <c r="H1269" s="45">
        <f>+G1269*E1269</f>
        <v>55901.55999999999</v>
      </c>
    </row>
    <row r="1270" spans="1:8" x14ac:dyDescent="0.25">
      <c r="A1270" s="193" t="s">
        <v>2801</v>
      </c>
      <c r="B1270" s="194"/>
      <c r="C1270" s="195" t="s">
        <v>2798</v>
      </c>
      <c r="D1270" s="196"/>
      <c r="E1270" s="61">
        <f>+AIU!$B$32</f>
        <v>3.0000000000000002E-2</v>
      </c>
      <c r="F1270" s="62"/>
      <c r="G1270" s="63">
        <f>+H1266</f>
        <v>254098</v>
      </c>
      <c r="H1270" s="45">
        <f>+G1270*E1270</f>
        <v>7622.9400000000005</v>
      </c>
    </row>
    <row r="1271" spans="1:8" x14ac:dyDescent="0.25">
      <c r="A1271" s="193" t="s">
        <v>2802</v>
      </c>
      <c r="B1271" s="194"/>
      <c r="C1271" s="195" t="s">
        <v>2798</v>
      </c>
      <c r="D1271" s="196"/>
      <c r="E1271" s="61">
        <f>+AIU!$B$41</f>
        <v>0.05</v>
      </c>
      <c r="F1271" s="62"/>
      <c r="G1271" s="63">
        <f>+H1266</f>
        <v>254098</v>
      </c>
      <c r="H1271" s="45">
        <f>+G1271*E1271</f>
        <v>12704.900000000001</v>
      </c>
    </row>
    <row r="1272" spans="1:8" x14ac:dyDescent="0.25">
      <c r="A1272" s="23"/>
      <c r="B1272" s="23"/>
      <c r="C1272" s="23"/>
      <c r="D1272" s="23"/>
      <c r="E1272" s="64" t="s">
        <v>2803</v>
      </c>
      <c r="F1272" s="65"/>
      <c r="G1272" s="66"/>
      <c r="H1272" s="45">
        <f>SUM(H1269:H1271)</f>
        <v>76229.399999999994</v>
      </c>
    </row>
    <row r="1273" spans="1:8" x14ac:dyDescent="0.25">
      <c r="A1273" s="23"/>
      <c r="B1273" s="23"/>
      <c r="C1273" s="23"/>
      <c r="D1273" s="23"/>
      <c r="E1273" s="23"/>
      <c r="F1273" s="24"/>
      <c r="G1273" s="23"/>
      <c r="H1273" s="67"/>
    </row>
    <row r="1274" spans="1:8" x14ac:dyDescent="0.25">
      <c r="A1274" s="23"/>
      <c r="B1274" s="23"/>
      <c r="C1274" s="23"/>
      <c r="D1274" s="23"/>
      <c r="E1274" s="23"/>
      <c r="F1274" s="24"/>
      <c r="G1274" s="23"/>
      <c r="H1274" s="67"/>
    </row>
    <row r="1275" spans="1:8" x14ac:dyDescent="0.25">
      <c r="A1275" s="23"/>
      <c r="B1275" s="23"/>
      <c r="C1275" s="23"/>
      <c r="D1275" s="23"/>
      <c r="E1275" s="68" t="s">
        <v>2804</v>
      </c>
      <c r="F1275" s="69"/>
      <c r="G1275" s="68"/>
      <c r="H1275" s="70">
        <f>+H1272+H1266</f>
        <v>330327.40000000002</v>
      </c>
    </row>
  </sheetData>
  <mergeCells count="280">
    <mergeCell ref="A1269:B1269"/>
    <mergeCell ref="C1269:D1269"/>
    <mergeCell ref="A1270:B1270"/>
    <mergeCell ref="C1270:D1270"/>
    <mergeCell ref="A1271:B1271"/>
    <mergeCell ref="C1271:D1271"/>
    <mergeCell ref="A1221:H1221"/>
    <mergeCell ref="A1223:H1223"/>
    <mergeCell ref="B1225:G1226"/>
    <mergeCell ref="A1261:C1261"/>
    <mergeCell ref="A1268:B1268"/>
    <mergeCell ref="C1268:D1268"/>
    <mergeCell ref="A1214:B1214"/>
    <mergeCell ref="C1214:D1214"/>
    <mergeCell ref="A1215:B1215"/>
    <mergeCell ref="C1215:D1215"/>
    <mergeCell ref="A1216:B1216"/>
    <mergeCell ref="C1216:D1216"/>
    <mergeCell ref="A1166:H1166"/>
    <mergeCell ref="A1168:H1168"/>
    <mergeCell ref="B1170:G1171"/>
    <mergeCell ref="A1206:C1206"/>
    <mergeCell ref="A1213:B1213"/>
    <mergeCell ref="C1213:D1213"/>
    <mergeCell ref="A1159:B1159"/>
    <mergeCell ref="C1159:D1159"/>
    <mergeCell ref="A1160:B1160"/>
    <mergeCell ref="C1160:D1160"/>
    <mergeCell ref="A1161:B1161"/>
    <mergeCell ref="C1161:D1161"/>
    <mergeCell ref="A1111:H1111"/>
    <mergeCell ref="A1113:H1113"/>
    <mergeCell ref="B1115:G1116"/>
    <mergeCell ref="A1151:C1151"/>
    <mergeCell ref="A1158:B1158"/>
    <mergeCell ref="C1158:D1158"/>
    <mergeCell ref="A1104:B1104"/>
    <mergeCell ref="C1104:D1104"/>
    <mergeCell ref="A1105:B1105"/>
    <mergeCell ref="C1105:D1105"/>
    <mergeCell ref="A1106:B1106"/>
    <mergeCell ref="C1106:D1106"/>
    <mergeCell ref="A1056:H1056"/>
    <mergeCell ref="A1058:H1058"/>
    <mergeCell ref="B1060:G1061"/>
    <mergeCell ref="A1096:C1096"/>
    <mergeCell ref="A1103:B1103"/>
    <mergeCell ref="C1103:D1103"/>
    <mergeCell ref="A1049:B1049"/>
    <mergeCell ref="C1049:D1049"/>
    <mergeCell ref="A1050:B1050"/>
    <mergeCell ref="C1050:D1050"/>
    <mergeCell ref="A1051:B1051"/>
    <mergeCell ref="C1051:D1051"/>
    <mergeCell ref="A1001:H1001"/>
    <mergeCell ref="A1003:H1003"/>
    <mergeCell ref="B1005:G1006"/>
    <mergeCell ref="A1041:C1041"/>
    <mergeCell ref="A1048:B1048"/>
    <mergeCell ref="C1048:D1048"/>
    <mergeCell ref="A994:B994"/>
    <mergeCell ref="C994:D994"/>
    <mergeCell ref="A995:B995"/>
    <mergeCell ref="C995:D995"/>
    <mergeCell ref="A996:B996"/>
    <mergeCell ref="C996:D996"/>
    <mergeCell ref="A946:H946"/>
    <mergeCell ref="A948:H948"/>
    <mergeCell ref="B950:G951"/>
    <mergeCell ref="A986:C986"/>
    <mergeCell ref="A993:B993"/>
    <mergeCell ref="C993:D993"/>
    <mergeCell ref="A939:B939"/>
    <mergeCell ref="C939:D939"/>
    <mergeCell ref="A940:B940"/>
    <mergeCell ref="C940:D940"/>
    <mergeCell ref="A941:B941"/>
    <mergeCell ref="C941:D941"/>
    <mergeCell ref="A891:H891"/>
    <mergeCell ref="A893:H893"/>
    <mergeCell ref="B895:G896"/>
    <mergeCell ref="A931:C931"/>
    <mergeCell ref="A938:B938"/>
    <mergeCell ref="C938:D938"/>
    <mergeCell ref="A884:B884"/>
    <mergeCell ref="C884:D884"/>
    <mergeCell ref="A885:B885"/>
    <mergeCell ref="C885:D885"/>
    <mergeCell ref="A886:B886"/>
    <mergeCell ref="C886:D886"/>
    <mergeCell ref="A838:H838"/>
    <mergeCell ref="B840:G841"/>
    <mergeCell ref="A876:C876"/>
    <mergeCell ref="A883:B883"/>
    <mergeCell ref="C883:D883"/>
    <mergeCell ref="A830:B830"/>
    <mergeCell ref="C830:D830"/>
    <mergeCell ref="A831:B831"/>
    <mergeCell ref="C831:D831"/>
    <mergeCell ref="A836:H836"/>
    <mergeCell ref="A828:B828"/>
    <mergeCell ref="C828:D828"/>
    <mergeCell ref="A829:B829"/>
    <mergeCell ref="C829:D829"/>
    <mergeCell ref="A783:H783"/>
    <mergeCell ref="B785:G786"/>
    <mergeCell ref="A800:D800"/>
    <mergeCell ref="A821:C821"/>
    <mergeCell ref="A775:B775"/>
    <mergeCell ref="C775:D775"/>
    <mergeCell ref="A776:B776"/>
    <mergeCell ref="C776:D776"/>
    <mergeCell ref="A781:H781"/>
    <mergeCell ref="A745:D745"/>
    <mergeCell ref="A766:C766"/>
    <mergeCell ref="A773:B773"/>
    <mergeCell ref="C773:D773"/>
    <mergeCell ref="A774:B774"/>
    <mergeCell ref="C774:D774"/>
    <mergeCell ref="A721:B721"/>
    <mergeCell ref="C721:D721"/>
    <mergeCell ref="A726:H726"/>
    <mergeCell ref="A728:H728"/>
    <mergeCell ref="B730:G731"/>
    <mergeCell ref="A718:B718"/>
    <mergeCell ref="C718:D718"/>
    <mergeCell ref="A719:B719"/>
    <mergeCell ref="C719:D719"/>
    <mergeCell ref="A720:B720"/>
    <mergeCell ref="C720:D720"/>
    <mergeCell ref="A672:H672"/>
    <mergeCell ref="A674:H674"/>
    <mergeCell ref="B676:G677"/>
    <mergeCell ref="A690:D690"/>
    <mergeCell ref="A711:C711"/>
    <mergeCell ref="A665:B665"/>
    <mergeCell ref="C665:D665"/>
    <mergeCell ref="A666:B666"/>
    <mergeCell ref="C666:D666"/>
    <mergeCell ref="A667:B667"/>
    <mergeCell ref="C667:D667"/>
    <mergeCell ref="A617:H617"/>
    <mergeCell ref="A619:H619"/>
    <mergeCell ref="B621:G622"/>
    <mergeCell ref="A657:C657"/>
    <mergeCell ref="A664:B664"/>
    <mergeCell ref="C664:D664"/>
    <mergeCell ref="A636:D636"/>
    <mergeCell ref="A610:B610"/>
    <mergeCell ref="C610:D610"/>
    <mergeCell ref="A611:B611"/>
    <mergeCell ref="C611:D611"/>
    <mergeCell ref="A612:B612"/>
    <mergeCell ref="C612:D612"/>
    <mergeCell ref="A561:H561"/>
    <mergeCell ref="A563:H563"/>
    <mergeCell ref="B565:G566"/>
    <mergeCell ref="A602:C602"/>
    <mergeCell ref="A609:B609"/>
    <mergeCell ref="C609:D609"/>
    <mergeCell ref="A554:B554"/>
    <mergeCell ref="C554:D554"/>
    <mergeCell ref="A555:B555"/>
    <mergeCell ref="C555:D555"/>
    <mergeCell ref="A556:B556"/>
    <mergeCell ref="C556:D556"/>
    <mergeCell ref="A505:H505"/>
    <mergeCell ref="A507:H507"/>
    <mergeCell ref="B509:G510"/>
    <mergeCell ref="A546:C546"/>
    <mergeCell ref="A553:B553"/>
    <mergeCell ref="C553:D553"/>
    <mergeCell ref="A498:B498"/>
    <mergeCell ref="C498:D498"/>
    <mergeCell ref="A499:B499"/>
    <mergeCell ref="C499:D499"/>
    <mergeCell ref="A500:B500"/>
    <mergeCell ref="C500:D500"/>
    <mergeCell ref="A449:H449"/>
    <mergeCell ref="A451:H451"/>
    <mergeCell ref="B453:G454"/>
    <mergeCell ref="A490:C490"/>
    <mergeCell ref="A497:B497"/>
    <mergeCell ref="C497:D497"/>
    <mergeCell ref="A330:B330"/>
    <mergeCell ref="C330:D330"/>
    <mergeCell ref="A331:B331"/>
    <mergeCell ref="C331:D331"/>
    <mergeCell ref="A332:B332"/>
    <mergeCell ref="C332:D332"/>
    <mergeCell ref="A281:H281"/>
    <mergeCell ref="A283:H283"/>
    <mergeCell ref="B285:G286"/>
    <mergeCell ref="A322:C322"/>
    <mergeCell ref="A329:B329"/>
    <mergeCell ref="C329:D329"/>
    <mergeCell ref="A274:B274"/>
    <mergeCell ref="C274:D274"/>
    <mergeCell ref="A275:B275"/>
    <mergeCell ref="C275:D275"/>
    <mergeCell ref="A276:B276"/>
    <mergeCell ref="C276:D276"/>
    <mergeCell ref="A225:H225"/>
    <mergeCell ref="A227:H227"/>
    <mergeCell ref="B229:G230"/>
    <mergeCell ref="A266:C266"/>
    <mergeCell ref="A273:B273"/>
    <mergeCell ref="C273:D273"/>
    <mergeCell ref="A218:B218"/>
    <mergeCell ref="C218:D218"/>
    <mergeCell ref="A219:B219"/>
    <mergeCell ref="C219:D219"/>
    <mergeCell ref="A220:B220"/>
    <mergeCell ref="C220:D220"/>
    <mergeCell ref="A169:H169"/>
    <mergeCell ref="A171:H171"/>
    <mergeCell ref="B173:G174"/>
    <mergeCell ref="A210:C210"/>
    <mergeCell ref="A217:B217"/>
    <mergeCell ref="C217:D217"/>
    <mergeCell ref="A162:B162"/>
    <mergeCell ref="C162:D162"/>
    <mergeCell ref="A163:B163"/>
    <mergeCell ref="C163:D163"/>
    <mergeCell ref="A164:B164"/>
    <mergeCell ref="C164:D164"/>
    <mergeCell ref="A113:H113"/>
    <mergeCell ref="A115:H115"/>
    <mergeCell ref="B117:G118"/>
    <mergeCell ref="A154:C154"/>
    <mergeCell ref="A161:B161"/>
    <mergeCell ref="C161:D161"/>
    <mergeCell ref="A106:B106"/>
    <mergeCell ref="C106:D106"/>
    <mergeCell ref="A107:B107"/>
    <mergeCell ref="C107:D107"/>
    <mergeCell ref="A108:B108"/>
    <mergeCell ref="C108:D108"/>
    <mergeCell ref="A57:H57"/>
    <mergeCell ref="A59:H59"/>
    <mergeCell ref="B61:G62"/>
    <mergeCell ref="A98:C98"/>
    <mergeCell ref="A105:B105"/>
    <mergeCell ref="C105:D105"/>
    <mergeCell ref="A50:B50"/>
    <mergeCell ref="C50:D50"/>
    <mergeCell ref="A51:B51"/>
    <mergeCell ref="C51:D51"/>
    <mergeCell ref="A52:B52"/>
    <mergeCell ref="C52:D52"/>
    <mergeCell ref="A1:H1"/>
    <mergeCell ref="A3:H3"/>
    <mergeCell ref="B5:G6"/>
    <mergeCell ref="A42:C42"/>
    <mergeCell ref="A49:B49"/>
    <mergeCell ref="C49:D49"/>
    <mergeCell ref="A337:H337"/>
    <mergeCell ref="A339:H339"/>
    <mergeCell ref="B341:G342"/>
    <mergeCell ref="A378:C378"/>
    <mergeCell ref="A385:B385"/>
    <mergeCell ref="C385:D385"/>
    <mergeCell ref="A386:B386"/>
    <mergeCell ref="C386:D386"/>
    <mergeCell ref="A387:B387"/>
    <mergeCell ref="C387:D387"/>
    <mergeCell ref="A443:B443"/>
    <mergeCell ref="C443:D443"/>
    <mergeCell ref="A444:B444"/>
    <mergeCell ref="C444:D444"/>
    <mergeCell ref="A388:B388"/>
    <mergeCell ref="C388:D388"/>
    <mergeCell ref="A393:H393"/>
    <mergeCell ref="A395:H395"/>
    <mergeCell ref="B397:G398"/>
    <mergeCell ref="A434:C434"/>
    <mergeCell ref="A441:B441"/>
    <mergeCell ref="C441:D441"/>
    <mergeCell ref="A442:B442"/>
    <mergeCell ref="C442:D442"/>
  </mergeCells>
  <pageMargins left="0.7" right="0.7" top="0.75" bottom="0.75" header="0.3" footer="0.3"/>
  <pageSetup scale="81" orientation="portrait" verticalDpi="1200" r:id="rId1"/>
  <rowBreaks count="21" manualBreakCount="21">
    <brk id="56" max="8" man="1"/>
    <brk id="112" max="8" man="1"/>
    <brk id="168" max="8" man="1"/>
    <brk id="224" max="8" man="1"/>
    <brk id="280" max="8" man="1"/>
    <brk id="336" max="8" man="1"/>
    <brk id="392" max="8" man="1"/>
    <brk id="448" max="8" man="1"/>
    <brk id="504" max="8" man="1"/>
    <brk id="560" max="8" man="1"/>
    <brk id="616" max="8" man="1"/>
    <brk id="671" max="8" man="1"/>
    <brk id="725" max="8" man="1"/>
    <brk id="780" max="8" man="1"/>
    <brk id="835" max="8" man="1"/>
    <brk id="890" max="8" man="1"/>
    <brk id="945" max="8" man="1"/>
    <brk id="1000" max="8" man="1"/>
    <brk id="1055" max="8" man="1"/>
    <brk id="1110" max="8" man="1"/>
    <brk id="1165" max="8" man="1"/>
  </rowBreaks>
  <ignoredErrors>
    <ignoredError sqref="G627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5"/>
  <sheetViews>
    <sheetView view="pageBreakPreview" topLeftCell="A229" zoomScale="85" zoomScaleNormal="100" zoomScaleSheetLayoutView="85" workbookViewId="0">
      <selection activeCell="M241" sqref="M241"/>
    </sheetView>
  </sheetViews>
  <sheetFormatPr baseColWidth="10" defaultRowHeight="15" x14ac:dyDescent="0.25"/>
  <cols>
    <col min="1" max="4" width="12.140625" customWidth="1"/>
    <col min="7" max="7" width="12.42578125" customWidth="1"/>
    <col min="8" max="8" width="13.28515625" customWidth="1"/>
  </cols>
  <sheetData>
    <row r="1" spans="1:8" x14ac:dyDescent="0.25">
      <c r="A1" s="197" t="s">
        <v>2778</v>
      </c>
      <c r="B1" s="197"/>
      <c r="C1" s="197"/>
      <c r="D1" s="197"/>
      <c r="E1" s="197"/>
      <c r="F1" s="197"/>
      <c r="G1" s="197"/>
      <c r="H1" s="197"/>
    </row>
    <row r="2" spans="1:8" ht="15.75" thickBot="1" x14ac:dyDescent="0.3">
      <c r="A2" s="23"/>
      <c r="B2" s="23"/>
      <c r="C2" s="23"/>
      <c r="D2" s="23"/>
      <c r="E2" s="23"/>
      <c r="F2" s="24"/>
      <c r="G2" s="23"/>
      <c r="H2" s="23"/>
    </row>
    <row r="3" spans="1:8" ht="46.5" customHeight="1" thickBot="1" x14ac:dyDescent="0.3">
      <c r="A3" s="227" t="s">
        <v>2818</v>
      </c>
      <c r="B3" s="228"/>
      <c r="C3" s="228"/>
      <c r="D3" s="228"/>
      <c r="E3" s="228"/>
      <c r="F3" s="228"/>
      <c r="G3" s="228"/>
      <c r="H3" s="229"/>
    </row>
    <row r="4" spans="1:8" x14ac:dyDescent="0.25">
      <c r="A4" s="23"/>
      <c r="B4" s="23"/>
      <c r="C4" s="23"/>
      <c r="D4" s="23"/>
      <c r="E4" s="23"/>
      <c r="F4" s="24"/>
      <c r="G4" s="23"/>
      <c r="H4" s="23"/>
    </row>
    <row r="5" spans="1:8" x14ac:dyDescent="0.25">
      <c r="A5" s="25" t="s">
        <v>2779</v>
      </c>
      <c r="B5" s="230" t="s">
        <v>2853</v>
      </c>
      <c r="C5" s="231"/>
      <c r="D5" s="231"/>
      <c r="E5" s="231"/>
      <c r="F5" s="231"/>
      <c r="G5" s="232"/>
      <c r="H5" s="25" t="s">
        <v>2780</v>
      </c>
    </row>
    <row r="6" spans="1:8" x14ac:dyDescent="0.25">
      <c r="A6" s="27" t="s">
        <v>2832</v>
      </c>
      <c r="B6" s="233"/>
      <c r="C6" s="234"/>
      <c r="D6" s="234"/>
      <c r="E6" s="234"/>
      <c r="F6" s="234"/>
      <c r="G6" s="235"/>
      <c r="H6" s="27" t="s">
        <v>2822</v>
      </c>
    </row>
    <row r="7" spans="1:8" x14ac:dyDescent="0.25">
      <c r="A7" s="23"/>
      <c r="B7" s="23"/>
      <c r="C7" s="23"/>
      <c r="D7" s="23"/>
      <c r="E7" s="23"/>
      <c r="F7" s="24"/>
      <c r="G7" s="23"/>
      <c r="H7" s="23"/>
    </row>
    <row r="8" spans="1:8" x14ac:dyDescent="0.25">
      <c r="A8" s="28" t="s">
        <v>2781</v>
      </c>
      <c r="B8" s="23"/>
      <c r="C8" s="23"/>
      <c r="D8" s="23"/>
      <c r="E8" s="23"/>
      <c r="F8" s="24"/>
      <c r="G8" s="23"/>
      <c r="H8" s="23"/>
    </row>
    <row r="9" spans="1:8" x14ac:dyDescent="0.25">
      <c r="A9" s="29" t="s">
        <v>2782</v>
      </c>
      <c r="B9" s="30"/>
      <c r="C9" s="30"/>
      <c r="D9" s="31"/>
      <c r="E9" s="32" t="s">
        <v>2780</v>
      </c>
      <c r="F9" s="33" t="s">
        <v>2783</v>
      </c>
      <c r="G9" s="32" t="s">
        <v>2784</v>
      </c>
      <c r="H9" s="32" t="s">
        <v>2785</v>
      </c>
    </row>
    <row r="10" spans="1:8" x14ac:dyDescent="0.25">
      <c r="A10" s="34" t="s">
        <v>2833</v>
      </c>
      <c r="B10" s="35"/>
      <c r="C10" s="35"/>
      <c r="D10" s="36"/>
      <c r="E10" s="111" t="str">
        <f>+IF(A10=0,0,VLOOKUP(A10,[16]INSUMOS!$A$4:$C$2911,2,FALSE))</f>
        <v>kg</v>
      </c>
      <c r="F10" s="38">
        <v>315</v>
      </c>
      <c r="G10" s="37">
        <f>+IF(A10=0,0,VLOOKUP(A10,INSUMOS!$A$5:$C$2911,3,FALSE))</f>
        <v>446</v>
      </c>
      <c r="H10" s="39">
        <f>ROUND((G10*F10),0)</f>
        <v>140490</v>
      </c>
    </row>
    <row r="11" spans="1:8" x14ac:dyDescent="0.25">
      <c r="A11" s="34" t="s">
        <v>78</v>
      </c>
      <c r="B11" s="40"/>
      <c r="C11" s="40"/>
      <c r="D11" s="41"/>
      <c r="E11" s="37" t="str">
        <f>+IF(A11=0,0,VLOOKUP(A11,[16]INSUMOS!$A$4:$C$2911,2,FALSE))</f>
        <v>l</v>
      </c>
      <c r="F11" s="38">
        <v>178.5</v>
      </c>
      <c r="G11" s="37">
        <f>+IF(A11=0,0,VLOOKUP(A11,INSUMOS!$A$5:$C$2911,3,FALSE))</f>
        <v>100</v>
      </c>
      <c r="H11" s="39">
        <f>ROUND((G11*F11),0)</f>
        <v>17850</v>
      </c>
    </row>
    <row r="12" spans="1:8" x14ac:dyDescent="0.25">
      <c r="A12" s="34" t="s">
        <v>157</v>
      </c>
      <c r="B12" s="40"/>
      <c r="C12" s="40"/>
      <c r="D12" s="41"/>
      <c r="E12" s="37" t="str">
        <f>+IF(A12=0,0,VLOOKUP(A12,[16]INSUMOS!$A$4:$C$2911,2,FALSE))</f>
        <v>m³</v>
      </c>
      <c r="F12" s="38">
        <v>0.504</v>
      </c>
      <c r="G12" s="37">
        <f>+IF(A12=0,0,VLOOKUP(A12,INSUMOS!$A$5:$C$2911,3,FALSE))</f>
        <v>22610</v>
      </c>
      <c r="H12" s="39">
        <f>ROUND((G12*F12),0)</f>
        <v>11395</v>
      </c>
    </row>
    <row r="13" spans="1:8" x14ac:dyDescent="0.25">
      <c r="A13" s="34" t="s">
        <v>2175</v>
      </c>
      <c r="B13" s="40"/>
      <c r="C13" s="40"/>
      <c r="D13" s="41"/>
      <c r="E13" s="37" t="str">
        <f>+IF(A13=0,0,VLOOKUP(A13,[16]INSUMOS!$A$4:$C$2911,2,FALSE))</f>
        <v>m³</v>
      </c>
      <c r="F13" s="38">
        <v>0.99750000000000005</v>
      </c>
      <c r="G13" s="37">
        <f>+IF(A13=0,0,VLOOKUP(A13,INSUMOS!$A$5:$C$2911,3,FALSE))</f>
        <v>48493</v>
      </c>
      <c r="H13" s="39">
        <f>ROUND((G13*F13),0)</f>
        <v>48372</v>
      </c>
    </row>
    <row r="14" spans="1:8" x14ac:dyDescent="0.25">
      <c r="A14" s="34"/>
      <c r="B14" s="40"/>
      <c r="C14" s="40"/>
      <c r="D14" s="41"/>
      <c r="E14" s="37">
        <f>+IF(A14=0,0,VLOOKUP(A14,[18]INSUMOS!$A$5:$C$2911,2,FALSE))</f>
        <v>0</v>
      </c>
      <c r="F14" s="38"/>
      <c r="G14" s="39">
        <f>+IF(A14=0,0,VLOOKUP(A14,[18]INSUMOS!$A$5:$C$2911,3,FALSE))</f>
        <v>0</v>
      </c>
      <c r="H14" s="39"/>
    </row>
    <row r="15" spans="1:8" x14ac:dyDescent="0.25">
      <c r="A15" s="34"/>
      <c r="B15" s="40"/>
      <c r="C15" s="40"/>
      <c r="D15" s="41"/>
      <c r="E15" s="37"/>
      <c r="F15" s="38"/>
      <c r="G15" s="39"/>
      <c r="H15" s="39"/>
    </row>
    <row r="16" spans="1:8" x14ac:dyDescent="0.25">
      <c r="A16" s="42"/>
      <c r="B16" s="42"/>
      <c r="C16" s="42"/>
      <c r="D16" s="42"/>
      <c r="E16" s="43"/>
      <c r="F16" s="24"/>
      <c r="G16" s="44" t="s">
        <v>2787</v>
      </c>
      <c r="H16" s="45">
        <f>SUM(H10:H15)</f>
        <v>218107</v>
      </c>
    </row>
    <row r="17" spans="1:8" x14ac:dyDescent="0.25">
      <c r="A17" s="46" t="s">
        <v>2788</v>
      </c>
      <c r="B17" s="42"/>
      <c r="C17" s="42"/>
      <c r="D17" s="42"/>
      <c r="E17" s="43"/>
      <c r="F17" s="24"/>
      <c r="G17" s="43"/>
      <c r="H17" s="43"/>
    </row>
    <row r="18" spans="1:8" x14ac:dyDescent="0.25">
      <c r="A18" s="29" t="s">
        <v>2782</v>
      </c>
      <c r="B18" s="30"/>
      <c r="C18" s="30"/>
      <c r="D18" s="31"/>
      <c r="E18" s="47" t="s">
        <v>2780</v>
      </c>
      <c r="F18" s="33" t="s">
        <v>2783</v>
      </c>
      <c r="G18" s="47" t="s">
        <v>2784</v>
      </c>
      <c r="H18" s="47" t="s">
        <v>2785</v>
      </c>
    </row>
    <row r="19" spans="1:8" x14ac:dyDescent="0.25">
      <c r="A19" s="34" t="s">
        <v>2834</v>
      </c>
      <c r="B19" s="40"/>
      <c r="C19" s="40"/>
      <c r="D19" s="41"/>
      <c r="E19" s="37" t="s">
        <v>1037</v>
      </c>
      <c r="F19" s="38">
        <v>0.1</v>
      </c>
      <c r="G19" s="39">
        <f>+H40</f>
        <v>81996</v>
      </c>
      <c r="H19" s="39">
        <f>+ROUND(F19*G19,0)</f>
        <v>8200</v>
      </c>
    </row>
    <row r="20" spans="1:8" x14ac:dyDescent="0.25">
      <c r="A20" s="34" t="s">
        <v>1290</v>
      </c>
      <c r="B20" s="40"/>
      <c r="C20" s="40"/>
      <c r="D20" s="41"/>
      <c r="E20" s="37" t="str">
        <f>+IF(A20=0,0,VLOOKUP(A20,[16]INSUMOS!$A$4:$C$2911,2,FALSE))</f>
        <v xml:space="preserve"> HR </v>
      </c>
      <c r="F20" s="38">
        <v>0.48</v>
      </c>
      <c r="G20" s="37">
        <f>+IF(A20=0,0,VLOOKUP(A20,INSUMOS!$A$5:$C$2911,3,FALSE))</f>
        <v>5411</v>
      </c>
      <c r="H20" s="39">
        <f>+ROUND(F20*G20,0)</f>
        <v>2597</v>
      </c>
    </row>
    <row r="21" spans="1:8" x14ac:dyDescent="0.25">
      <c r="A21" s="34"/>
      <c r="B21" s="40"/>
      <c r="C21" s="40"/>
      <c r="D21" s="41"/>
      <c r="E21" s="37"/>
      <c r="F21" s="38"/>
      <c r="G21" s="39"/>
      <c r="H21" s="39"/>
    </row>
    <row r="22" spans="1:8" x14ac:dyDescent="0.25">
      <c r="A22" s="34"/>
      <c r="B22" s="40"/>
      <c r="C22" s="40"/>
      <c r="D22" s="41"/>
      <c r="E22" s="37"/>
      <c r="F22" s="38"/>
      <c r="G22" s="39"/>
      <c r="H22" s="39"/>
    </row>
    <row r="23" spans="1:8" x14ac:dyDescent="0.25">
      <c r="A23" s="34">
        <v>0</v>
      </c>
      <c r="B23" s="40"/>
      <c r="C23" s="40"/>
      <c r="D23" s="41"/>
      <c r="E23" s="37"/>
      <c r="F23" s="38"/>
      <c r="G23" s="39"/>
      <c r="H23" s="39"/>
    </row>
    <row r="24" spans="1:8" x14ac:dyDescent="0.25">
      <c r="A24" s="34">
        <v>0</v>
      </c>
      <c r="B24" s="40"/>
      <c r="C24" s="40"/>
      <c r="D24" s="41"/>
      <c r="E24" s="37"/>
      <c r="F24" s="38"/>
      <c r="G24" s="39"/>
      <c r="H24" s="39"/>
    </row>
    <row r="25" spans="1:8" x14ac:dyDescent="0.25">
      <c r="A25" s="34">
        <v>0</v>
      </c>
      <c r="B25" s="40"/>
      <c r="C25" s="40"/>
      <c r="D25" s="41"/>
      <c r="E25" s="37"/>
      <c r="F25" s="38"/>
      <c r="G25" s="39"/>
      <c r="H25" s="39"/>
    </row>
    <row r="26" spans="1:8" x14ac:dyDescent="0.25">
      <c r="A26" s="42"/>
      <c r="B26" s="42"/>
      <c r="C26" s="42"/>
      <c r="D26" s="42"/>
      <c r="E26" s="43"/>
      <c r="F26" s="24"/>
      <c r="G26" s="44" t="s">
        <v>2787</v>
      </c>
      <c r="H26" s="45">
        <f>SUM(H19:H25)</f>
        <v>10797</v>
      </c>
    </row>
    <row r="27" spans="1:8" x14ac:dyDescent="0.25">
      <c r="A27" s="46" t="s">
        <v>2789</v>
      </c>
      <c r="B27" s="42"/>
      <c r="C27" s="42"/>
      <c r="D27" s="42"/>
      <c r="E27" s="43"/>
      <c r="F27" s="24"/>
      <c r="G27" s="43"/>
      <c r="H27" s="43"/>
    </row>
    <row r="28" spans="1:8" x14ac:dyDescent="0.25">
      <c r="A28" s="29" t="s">
        <v>2782</v>
      </c>
      <c r="B28" s="30"/>
      <c r="C28" s="30"/>
      <c r="D28" s="31"/>
      <c r="E28" s="47" t="s">
        <v>2780</v>
      </c>
      <c r="F28" s="33" t="s">
        <v>2783</v>
      </c>
      <c r="G28" s="47" t="s">
        <v>2784</v>
      </c>
      <c r="H28" s="47" t="s">
        <v>2785</v>
      </c>
    </row>
    <row r="29" spans="1:8" x14ac:dyDescent="0.25">
      <c r="A29" s="34" t="s">
        <v>2159</v>
      </c>
      <c r="B29" s="40"/>
      <c r="C29" s="40"/>
      <c r="D29" s="41"/>
      <c r="E29" s="37" t="s">
        <v>2835</v>
      </c>
      <c r="F29" s="104">
        <f>+F10/1000</f>
        <v>0.315</v>
      </c>
      <c r="G29" s="39">
        <f>+TRANS!$H$32</f>
        <v>29605</v>
      </c>
      <c r="H29" s="45">
        <f>+ROUND((F29*G29),0)</f>
        <v>9326</v>
      </c>
    </row>
    <row r="30" spans="1:8" x14ac:dyDescent="0.25">
      <c r="A30" s="34" t="s">
        <v>2836</v>
      </c>
      <c r="B30" s="40"/>
      <c r="C30" s="40"/>
      <c r="D30" s="41"/>
      <c r="E30" s="37" t="s">
        <v>2822</v>
      </c>
      <c r="F30" s="104">
        <f>+F12</f>
        <v>0.504</v>
      </c>
      <c r="G30" s="39">
        <f>+TRANS!$H$83</f>
        <v>100204</v>
      </c>
      <c r="H30" s="45">
        <f>+ROUND((F30*G30),0)</f>
        <v>50503</v>
      </c>
    </row>
    <row r="31" spans="1:8" x14ac:dyDescent="0.25">
      <c r="A31" s="34" t="s">
        <v>2837</v>
      </c>
      <c r="B31" s="40"/>
      <c r="C31" s="40"/>
      <c r="D31" s="41"/>
      <c r="E31" s="37" t="s">
        <v>2822</v>
      </c>
      <c r="F31" s="104">
        <f>+F13</f>
        <v>0.99750000000000005</v>
      </c>
      <c r="G31" s="39">
        <f>+TRANS!$H$135</f>
        <v>100204</v>
      </c>
      <c r="H31" s="45">
        <f>+ROUND((F31*G31),0)</f>
        <v>99953</v>
      </c>
    </row>
    <row r="32" spans="1:8" x14ac:dyDescent="0.25">
      <c r="A32" s="42"/>
      <c r="B32" s="42"/>
      <c r="C32" s="42"/>
      <c r="D32" s="42"/>
      <c r="E32" s="43"/>
      <c r="F32" s="24"/>
      <c r="G32" s="44" t="s">
        <v>2787</v>
      </c>
      <c r="H32" s="45">
        <f>SUM(H29:H31)</f>
        <v>159782</v>
      </c>
    </row>
    <row r="33" spans="1:8" x14ac:dyDescent="0.25">
      <c r="A33" s="42"/>
      <c r="B33" s="42"/>
      <c r="C33" s="42"/>
      <c r="D33" s="42"/>
      <c r="E33" s="43"/>
      <c r="F33" s="24"/>
      <c r="G33" s="43"/>
      <c r="H33" s="43"/>
    </row>
    <row r="34" spans="1:8" x14ac:dyDescent="0.25">
      <c r="A34" s="46" t="s">
        <v>2790</v>
      </c>
      <c r="B34" s="42"/>
      <c r="C34" s="42"/>
      <c r="D34" s="42"/>
      <c r="E34" s="43"/>
      <c r="F34" s="24"/>
      <c r="G34" s="43"/>
      <c r="H34" s="43"/>
    </row>
    <row r="35" spans="1:8" x14ac:dyDescent="0.25">
      <c r="A35" s="105" t="s">
        <v>2782</v>
      </c>
      <c r="B35" s="106"/>
      <c r="C35" s="236" t="s">
        <v>2791</v>
      </c>
      <c r="D35" s="237"/>
      <c r="E35" s="49" t="s">
        <v>2792</v>
      </c>
      <c r="F35" s="33" t="s">
        <v>2793</v>
      </c>
      <c r="G35" s="50" t="s">
        <v>2794</v>
      </c>
      <c r="H35" s="47" t="s">
        <v>2785</v>
      </c>
    </row>
    <row r="36" spans="1:8" x14ac:dyDescent="0.25">
      <c r="A36" s="34" t="s">
        <v>772</v>
      </c>
      <c r="B36" s="40"/>
      <c r="C36" s="238">
        <f>+IF(A36=0,0,VLOOKUP(A36,INSUMOS!$A$5:$C$2911,3,FALSE)/E36)</f>
        <v>23538.461538461539</v>
      </c>
      <c r="D36" s="239">
        <f>+IF(A36=0,0,VLOOKUP(A36,INSUMOS!$A$5:$C$2911,3,FALSE)/E36)</f>
        <v>23538.461538461539</v>
      </c>
      <c r="E36" s="51">
        <v>1.95</v>
      </c>
      <c r="F36" s="52">
        <v>1.7864</v>
      </c>
      <c r="G36" s="53">
        <f>+C36*E36</f>
        <v>45900</v>
      </c>
      <c r="H36" s="45">
        <f>+ROUND((F36*G36),0)</f>
        <v>81996</v>
      </c>
    </row>
    <row r="37" spans="1:8" x14ac:dyDescent="0.25">
      <c r="A37" s="34"/>
      <c r="B37" s="40"/>
      <c r="C37" s="238"/>
      <c r="D37" s="239"/>
      <c r="E37" s="51"/>
      <c r="F37" s="52"/>
      <c r="G37" s="53"/>
      <c r="H37" s="45">
        <f>+ROUND((G37*F37),2)</f>
        <v>0</v>
      </c>
    </row>
    <row r="38" spans="1:8" x14ac:dyDescent="0.25">
      <c r="A38" s="34">
        <v>0</v>
      </c>
      <c r="B38" s="40"/>
      <c r="C38" s="223"/>
      <c r="D38" s="224"/>
      <c r="E38" s="51"/>
      <c r="F38" s="52"/>
      <c r="G38" s="53"/>
      <c r="H38" s="45"/>
    </row>
    <row r="39" spans="1:8" x14ac:dyDescent="0.25">
      <c r="A39" s="34">
        <v>0</v>
      </c>
      <c r="B39" s="40"/>
      <c r="C39" s="223"/>
      <c r="D39" s="224"/>
      <c r="E39" s="51"/>
      <c r="F39" s="52"/>
      <c r="G39" s="53"/>
      <c r="H39" s="45"/>
    </row>
    <row r="40" spans="1:8" x14ac:dyDescent="0.25">
      <c r="A40" s="23"/>
      <c r="B40" s="23"/>
      <c r="C40" s="23"/>
      <c r="D40" s="23"/>
      <c r="E40" s="43"/>
      <c r="F40" s="24"/>
      <c r="G40" s="44" t="s">
        <v>2787</v>
      </c>
      <c r="H40" s="55">
        <f>SUM(H36:H39)</f>
        <v>81996</v>
      </c>
    </row>
    <row r="41" spans="1:8" x14ac:dyDescent="0.25">
      <c r="A41" s="23"/>
      <c r="B41" s="23"/>
      <c r="C41" s="23"/>
      <c r="D41" s="23"/>
      <c r="E41" s="43"/>
      <c r="F41" s="56"/>
      <c r="G41" s="57" t="s">
        <v>2795</v>
      </c>
      <c r="H41" s="45">
        <f>+H16+H26+H32+H40</f>
        <v>470682</v>
      </c>
    </row>
    <row r="42" spans="1:8" x14ac:dyDescent="0.25">
      <c r="A42" s="28" t="s">
        <v>2796</v>
      </c>
      <c r="B42" s="23"/>
      <c r="C42" s="23"/>
      <c r="D42" s="23"/>
      <c r="E42" s="43"/>
      <c r="F42" s="24"/>
      <c r="G42" s="43"/>
      <c r="H42" s="43"/>
    </row>
    <row r="43" spans="1:8" x14ac:dyDescent="0.25">
      <c r="A43" s="210" t="s">
        <v>2782</v>
      </c>
      <c r="B43" s="211"/>
      <c r="C43" s="210" t="s">
        <v>2797</v>
      </c>
      <c r="D43" s="211"/>
      <c r="E43" s="47" t="s">
        <v>2798</v>
      </c>
      <c r="F43" s="225" t="s">
        <v>2799</v>
      </c>
      <c r="G43" s="226"/>
      <c r="H43" s="47" t="s">
        <v>2785</v>
      </c>
    </row>
    <row r="44" spans="1:8" x14ac:dyDescent="0.25">
      <c r="A44" s="193" t="s">
        <v>2800</v>
      </c>
      <c r="B44" s="194"/>
      <c r="C44" s="195" t="s">
        <v>2798</v>
      </c>
      <c r="D44" s="196"/>
      <c r="E44" s="61">
        <v>0.22</v>
      </c>
      <c r="F44" s="62"/>
      <c r="G44" s="63">
        <f>+H41</f>
        <v>470682</v>
      </c>
      <c r="H44" s="45">
        <f>+G44*E44</f>
        <v>103550.04</v>
      </c>
    </row>
    <row r="45" spans="1:8" x14ac:dyDescent="0.25">
      <c r="A45" s="240" t="s">
        <v>2801</v>
      </c>
      <c r="B45" s="241"/>
      <c r="C45" s="195" t="s">
        <v>2798</v>
      </c>
      <c r="D45" s="196"/>
      <c r="E45" s="61">
        <v>0.03</v>
      </c>
      <c r="F45" s="62"/>
      <c r="G45" s="63">
        <f>+H41</f>
        <v>470682</v>
      </c>
      <c r="H45" s="45">
        <f>+G45*E45</f>
        <v>14120.46</v>
      </c>
    </row>
    <row r="46" spans="1:8" x14ac:dyDescent="0.25">
      <c r="A46" s="193" t="s">
        <v>2802</v>
      </c>
      <c r="B46" s="194"/>
      <c r="C46" s="195" t="s">
        <v>2798</v>
      </c>
      <c r="D46" s="196"/>
      <c r="E46" s="61">
        <f>[19]AIU!$B$41</f>
        <v>0.05</v>
      </c>
      <c r="F46" s="62"/>
      <c r="G46" s="63">
        <f>+H41</f>
        <v>470682</v>
      </c>
      <c r="H46" s="45">
        <f>+G46*E46</f>
        <v>23534.100000000002</v>
      </c>
    </row>
    <row r="47" spans="1:8" x14ac:dyDescent="0.25">
      <c r="A47" s="23"/>
      <c r="B47" s="23"/>
      <c r="C47" s="23"/>
      <c r="D47" s="23"/>
      <c r="E47" s="64" t="s">
        <v>2803</v>
      </c>
      <c r="F47" s="65"/>
      <c r="G47" s="66"/>
      <c r="H47" s="45">
        <f>SUM(H44:H46)</f>
        <v>141204.6</v>
      </c>
    </row>
    <row r="48" spans="1:8" x14ac:dyDescent="0.25">
      <c r="A48" s="23"/>
      <c r="B48" s="23"/>
      <c r="C48" s="23"/>
      <c r="D48" s="23"/>
      <c r="E48" s="23"/>
      <c r="F48" s="24"/>
      <c r="G48" s="23"/>
      <c r="H48" s="67"/>
    </row>
    <row r="49" spans="1:8" x14ac:dyDescent="0.25">
      <c r="A49" s="23"/>
      <c r="B49" s="23"/>
      <c r="C49" s="23"/>
      <c r="D49" s="23"/>
      <c r="E49" s="23"/>
      <c r="F49" s="24"/>
      <c r="G49" s="23"/>
      <c r="H49" s="67"/>
    </row>
    <row r="50" spans="1:8" x14ac:dyDescent="0.25">
      <c r="A50" s="23"/>
      <c r="B50" s="23"/>
      <c r="C50" s="23"/>
      <c r="D50" s="23"/>
      <c r="E50" s="68" t="s">
        <v>2804</v>
      </c>
      <c r="F50" s="69"/>
      <c r="G50" s="68"/>
      <c r="H50" s="70">
        <f>+H47+H41</f>
        <v>611886.6</v>
      </c>
    </row>
    <row r="52" spans="1:8" x14ac:dyDescent="0.25">
      <c r="A52" s="197" t="s">
        <v>2778</v>
      </c>
      <c r="B52" s="197"/>
      <c r="C52" s="197"/>
      <c r="D52" s="197"/>
      <c r="E52" s="197"/>
      <c r="F52" s="197"/>
      <c r="G52" s="197"/>
      <c r="H52" s="197"/>
    </row>
    <row r="53" spans="1:8" ht="15.75" thickBot="1" x14ac:dyDescent="0.3">
      <c r="A53" s="23"/>
      <c r="B53" s="23"/>
      <c r="C53" s="23"/>
      <c r="D53" s="23"/>
      <c r="E53" s="23"/>
      <c r="F53" s="24"/>
      <c r="G53" s="23"/>
      <c r="H53" s="23"/>
    </row>
    <row r="54" spans="1:8" ht="45" customHeight="1" thickBot="1" x14ac:dyDescent="0.3">
      <c r="A54" s="227" t="s">
        <v>2818</v>
      </c>
      <c r="B54" s="228"/>
      <c r="C54" s="228"/>
      <c r="D54" s="228"/>
      <c r="E54" s="228"/>
      <c r="F54" s="228"/>
      <c r="G54" s="228"/>
      <c r="H54" s="229"/>
    </row>
    <row r="55" spans="1:8" x14ac:dyDescent="0.25">
      <c r="A55" s="23"/>
      <c r="B55" s="23"/>
      <c r="C55" s="23"/>
      <c r="D55" s="23"/>
      <c r="E55" s="23"/>
      <c r="F55" s="24"/>
      <c r="G55" s="23"/>
      <c r="H55" s="23"/>
    </row>
    <row r="56" spans="1:8" x14ac:dyDescent="0.25">
      <c r="A56" s="25" t="s">
        <v>2779</v>
      </c>
      <c r="B56" s="230" t="s">
        <v>2831</v>
      </c>
      <c r="C56" s="231"/>
      <c r="D56" s="231"/>
      <c r="E56" s="231"/>
      <c r="F56" s="231"/>
      <c r="G56" s="232"/>
      <c r="H56" s="25" t="s">
        <v>2780</v>
      </c>
    </row>
    <row r="57" spans="1:8" x14ac:dyDescent="0.25">
      <c r="A57" s="27" t="s">
        <v>2832</v>
      </c>
      <c r="B57" s="233"/>
      <c r="C57" s="234"/>
      <c r="D57" s="234"/>
      <c r="E57" s="234"/>
      <c r="F57" s="234"/>
      <c r="G57" s="235"/>
      <c r="H57" s="27" t="s">
        <v>2822</v>
      </c>
    </row>
    <row r="58" spans="1:8" x14ac:dyDescent="0.25">
      <c r="A58" s="23"/>
      <c r="B58" s="23"/>
      <c r="C58" s="23"/>
      <c r="D58" s="23"/>
      <c r="E58" s="23"/>
      <c r="F58" s="24"/>
      <c r="G58" s="23"/>
      <c r="H58" s="23"/>
    </row>
    <row r="59" spans="1:8" x14ac:dyDescent="0.25">
      <c r="A59" s="28" t="s">
        <v>2781</v>
      </c>
      <c r="B59" s="23"/>
      <c r="C59" s="23"/>
      <c r="D59" s="23"/>
      <c r="E59" s="23"/>
      <c r="F59" s="24"/>
      <c r="G59" s="23"/>
      <c r="H59" s="23"/>
    </row>
    <row r="60" spans="1:8" x14ac:dyDescent="0.25">
      <c r="A60" s="29" t="s">
        <v>2782</v>
      </c>
      <c r="B60" s="30"/>
      <c r="C60" s="30"/>
      <c r="D60" s="31"/>
      <c r="E60" s="32" t="s">
        <v>2780</v>
      </c>
      <c r="F60" s="33" t="s">
        <v>2783</v>
      </c>
      <c r="G60" s="32" t="s">
        <v>2784</v>
      </c>
      <c r="H60" s="32" t="s">
        <v>2785</v>
      </c>
    </row>
    <row r="61" spans="1:8" x14ac:dyDescent="0.25">
      <c r="A61" s="34" t="s">
        <v>2833</v>
      </c>
      <c r="B61" s="35"/>
      <c r="C61" s="35"/>
      <c r="D61" s="36"/>
      <c r="E61" s="37" t="str">
        <f>+IF(A61=0,0,VLOOKUP(A61,[16]INSUMOS!$A$4:$C$2911,2,FALSE))</f>
        <v>kg</v>
      </c>
      <c r="F61" s="38">
        <v>367.5</v>
      </c>
      <c r="G61" s="37">
        <f>+IF(A61=0,0,VLOOKUP(A61,INSUMOS!$A$5:$C$2911,3,FALSE))</f>
        <v>446</v>
      </c>
      <c r="H61" s="39">
        <f>ROUND((G61*F61),0)</f>
        <v>163905</v>
      </c>
    </row>
    <row r="62" spans="1:8" x14ac:dyDescent="0.25">
      <c r="A62" s="34" t="s">
        <v>78</v>
      </c>
      <c r="B62" s="40"/>
      <c r="C62" s="40"/>
      <c r="D62" s="41"/>
      <c r="E62" s="37" t="str">
        <f>+IF(A62=0,0,VLOOKUP(A62,[16]INSUMOS!$A$4:$C$2911,2,FALSE))</f>
        <v>l</v>
      </c>
      <c r="F62" s="38">
        <v>199.5</v>
      </c>
      <c r="G62" s="37">
        <f>+IF(A62=0,0,VLOOKUP(A62,INSUMOS!$A$5:$C$2911,3,FALSE))</f>
        <v>100</v>
      </c>
      <c r="H62" s="39">
        <f>ROUND((G62*F62),0)</f>
        <v>19950</v>
      </c>
    </row>
    <row r="63" spans="1:8" x14ac:dyDescent="0.25">
      <c r="A63" s="34" t="s">
        <v>157</v>
      </c>
      <c r="B63" s="40"/>
      <c r="C63" s="40"/>
      <c r="D63" s="41"/>
      <c r="E63" s="37" t="str">
        <f>+IF(A63=0,0,VLOOKUP(A63,[16]INSUMOS!$A$4:$C$2911,2,FALSE))</f>
        <v>m³</v>
      </c>
      <c r="F63" s="38">
        <v>0.57999999999999996</v>
      </c>
      <c r="G63" s="37">
        <f>+IF(A63=0,0,VLOOKUP(A63,INSUMOS!$A$5:$C$2911,3,FALSE))</f>
        <v>22610</v>
      </c>
      <c r="H63" s="39">
        <f>ROUND((G63*F63),0)</f>
        <v>13114</v>
      </c>
    </row>
    <row r="64" spans="1:8" x14ac:dyDescent="0.25">
      <c r="A64" s="34" t="s">
        <v>2175</v>
      </c>
      <c r="B64" s="40"/>
      <c r="C64" s="40"/>
      <c r="D64" s="41"/>
      <c r="E64" s="37" t="str">
        <f>+IF(A64=0,0,VLOOKUP(A64,[16]INSUMOS!$A$4:$C$2911,2,FALSE))</f>
        <v>m³</v>
      </c>
      <c r="F64" s="38">
        <v>0.88200000000000001</v>
      </c>
      <c r="G64" s="37">
        <f>+IF(A64=0,0,VLOOKUP(A64,INSUMOS!$A$5:$C$2911,3,FALSE))</f>
        <v>48493</v>
      </c>
      <c r="H64" s="39">
        <f>ROUND((G64*F64),0)</f>
        <v>42771</v>
      </c>
    </row>
    <row r="65" spans="1:8" x14ac:dyDescent="0.25">
      <c r="A65" s="34"/>
      <c r="B65" s="40"/>
      <c r="C65" s="40"/>
      <c r="D65" s="41"/>
      <c r="E65" s="37">
        <f>+IF(A65=0,0,VLOOKUP(A65,[18]INSUMOS!$A$5:$C$2911,2,FALSE))</f>
        <v>0</v>
      </c>
      <c r="F65" s="38"/>
      <c r="G65" s="39">
        <f>+IF(A65=0,0,VLOOKUP(A65,[18]INSUMOS!$A$5:$C$2911,3,FALSE))</f>
        <v>0</v>
      </c>
      <c r="H65" s="39"/>
    </row>
    <row r="66" spans="1:8" x14ac:dyDescent="0.25">
      <c r="A66" s="34"/>
      <c r="B66" s="40"/>
      <c r="C66" s="40"/>
      <c r="D66" s="41"/>
      <c r="E66" s="37"/>
      <c r="F66" s="38"/>
      <c r="G66" s="39"/>
      <c r="H66" s="39"/>
    </row>
    <row r="67" spans="1:8" x14ac:dyDescent="0.25">
      <c r="A67" s="42"/>
      <c r="B67" s="42"/>
      <c r="C67" s="42"/>
      <c r="D67" s="42"/>
      <c r="E67" s="43"/>
      <c r="F67" s="24"/>
      <c r="G67" s="44" t="s">
        <v>2787</v>
      </c>
      <c r="H67" s="45">
        <f>SUM(H61:H66)</f>
        <v>239740</v>
      </c>
    </row>
    <row r="68" spans="1:8" x14ac:dyDescent="0.25">
      <c r="A68" s="46" t="s">
        <v>2788</v>
      </c>
      <c r="B68" s="42"/>
      <c r="C68" s="42"/>
      <c r="D68" s="42"/>
      <c r="E68" s="43"/>
      <c r="F68" s="24"/>
      <c r="G68" s="43"/>
      <c r="H68" s="43"/>
    </row>
    <row r="69" spans="1:8" x14ac:dyDescent="0.25">
      <c r="A69" s="29" t="s">
        <v>2782</v>
      </c>
      <c r="B69" s="30"/>
      <c r="C69" s="30"/>
      <c r="D69" s="31"/>
      <c r="E69" s="47" t="s">
        <v>2780</v>
      </c>
      <c r="F69" s="33" t="s">
        <v>2783</v>
      </c>
      <c r="G69" s="47" t="s">
        <v>2784</v>
      </c>
      <c r="H69" s="47" t="s">
        <v>2785</v>
      </c>
    </row>
    <row r="70" spans="1:8" x14ac:dyDescent="0.25">
      <c r="A70" s="34" t="s">
        <v>2834</v>
      </c>
      <c r="B70" s="40"/>
      <c r="C70" s="40"/>
      <c r="D70" s="41"/>
      <c r="E70" s="37" t="s">
        <v>1037</v>
      </c>
      <c r="F70" s="38">
        <v>0.1</v>
      </c>
      <c r="G70" s="39">
        <f>+H91</f>
        <v>81996</v>
      </c>
      <c r="H70" s="39">
        <f>+ROUND(F70*G70,0)</f>
        <v>8200</v>
      </c>
    </row>
    <row r="71" spans="1:8" x14ac:dyDescent="0.25">
      <c r="A71" s="34" t="s">
        <v>1290</v>
      </c>
      <c r="B71" s="40"/>
      <c r="C71" s="40"/>
      <c r="D71" s="41"/>
      <c r="E71" s="37" t="str">
        <f>+IF(A71=0,0,VLOOKUP(A71,[16]INSUMOS!$A$4:$C$2911,2,FALSE))</f>
        <v xml:space="preserve"> HR </v>
      </c>
      <c r="F71" s="38">
        <v>0.48</v>
      </c>
      <c r="G71" s="37">
        <f>+IF(A71=0,0,VLOOKUP(A71,INSUMOS!$A$5:$C$2911,3,FALSE))</f>
        <v>5411</v>
      </c>
      <c r="H71" s="39">
        <f>+ROUND(F71*G71,0)</f>
        <v>2597</v>
      </c>
    </row>
    <row r="72" spans="1:8" x14ac:dyDescent="0.25">
      <c r="A72" s="34"/>
      <c r="B72" s="40"/>
      <c r="C72" s="40"/>
      <c r="D72" s="41"/>
      <c r="E72" s="37"/>
      <c r="F72" s="38"/>
      <c r="G72" s="39"/>
      <c r="H72" s="39"/>
    </row>
    <row r="73" spans="1:8" x14ac:dyDescent="0.25">
      <c r="A73" s="34"/>
      <c r="B73" s="40"/>
      <c r="C73" s="40"/>
      <c r="D73" s="41"/>
      <c r="E73" s="37"/>
      <c r="F73" s="38"/>
      <c r="G73" s="39"/>
      <c r="H73" s="39"/>
    </row>
    <row r="74" spans="1:8" x14ac:dyDescent="0.25">
      <c r="A74" s="34">
        <v>0</v>
      </c>
      <c r="B74" s="40"/>
      <c r="C74" s="40"/>
      <c r="D74" s="41"/>
      <c r="E74" s="37"/>
      <c r="F74" s="38"/>
      <c r="G74" s="39"/>
      <c r="H74" s="39"/>
    </row>
    <row r="75" spans="1:8" x14ac:dyDescent="0.25">
      <c r="A75" s="34">
        <v>0</v>
      </c>
      <c r="B75" s="40"/>
      <c r="C75" s="40"/>
      <c r="D75" s="41"/>
      <c r="E75" s="37"/>
      <c r="F75" s="38"/>
      <c r="G75" s="39"/>
      <c r="H75" s="39"/>
    </row>
    <row r="76" spans="1:8" x14ac:dyDescent="0.25">
      <c r="A76" s="34">
        <v>0</v>
      </c>
      <c r="B76" s="40"/>
      <c r="C76" s="40"/>
      <c r="D76" s="41"/>
      <c r="E76" s="37"/>
      <c r="F76" s="38"/>
      <c r="G76" s="39"/>
      <c r="H76" s="39"/>
    </row>
    <row r="77" spans="1:8" x14ac:dyDescent="0.25">
      <c r="A77" s="42"/>
      <c r="B77" s="42"/>
      <c r="C77" s="42"/>
      <c r="D77" s="42"/>
      <c r="E77" s="43"/>
      <c r="F77" s="24"/>
      <c r="G77" s="44" t="s">
        <v>2787</v>
      </c>
      <c r="H77" s="45">
        <f>SUM(H70:H76)</f>
        <v>10797</v>
      </c>
    </row>
    <row r="78" spans="1:8" x14ac:dyDescent="0.25">
      <c r="A78" s="46" t="s">
        <v>2789</v>
      </c>
      <c r="B78" s="42"/>
      <c r="C78" s="42"/>
      <c r="D78" s="42"/>
      <c r="E78" s="43"/>
      <c r="F78" s="24"/>
      <c r="G78" s="43"/>
      <c r="H78" s="43"/>
    </row>
    <row r="79" spans="1:8" x14ac:dyDescent="0.25">
      <c r="A79" s="29" t="s">
        <v>2782</v>
      </c>
      <c r="B79" s="30"/>
      <c r="C79" s="30"/>
      <c r="D79" s="31"/>
      <c r="E79" s="47" t="s">
        <v>2780</v>
      </c>
      <c r="F79" s="33" t="s">
        <v>2783</v>
      </c>
      <c r="G79" s="47" t="s">
        <v>2784</v>
      </c>
      <c r="H79" s="47" t="s">
        <v>2785</v>
      </c>
    </row>
    <row r="80" spans="1:8" x14ac:dyDescent="0.25">
      <c r="A80" s="34" t="s">
        <v>2159</v>
      </c>
      <c r="B80" s="40"/>
      <c r="C80" s="40"/>
      <c r="D80" s="41"/>
      <c r="E80" s="37" t="s">
        <v>2835</v>
      </c>
      <c r="F80" s="104">
        <f>+F61/1000</f>
        <v>0.36749999999999999</v>
      </c>
      <c r="G80" s="39">
        <f>+TRANS!$H$32</f>
        <v>29605</v>
      </c>
      <c r="H80" s="45">
        <f>+ROUND((F80*G80),0)</f>
        <v>10880</v>
      </c>
    </row>
    <row r="81" spans="1:8" x14ac:dyDescent="0.25">
      <c r="A81" s="34" t="s">
        <v>2836</v>
      </c>
      <c r="B81" s="40"/>
      <c r="C81" s="40"/>
      <c r="D81" s="41"/>
      <c r="E81" s="37" t="s">
        <v>2822</v>
      </c>
      <c r="F81" s="104">
        <f>+F63</f>
        <v>0.57999999999999996</v>
      </c>
      <c r="G81" s="39">
        <f>+TRANS!$H$83</f>
        <v>100204</v>
      </c>
      <c r="H81" s="45">
        <f>+ROUND((F81*G81),0)</f>
        <v>58118</v>
      </c>
    </row>
    <row r="82" spans="1:8" x14ac:dyDescent="0.25">
      <c r="A82" s="34" t="s">
        <v>2837</v>
      </c>
      <c r="B82" s="40"/>
      <c r="C82" s="40"/>
      <c r="D82" s="41"/>
      <c r="E82" s="37" t="s">
        <v>2822</v>
      </c>
      <c r="F82" s="104">
        <f>+F64</f>
        <v>0.88200000000000001</v>
      </c>
      <c r="G82" s="39">
        <f>+TRANS!$H$135</f>
        <v>100204</v>
      </c>
      <c r="H82" s="45">
        <f>+ROUND((F82*G82),0)</f>
        <v>88380</v>
      </c>
    </row>
    <row r="83" spans="1:8" x14ac:dyDescent="0.25">
      <c r="A83" s="42"/>
      <c r="B83" s="42"/>
      <c r="C83" s="42"/>
      <c r="D83" s="42"/>
      <c r="E83" s="43"/>
      <c r="F83" s="24"/>
      <c r="G83" s="44" t="s">
        <v>2787</v>
      </c>
      <c r="H83" s="45">
        <f>SUM(H80:H82)</f>
        <v>157378</v>
      </c>
    </row>
    <row r="84" spans="1:8" x14ac:dyDescent="0.25">
      <c r="A84" s="42"/>
      <c r="B84" s="42"/>
      <c r="C84" s="42"/>
      <c r="D84" s="42"/>
      <c r="E84" s="43"/>
      <c r="F84" s="24"/>
      <c r="G84" s="43"/>
      <c r="H84" s="43"/>
    </row>
    <row r="85" spans="1:8" x14ac:dyDescent="0.25">
      <c r="A85" s="46" t="s">
        <v>2790</v>
      </c>
      <c r="B85" s="42"/>
      <c r="C85" s="42"/>
      <c r="D85" s="42"/>
      <c r="E85" s="43"/>
      <c r="F85" s="24"/>
      <c r="G85" s="43"/>
      <c r="H85" s="43"/>
    </row>
    <row r="86" spans="1:8" x14ac:dyDescent="0.25">
      <c r="A86" s="105" t="s">
        <v>2782</v>
      </c>
      <c r="B86" s="106"/>
      <c r="C86" s="236" t="s">
        <v>2791</v>
      </c>
      <c r="D86" s="237"/>
      <c r="E86" s="49" t="s">
        <v>2792</v>
      </c>
      <c r="F86" s="33" t="s">
        <v>2793</v>
      </c>
      <c r="G86" s="50" t="s">
        <v>2794</v>
      </c>
      <c r="H86" s="47" t="s">
        <v>2785</v>
      </c>
    </row>
    <row r="87" spans="1:8" x14ac:dyDescent="0.25">
      <c r="A87" s="34" t="s">
        <v>772</v>
      </c>
      <c r="B87" s="40"/>
      <c r="C87" s="238">
        <f>+IF(A87=0,0,VLOOKUP(A87,INSUMOS!$A$5:$C$2911,3,FALSE)/E87)</f>
        <v>23538.461538461539</v>
      </c>
      <c r="D87" s="239">
        <f>+IF(A87=0,0,VLOOKUP(A87,INSUMOS!$A$5:$C$2911,3,FALSE)/E87)</f>
        <v>23538.461538461539</v>
      </c>
      <c r="E87" s="51">
        <v>1.95</v>
      </c>
      <c r="F87" s="52">
        <v>1.7864</v>
      </c>
      <c r="G87" s="53">
        <f>+C87*E87</f>
        <v>45900</v>
      </c>
      <c r="H87" s="45">
        <f>+ROUND((F87*G87),0)</f>
        <v>81996</v>
      </c>
    </row>
    <row r="88" spans="1:8" x14ac:dyDescent="0.25">
      <c r="A88" s="34"/>
      <c r="B88" s="40"/>
      <c r="C88" s="238"/>
      <c r="D88" s="239"/>
      <c r="E88" s="51"/>
      <c r="F88" s="52"/>
      <c r="G88" s="53"/>
      <c r="H88" s="45">
        <f>+ROUND((G88*F88),2)</f>
        <v>0</v>
      </c>
    </row>
    <row r="89" spans="1:8" x14ac:dyDescent="0.25">
      <c r="A89" s="34">
        <v>0</v>
      </c>
      <c r="B89" s="40"/>
      <c r="C89" s="223"/>
      <c r="D89" s="224"/>
      <c r="E89" s="51"/>
      <c r="F89" s="52"/>
      <c r="G89" s="53"/>
      <c r="H89" s="45"/>
    </row>
    <row r="90" spans="1:8" x14ac:dyDescent="0.25">
      <c r="A90" s="34">
        <v>0</v>
      </c>
      <c r="B90" s="40"/>
      <c r="C90" s="223"/>
      <c r="D90" s="224"/>
      <c r="E90" s="51"/>
      <c r="F90" s="52"/>
      <c r="G90" s="53"/>
      <c r="H90" s="45"/>
    </row>
    <row r="91" spans="1:8" x14ac:dyDescent="0.25">
      <c r="A91" s="23"/>
      <c r="B91" s="23"/>
      <c r="C91" s="23"/>
      <c r="D91" s="23"/>
      <c r="E91" s="43"/>
      <c r="F91" s="24"/>
      <c r="G91" s="44" t="s">
        <v>2787</v>
      </c>
      <c r="H91" s="55">
        <f>SUM(H87:H90)</f>
        <v>81996</v>
      </c>
    </row>
    <row r="92" spans="1:8" x14ac:dyDescent="0.25">
      <c r="A92" s="23"/>
      <c r="B92" s="23"/>
      <c r="C92" s="23"/>
      <c r="D92" s="23"/>
      <c r="E92" s="43"/>
      <c r="F92" s="56"/>
      <c r="G92" s="57" t="s">
        <v>2795</v>
      </c>
      <c r="H92" s="45">
        <f>+H67+H77+H83+H91</f>
        <v>489911</v>
      </c>
    </row>
    <row r="93" spans="1:8" x14ac:dyDescent="0.25">
      <c r="A93" s="28" t="s">
        <v>2796</v>
      </c>
      <c r="B93" s="23"/>
      <c r="C93" s="23"/>
      <c r="D93" s="23"/>
      <c r="E93" s="43"/>
      <c r="F93" s="24"/>
      <c r="G93" s="43"/>
      <c r="H93" s="43"/>
    </row>
    <row r="94" spans="1:8" x14ac:dyDescent="0.25">
      <c r="A94" s="210" t="s">
        <v>2782</v>
      </c>
      <c r="B94" s="211"/>
      <c r="C94" s="210" t="s">
        <v>2797</v>
      </c>
      <c r="D94" s="211"/>
      <c r="E94" s="47" t="s">
        <v>2798</v>
      </c>
      <c r="F94" s="225" t="s">
        <v>2799</v>
      </c>
      <c r="G94" s="226"/>
      <c r="H94" s="47" t="s">
        <v>2785</v>
      </c>
    </row>
    <row r="95" spans="1:8" x14ac:dyDescent="0.25">
      <c r="A95" s="193" t="s">
        <v>2800</v>
      </c>
      <c r="B95" s="194"/>
      <c r="C95" s="195" t="s">
        <v>2798</v>
      </c>
      <c r="D95" s="196"/>
      <c r="E95" s="61">
        <v>0.22</v>
      </c>
      <c r="F95" s="62"/>
      <c r="G95" s="63">
        <f>+H92</f>
        <v>489911</v>
      </c>
      <c r="H95" s="45">
        <f>+G95*E95</f>
        <v>107780.42</v>
      </c>
    </row>
    <row r="96" spans="1:8" x14ac:dyDescent="0.25">
      <c r="A96" s="240" t="s">
        <v>2801</v>
      </c>
      <c r="B96" s="241"/>
      <c r="C96" s="195" t="s">
        <v>2798</v>
      </c>
      <c r="D96" s="196"/>
      <c r="E96" s="61">
        <v>0.03</v>
      </c>
      <c r="F96" s="62"/>
      <c r="G96" s="63">
        <f>+H92</f>
        <v>489911</v>
      </c>
      <c r="H96" s="45">
        <f>+G96*E96</f>
        <v>14697.33</v>
      </c>
    </row>
    <row r="97" spans="1:8" x14ac:dyDescent="0.25">
      <c r="A97" s="193" t="s">
        <v>2802</v>
      </c>
      <c r="B97" s="194"/>
      <c r="C97" s="195" t="s">
        <v>2798</v>
      </c>
      <c r="D97" s="196"/>
      <c r="E97" s="61">
        <f>[19]AIU!$B$41</f>
        <v>0.05</v>
      </c>
      <c r="F97" s="62"/>
      <c r="G97" s="63">
        <f>+H92</f>
        <v>489911</v>
      </c>
      <c r="H97" s="45">
        <f>+G97*E97</f>
        <v>24495.550000000003</v>
      </c>
    </row>
    <row r="98" spans="1:8" x14ac:dyDescent="0.25">
      <c r="A98" s="23"/>
      <c r="B98" s="23"/>
      <c r="C98" s="23"/>
      <c r="D98" s="23"/>
      <c r="E98" s="64" t="s">
        <v>2803</v>
      </c>
      <c r="F98" s="65"/>
      <c r="G98" s="66"/>
      <c r="H98" s="45">
        <f>SUM(H95:H97)</f>
        <v>146973.29999999999</v>
      </c>
    </row>
    <row r="99" spans="1:8" x14ac:dyDescent="0.25">
      <c r="A99" s="23"/>
      <c r="B99" s="23"/>
      <c r="C99" s="23"/>
      <c r="D99" s="23"/>
      <c r="E99" s="23"/>
      <c r="F99" s="24"/>
      <c r="G99" s="23"/>
      <c r="H99" s="67"/>
    </row>
    <row r="100" spans="1:8" x14ac:dyDescent="0.25">
      <c r="A100" s="23"/>
      <c r="B100" s="23"/>
      <c r="C100" s="23"/>
      <c r="D100" s="23"/>
      <c r="E100" s="23"/>
      <c r="F100" s="24"/>
      <c r="G100" s="23"/>
      <c r="H100" s="67"/>
    </row>
    <row r="101" spans="1:8" x14ac:dyDescent="0.25">
      <c r="A101" s="23"/>
      <c r="B101" s="23"/>
      <c r="C101" s="23"/>
      <c r="D101" s="23"/>
      <c r="E101" s="68" t="s">
        <v>2804</v>
      </c>
      <c r="F101" s="69"/>
      <c r="G101" s="68"/>
      <c r="H101" s="70">
        <f>+H98+H92</f>
        <v>636884.30000000005</v>
      </c>
    </row>
    <row r="102" spans="1:8" x14ac:dyDescent="0.25">
      <c r="A102" s="197" t="s">
        <v>2778</v>
      </c>
      <c r="B102" s="197"/>
      <c r="C102" s="197"/>
      <c r="D102" s="197"/>
      <c r="E102" s="197"/>
      <c r="F102" s="197"/>
      <c r="G102" s="197"/>
      <c r="H102" s="197"/>
    </row>
    <row r="103" spans="1:8" ht="15.75" thickBot="1" x14ac:dyDescent="0.3">
      <c r="A103" s="23"/>
      <c r="B103" s="23"/>
      <c r="C103" s="23"/>
      <c r="D103" s="23"/>
      <c r="E103" s="23"/>
      <c r="F103" s="24"/>
      <c r="G103" s="23"/>
      <c r="H103" s="23"/>
    </row>
    <row r="104" spans="1:8" ht="45" customHeight="1" thickBot="1" x14ac:dyDescent="0.3">
      <c r="A104" s="227" t="str">
        <f>+A54</f>
        <v>CONSTRUCCION DE PUENTE VEHICULAR SOBRE LA QUEBRADA LA COCAGUA, EN LA VIA QUE COMUNICA AL CASCO URBANO CON LA VEREDA DE CENTRO NORTE, MUNICIPIO DE CHAMEZA, DEPARTAMENTO DE CASANARE</v>
      </c>
      <c r="B104" s="228"/>
      <c r="C104" s="228"/>
      <c r="D104" s="228"/>
      <c r="E104" s="228"/>
      <c r="F104" s="228"/>
      <c r="G104" s="228"/>
      <c r="H104" s="229"/>
    </row>
    <row r="105" spans="1:8" x14ac:dyDescent="0.25">
      <c r="A105" s="23"/>
      <c r="B105" s="23"/>
      <c r="C105" s="23"/>
      <c r="D105" s="23"/>
      <c r="E105" s="23"/>
      <c r="F105" s="24"/>
      <c r="G105" s="23"/>
      <c r="H105" s="23"/>
    </row>
    <row r="106" spans="1:8" x14ac:dyDescent="0.25">
      <c r="A106" s="25" t="s">
        <v>2779</v>
      </c>
      <c r="B106" s="230" t="s">
        <v>2838</v>
      </c>
      <c r="C106" s="231"/>
      <c r="D106" s="231"/>
      <c r="E106" s="231"/>
      <c r="F106" s="231"/>
      <c r="G106" s="232"/>
      <c r="H106" s="25" t="s">
        <v>2780</v>
      </c>
    </row>
    <row r="107" spans="1:8" x14ac:dyDescent="0.25">
      <c r="A107" s="27" t="s">
        <v>2832</v>
      </c>
      <c r="B107" s="233"/>
      <c r="C107" s="234"/>
      <c r="D107" s="234"/>
      <c r="E107" s="234"/>
      <c r="F107" s="234"/>
      <c r="G107" s="235"/>
      <c r="H107" s="27" t="s">
        <v>2822</v>
      </c>
    </row>
    <row r="108" spans="1:8" x14ac:dyDescent="0.25">
      <c r="A108" s="23"/>
      <c r="B108" s="23"/>
      <c r="C108" s="23"/>
      <c r="D108" s="23"/>
      <c r="E108" s="23"/>
      <c r="F108" s="24"/>
      <c r="G108" s="23"/>
      <c r="H108" s="23"/>
    </row>
    <row r="109" spans="1:8" x14ac:dyDescent="0.25">
      <c r="A109" s="28" t="s">
        <v>2781</v>
      </c>
      <c r="B109" s="23"/>
      <c r="C109" s="23"/>
      <c r="D109" s="23"/>
      <c r="E109" s="23"/>
      <c r="F109" s="24"/>
      <c r="G109" s="23"/>
      <c r="H109" s="23"/>
    </row>
    <row r="110" spans="1:8" x14ac:dyDescent="0.25">
      <c r="A110" s="29" t="s">
        <v>2782</v>
      </c>
      <c r="B110" s="30"/>
      <c r="C110" s="30"/>
      <c r="D110" s="31"/>
      <c r="E110" s="32" t="s">
        <v>2780</v>
      </c>
      <c r="F110" s="33" t="s">
        <v>2783</v>
      </c>
      <c r="G110" s="32" t="s">
        <v>2784</v>
      </c>
      <c r="H110" s="32" t="s">
        <v>2785</v>
      </c>
    </row>
    <row r="111" spans="1:8" x14ac:dyDescent="0.25">
      <c r="A111" s="34" t="s">
        <v>2833</v>
      </c>
      <c r="B111" s="35"/>
      <c r="C111" s="35"/>
      <c r="D111" s="36"/>
      <c r="E111" s="37" t="str">
        <f>+IF(A111=0,0,VLOOKUP(A111,[18]INSUMOS!$A$5:$C$2911,2,FALSE))</f>
        <v>kg</v>
      </c>
      <c r="F111" s="38">
        <v>441</v>
      </c>
      <c r="G111" s="37">
        <f>+IF(A111=0,0,VLOOKUP(A111,INSUMOS!$A$5:$C$2911,3,FALSE))</f>
        <v>446</v>
      </c>
      <c r="H111" s="39">
        <f>ROUND((G111*F111),0)</f>
        <v>196686</v>
      </c>
    </row>
    <row r="112" spans="1:8" x14ac:dyDescent="0.25">
      <c r="A112" s="34" t="s">
        <v>78</v>
      </c>
      <c r="B112" s="40"/>
      <c r="C112" s="40"/>
      <c r="D112" s="41"/>
      <c r="E112" s="37" t="str">
        <f>+IF(A112=0,0,VLOOKUP(A112,[18]INSUMOS!$A$5:$C$2911,2,FALSE))</f>
        <v>l</v>
      </c>
      <c r="F112" s="38">
        <v>210</v>
      </c>
      <c r="G112" s="37">
        <f>+IF(A112=0,0,VLOOKUP(A112,INSUMOS!$A$5:$C$2911,3,FALSE))</f>
        <v>100</v>
      </c>
      <c r="H112" s="39">
        <f>ROUND((G112*F112),0)</f>
        <v>21000</v>
      </c>
    </row>
    <row r="113" spans="1:8" x14ac:dyDescent="0.25">
      <c r="A113" s="34" t="s">
        <v>157</v>
      </c>
      <c r="B113" s="40"/>
      <c r="C113" s="40"/>
      <c r="D113" s="41"/>
      <c r="E113" s="37" t="str">
        <f>+IF(A113=0,0,VLOOKUP(A113,[18]INSUMOS!$A$5:$C$2911,2,FALSE))</f>
        <v>m³</v>
      </c>
      <c r="F113" s="38">
        <v>0.70350000000000001</v>
      </c>
      <c r="G113" s="37">
        <f>+IF(A113=0,0,VLOOKUP(A113,INSUMOS!$A$5:$C$2911,3,FALSE))</f>
        <v>22610</v>
      </c>
      <c r="H113" s="39">
        <f>ROUND((G113*F113),0)</f>
        <v>15906</v>
      </c>
    </row>
    <row r="114" spans="1:8" x14ac:dyDescent="0.25">
      <c r="A114" s="34" t="s">
        <v>2175</v>
      </c>
      <c r="B114" s="40"/>
      <c r="C114" s="40"/>
      <c r="D114" s="41"/>
      <c r="E114" s="37" t="str">
        <f>+IF(A114=0,0,VLOOKUP(A114,[18]INSUMOS!$A$5:$C$2911,2,FALSE))</f>
        <v>m³</v>
      </c>
      <c r="F114" s="38">
        <v>0.70350000000000001</v>
      </c>
      <c r="G114" s="37">
        <f>+IF(A114=0,0,VLOOKUP(A114,INSUMOS!$A$5:$C$2911,3,FALSE))</f>
        <v>48493</v>
      </c>
      <c r="H114" s="39">
        <f>ROUND((G114*F114),0)</f>
        <v>34115</v>
      </c>
    </row>
    <row r="115" spans="1:8" x14ac:dyDescent="0.25">
      <c r="A115" s="34"/>
      <c r="B115" s="40"/>
      <c r="C115" s="40"/>
      <c r="D115" s="41"/>
      <c r="E115" s="37">
        <f>+IF(A115=0,0,VLOOKUP(A115,[18]INSUMOS!$A$5:$C$2911,2,FALSE))</f>
        <v>0</v>
      </c>
      <c r="F115" s="38"/>
      <c r="G115" s="39">
        <f>+IF(A115=0,0,VLOOKUP(A115,[18]INSUMOS!$A$5:$C$2911,3,FALSE))</f>
        <v>0</v>
      </c>
      <c r="H115" s="39"/>
    </row>
    <row r="116" spans="1:8" x14ac:dyDescent="0.25">
      <c r="A116" s="34"/>
      <c r="B116" s="40"/>
      <c r="C116" s="40"/>
      <c r="D116" s="41"/>
      <c r="E116" s="37"/>
      <c r="F116" s="38"/>
      <c r="G116" s="39"/>
      <c r="H116" s="39"/>
    </row>
    <row r="117" spans="1:8" x14ac:dyDescent="0.25">
      <c r="A117" s="42"/>
      <c r="B117" s="42"/>
      <c r="C117" s="42"/>
      <c r="D117" s="42"/>
      <c r="E117" s="43"/>
      <c r="F117" s="24"/>
      <c r="G117" s="44" t="s">
        <v>2787</v>
      </c>
      <c r="H117" s="45">
        <f>SUM(H111:H116)</f>
        <v>267707</v>
      </c>
    </row>
    <row r="118" spans="1:8" x14ac:dyDescent="0.25">
      <c r="A118" s="46" t="s">
        <v>2788</v>
      </c>
      <c r="B118" s="42"/>
      <c r="C118" s="42"/>
      <c r="D118" s="42"/>
      <c r="E118" s="43"/>
      <c r="F118" s="24"/>
      <c r="G118" s="43"/>
      <c r="H118" s="43"/>
    </row>
    <row r="119" spans="1:8" x14ac:dyDescent="0.25">
      <c r="A119" s="29" t="s">
        <v>2782</v>
      </c>
      <c r="B119" s="30"/>
      <c r="C119" s="30"/>
      <c r="D119" s="31"/>
      <c r="E119" s="47" t="s">
        <v>2780</v>
      </c>
      <c r="F119" s="33" t="s">
        <v>2783</v>
      </c>
      <c r="G119" s="47" t="s">
        <v>2784</v>
      </c>
      <c r="H119" s="47" t="s">
        <v>2785</v>
      </c>
    </row>
    <row r="120" spans="1:8" x14ac:dyDescent="0.25">
      <c r="A120" s="34" t="s">
        <v>2834</v>
      </c>
      <c r="B120" s="40"/>
      <c r="C120" s="40"/>
      <c r="D120" s="41"/>
      <c r="E120" s="37" t="s">
        <v>1037</v>
      </c>
      <c r="F120" s="38">
        <v>0.1</v>
      </c>
      <c r="G120" s="39">
        <f>+H141</f>
        <v>81996</v>
      </c>
      <c r="H120" s="39">
        <f>+ROUND(F120*G120,0)</f>
        <v>8200</v>
      </c>
    </row>
    <row r="121" spans="1:8" x14ac:dyDescent="0.25">
      <c r="A121" s="34" t="s">
        <v>1290</v>
      </c>
      <c r="B121" s="40"/>
      <c r="C121" s="40"/>
      <c r="D121" s="41"/>
      <c r="E121" s="37" t="str">
        <f>+IF(A121=0,0,VLOOKUP(A121,[18]INSUMOS!$A$5:$C$2911,2,FALSE))</f>
        <v xml:space="preserve"> HR </v>
      </c>
      <c r="F121" s="38">
        <v>0.48</v>
      </c>
      <c r="G121" s="37">
        <f>+IF(A121=0,0,VLOOKUP(A121,INSUMOS!$A$5:$C$2911,3,FALSE))</f>
        <v>5411</v>
      </c>
      <c r="H121" s="39">
        <f>+ROUND(F121*G121,0)</f>
        <v>2597</v>
      </c>
    </row>
    <row r="122" spans="1:8" x14ac:dyDescent="0.25">
      <c r="A122" s="34"/>
      <c r="B122" s="40"/>
      <c r="C122" s="40"/>
      <c r="D122" s="41"/>
      <c r="E122" s="37"/>
      <c r="F122" s="38"/>
      <c r="G122" s="39"/>
      <c r="H122" s="39"/>
    </row>
    <row r="123" spans="1:8" x14ac:dyDescent="0.25">
      <c r="A123" s="34"/>
      <c r="B123" s="40"/>
      <c r="C123" s="40"/>
      <c r="D123" s="41"/>
      <c r="E123" s="37"/>
      <c r="F123" s="38"/>
      <c r="G123" s="39"/>
      <c r="H123" s="39"/>
    </row>
    <row r="124" spans="1:8" x14ac:dyDescent="0.25">
      <c r="A124" s="34">
        <v>0</v>
      </c>
      <c r="B124" s="40"/>
      <c r="C124" s="40"/>
      <c r="D124" s="41"/>
      <c r="E124" s="37"/>
      <c r="F124" s="38"/>
      <c r="G124" s="39"/>
      <c r="H124" s="39"/>
    </row>
    <row r="125" spans="1:8" x14ac:dyDescent="0.25">
      <c r="A125" s="34">
        <v>0</v>
      </c>
      <c r="B125" s="40"/>
      <c r="C125" s="40"/>
      <c r="D125" s="41"/>
      <c r="E125" s="37"/>
      <c r="F125" s="38"/>
      <c r="G125" s="39"/>
      <c r="H125" s="39"/>
    </row>
    <row r="126" spans="1:8" x14ac:dyDescent="0.25">
      <c r="A126" s="34">
        <v>0</v>
      </c>
      <c r="B126" s="40"/>
      <c r="C126" s="40"/>
      <c r="D126" s="41"/>
      <c r="E126" s="37"/>
      <c r="F126" s="38"/>
      <c r="G126" s="39"/>
      <c r="H126" s="39"/>
    </row>
    <row r="127" spans="1:8" x14ac:dyDescent="0.25">
      <c r="A127" s="42"/>
      <c r="B127" s="42"/>
      <c r="C127" s="42"/>
      <c r="D127" s="42"/>
      <c r="E127" s="43"/>
      <c r="F127" s="24"/>
      <c r="G127" s="44" t="s">
        <v>2787</v>
      </c>
      <c r="H127" s="45">
        <f>SUM(H120:H126)</f>
        <v>10797</v>
      </c>
    </row>
    <row r="128" spans="1:8" x14ac:dyDescent="0.25">
      <c r="A128" s="46" t="s">
        <v>2789</v>
      </c>
      <c r="B128" s="42"/>
      <c r="C128" s="42"/>
      <c r="D128" s="42"/>
      <c r="E128" s="43"/>
      <c r="F128" s="24"/>
      <c r="G128" s="43"/>
      <c r="H128" s="43"/>
    </row>
    <row r="129" spans="1:8" x14ac:dyDescent="0.25">
      <c r="A129" s="29" t="s">
        <v>2782</v>
      </c>
      <c r="B129" s="30"/>
      <c r="C129" s="30"/>
      <c r="D129" s="31"/>
      <c r="E129" s="47" t="s">
        <v>2780</v>
      </c>
      <c r="F129" s="33" t="s">
        <v>2783</v>
      </c>
      <c r="G129" s="47" t="s">
        <v>2784</v>
      </c>
      <c r="H129" s="47" t="s">
        <v>2785</v>
      </c>
    </row>
    <row r="130" spans="1:8" x14ac:dyDescent="0.25">
      <c r="A130" s="34" t="s">
        <v>2159</v>
      </c>
      <c r="B130" s="40"/>
      <c r="C130" s="40"/>
      <c r="D130" s="41"/>
      <c r="E130" s="37" t="s">
        <v>2835</v>
      </c>
      <c r="F130" s="104">
        <f>+F111/1000</f>
        <v>0.441</v>
      </c>
      <c r="G130" s="39">
        <f>+TRANS!$H$32</f>
        <v>29605</v>
      </c>
      <c r="H130" s="45">
        <f>+ROUND((F130*G130),0)</f>
        <v>13056</v>
      </c>
    </row>
    <row r="131" spans="1:8" x14ac:dyDescent="0.25">
      <c r="A131" s="34" t="s">
        <v>2836</v>
      </c>
      <c r="B131" s="40"/>
      <c r="C131" s="40"/>
      <c r="D131" s="41"/>
      <c r="E131" s="37" t="s">
        <v>2822</v>
      </c>
      <c r="F131" s="104">
        <f>+F113</f>
        <v>0.70350000000000001</v>
      </c>
      <c r="G131" s="39">
        <f>+TRANS!$H$83</f>
        <v>100204</v>
      </c>
      <c r="H131" s="45">
        <f>+ROUND((F131*G131),0)</f>
        <v>70494</v>
      </c>
    </row>
    <row r="132" spans="1:8" x14ac:dyDescent="0.25">
      <c r="A132" s="34" t="s">
        <v>2837</v>
      </c>
      <c r="B132" s="40"/>
      <c r="C132" s="40"/>
      <c r="D132" s="41"/>
      <c r="E132" s="37" t="s">
        <v>2822</v>
      </c>
      <c r="F132" s="104">
        <f>+F114</f>
        <v>0.70350000000000001</v>
      </c>
      <c r="G132" s="39">
        <f>+TRANS!$H$135</f>
        <v>100204</v>
      </c>
      <c r="H132" s="45">
        <f>+ROUND((F132*G132),0)</f>
        <v>70494</v>
      </c>
    </row>
    <row r="133" spans="1:8" x14ac:dyDescent="0.25">
      <c r="A133" s="42"/>
      <c r="B133" s="42"/>
      <c r="C133" s="42"/>
      <c r="D133" s="42"/>
      <c r="E133" s="43"/>
      <c r="F133" s="24"/>
      <c r="G133" s="44" t="s">
        <v>2787</v>
      </c>
      <c r="H133" s="45">
        <f>SUM(H130:H132)</f>
        <v>154044</v>
      </c>
    </row>
    <row r="134" spans="1:8" x14ac:dyDescent="0.25">
      <c r="A134" s="42"/>
      <c r="B134" s="42"/>
      <c r="C134" s="42"/>
      <c r="D134" s="42"/>
      <c r="E134" s="43"/>
      <c r="F134" s="24"/>
      <c r="G134" s="43"/>
      <c r="H134" s="43"/>
    </row>
    <row r="135" spans="1:8" x14ac:dyDescent="0.25">
      <c r="A135" s="46" t="s">
        <v>2790</v>
      </c>
      <c r="B135" s="42"/>
      <c r="C135" s="42"/>
      <c r="D135" s="42"/>
      <c r="E135" s="43"/>
      <c r="F135" s="24"/>
      <c r="G135" s="43"/>
      <c r="H135" s="43"/>
    </row>
    <row r="136" spans="1:8" x14ac:dyDescent="0.25">
      <c r="A136" s="105" t="s">
        <v>2782</v>
      </c>
      <c r="B136" s="106"/>
      <c r="C136" s="236" t="s">
        <v>2791</v>
      </c>
      <c r="D136" s="237"/>
      <c r="E136" s="49" t="s">
        <v>2792</v>
      </c>
      <c r="F136" s="33" t="s">
        <v>2793</v>
      </c>
      <c r="G136" s="50" t="s">
        <v>2794</v>
      </c>
      <c r="H136" s="47" t="s">
        <v>2785</v>
      </c>
    </row>
    <row r="137" spans="1:8" x14ac:dyDescent="0.25">
      <c r="A137" s="34" t="s">
        <v>772</v>
      </c>
      <c r="B137" s="40"/>
      <c r="C137" s="238">
        <f>+IF(A137=0,0,VLOOKUP(A137,INSUMOS!$A$5:$C$2911,3,FALSE)/E137)</f>
        <v>23538.461538461539</v>
      </c>
      <c r="D137" s="239">
        <f>+IF(A137=0,0,VLOOKUP(A137,INSUMOS!$A$5:$C$2911,3,FALSE)/E137)</f>
        <v>23538.461538461539</v>
      </c>
      <c r="E137" s="51">
        <v>1.95</v>
      </c>
      <c r="F137" s="52">
        <v>1.7864</v>
      </c>
      <c r="G137" s="53">
        <f>+C137*E137</f>
        <v>45900</v>
      </c>
      <c r="H137" s="45">
        <f>+ROUND((F137*G137),0)</f>
        <v>81996</v>
      </c>
    </row>
    <row r="138" spans="1:8" x14ac:dyDescent="0.25">
      <c r="A138" s="34"/>
      <c r="B138" s="40"/>
      <c r="C138" s="238"/>
      <c r="D138" s="239"/>
      <c r="E138" s="51"/>
      <c r="F138" s="52"/>
      <c r="G138" s="53"/>
      <c r="H138" s="45">
        <f>+ROUND((G138*F138),2)</f>
        <v>0</v>
      </c>
    </row>
    <row r="139" spans="1:8" x14ac:dyDescent="0.25">
      <c r="A139" s="34">
        <v>0</v>
      </c>
      <c r="B139" s="40"/>
      <c r="C139" s="223"/>
      <c r="D139" s="224"/>
      <c r="E139" s="51"/>
      <c r="F139" s="52"/>
      <c r="G139" s="53"/>
      <c r="H139" s="45"/>
    </row>
    <row r="140" spans="1:8" x14ac:dyDescent="0.25">
      <c r="A140" s="34">
        <v>0</v>
      </c>
      <c r="B140" s="40"/>
      <c r="C140" s="223"/>
      <c r="D140" s="224"/>
      <c r="E140" s="51"/>
      <c r="F140" s="52"/>
      <c r="G140" s="53"/>
      <c r="H140" s="45"/>
    </row>
    <row r="141" spans="1:8" x14ac:dyDescent="0.25">
      <c r="A141" s="23"/>
      <c r="B141" s="23"/>
      <c r="C141" s="23"/>
      <c r="D141" s="23"/>
      <c r="E141" s="43"/>
      <c r="F141" s="24"/>
      <c r="G141" s="44" t="s">
        <v>2787</v>
      </c>
      <c r="H141" s="55">
        <f>SUM(H137:H140)</f>
        <v>81996</v>
      </c>
    </row>
    <row r="142" spans="1:8" x14ac:dyDescent="0.25">
      <c r="A142" s="23"/>
      <c r="B142" s="23"/>
      <c r="C142" s="23"/>
      <c r="D142" s="23"/>
      <c r="E142" s="43"/>
      <c r="F142" s="56"/>
      <c r="G142" s="57" t="s">
        <v>2795</v>
      </c>
      <c r="H142" s="45">
        <f>+H117+H127+H133+H141</f>
        <v>514544</v>
      </c>
    </row>
    <row r="143" spans="1:8" x14ac:dyDescent="0.25">
      <c r="A143" s="28" t="s">
        <v>2796</v>
      </c>
      <c r="B143" s="23"/>
      <c r="C143" s="23"/>
      <c r="D143" s="23"/>
      <c r="E143" s="43"/>
      <c r="F143" s="24"/>
      <c r="G143" s="43"/>
      <c r="H143" s="43"/>
    </row>
    <row r="144" spans="1:8" x14ac:dyDescent="0.25">
      <c r="A144" s="210" t="s">
        <v>2782</v>
      </c>
      <c r="B144" s="211"/>
      <c r="C144" s="210" t="s">
        <v>2797</v>
      </c>
      <c r="D144" s="211"/>
      <c r="E144" s="47" t="s">
        <v>2798</v>
      </c>
      <c r="F144" s="225" t="s">
        <v>2799</v>
      </c>
      <c r="G144" s="226"/>
      <c r="H144" s="47" t="s">
        <v>2785</v>
      </c>
    </row>
    <row r="145" spans="1:8" x14ac:dyDescent="0.25">
      <c r="A145" s="193" t="s">
        <v>2800</v>
      </c>
      <c r="B145" s="194"/>
      <c r="C145" s="195" t="s">
        <v>2798</v>
      </c>
      <c r="D145" s="196"/>
      <c r="E145" s="61">
        <v>0.22</v>
      </c>
      <c r="F145" s="62"/>
      <c r="G145" s="63">
        <f>+H142</f>
        <v>514544</v>
      </c>
      <c r="H145" s="45">
        <f>+G145*E145</f>
        <v>113199.68000000001</v>
      </c>
    </row>
    <row r="146" spans="1:8" x14ac:dyDescent="0.25">
      <c r="A146" s="240" t="s">
        <v>2801</v>
      </c>
      <c r="B146" s="241"/>
      <c r="C146" s="195" t="s">
        <v>2798</v>
      </c>
      <c r="D146" s="196"/>
      <c r="E146" s="61">
        <v>0.03</v>
      </c>
      <c r="F146" s="62"/>
      <c r="G146" s="63">
        <f>+H142</f>
        <v>514544</v>
      </c>
      <c r="H146" s="45">
        <f>+G146*E146</f>
        <v>15436.32</v>
      </c>
    </row>
    <row r="147" spans="1:8" x14ac:dyDescent="0.25">
      <c r="A147" s="193" t="s">
        <v>2802</v>
      </c>
      <c r="B147" s="194"/>
      <c r="C147" s="195" t="s">
        <v>2798</v>
      </c>
      <c r="D147" s="196"/>
      <c r="E147" s="61">
        <f>[19]AIU!$B$41</f>
        <v>0.05</v>
      </c>
      <c r="F147" s="62"/>
      <c r="G147" s="63">
        <f>+H142</f>
        <v>514544</v>
      </c>
      <c r="H147" s="45">
        <f>+G147*E147</f>
        <v>25727.200000000001</v>
      </c>
    </row>
    <row r="148" spans="1:8" x14ac:dyDescent="0.25">
      <c r="A148" s="23"/>
      <c r="B148" s="23"/>
      <c r="C148" s="23"/>
      <c r="D148" s="23"/>
      <c r="E148" s="64" t="s">
        <v>2803</v>
      </c>
      <c r="F148" s="65"/>
      <c r="G148" s="66"/>
      <c r="H148" s="45">
        <f>SUM(H145:H147)</f>
        <v>154363.20000000001</v>
      </c>
    </row>
    <row r="149" spans="1:8" x14ac:dyDescent="0.25">
      <c r="A149" s="23"/>
      <c r="B149" s="23"/>
      <c r="C149" s="23"/>
      <c r="D149" s="23"/>
      <c r="E149" s="23"/>
      <c r="F149" s="24"/>
      <c r="G149" s="23"/>
      <c r="H149" s="67"/>
    </row>
    <row r="150" spans="1:8" x14ac:dyDescent="0.25">
      <c r="A150" s="23"/>
      <c r="B150" s="23"/>
      <c r="C150" s="23"/>
      <c r="D150" s="23"/>
      <c r="E150" s="23"/>
      <c r="F150" s="24"/>
      <c r="G150" s="23"/>
      <c r="H150" s="67"/>
    </row>
    <row r="151" spans="1:8" x14ac:dyDescent="0.25">
      <c r="A151" s="23"/>
      <c r="B151" s="23"/>
      <c r="C151" s="23"/>
      <c r="D151" s="23"/>
      <c r="E151" s="68" t="s">
        <v>2804</v>
      </c>
      <c r="F151" s="69"/>
      <c r="G151" s="68"/>
      <c r="H151" s="70">
        <f>+H148+H142</f>
        <v>668907.19999999995</v>
      </c>
    </row>
    <row r="152" spans="1:8" x14ac:dyDescent="0.25">
      <c r="A152" s="197" t="s">
        <v>2778</v>
      </c>
      <c r="B152" s="197"/>
      <c r="C152" s="197"/>
      <c r="D152" s="197"/>
      <c r="E152" s="197"/>
      <c r="F152" s="197"/>
      <c r="G152" s="197"/>
      <c r="H152" s="197"/>
    </row>
    <row r="153" spans="1:8" ht="15.75" thickBot="1" x14ac:dyDescent="0.3">
      <c r="A153" s="23"/>
      <c r="B153" s="23"/>
      <c r="C153" s="23"/>
      <c r="D153" s="23"/>
      <c r="E153" s="23"/>
      <c r="F153" s="24"/>
      <c r="G153" s="23"/>
      <c r="H153" s="23"/>
    </row>
    <row r="154" spans="1:8" ht="45" customHeight="1" thickBot="1" x14ac:dyDescent="0.3">
      <c r="A154" s="227" t="str">
        <f>+A104</f>
        <v>CONSTRUCCION DE PUENTE VEHICULAR SOBRE LA QUEBRADA LA COCAGUA, EN LA VIA QUE COMUNICA AL CASCO URBANO CON LA VEREDA DE CENTRO NORTE, MUNICIPIO DE CHAMEZA, DEPARTAMENTO DE CASANARE</v>
      </c>
      <c r="B154" s="228"/>
      <c r="C154" s="228"/>
      <c r="D154" s="228"/>
      <c r="E154" s="228"/>
      <c r="F154" s="228"/>
      <c r="G154" s="228"/>
      <c r="H154" s="229"/>
    </row>
    <row r="155" spans="1:8" x14ac:dyDescent="0.25">
      <c r="A155" s="23"/>
      <c r="B155" s="23"/>
      <c r="C155" s="23"/>
      <c r="D155" s="23"/>
      <c r="E155" s="23"/>
      <c r="F155" s="24"/>
      <c r="G155" s="23"/>
      <c r="H155" s="23"/>
    </row>
    <row r="156" spans="1:8" x14ac:dyDescent="0.25">
      <c r="A156" s="25" t="s">
        <v>2779</v>
      </c>
      <c r="B156" s="230" t="s">
        <v>2839</v>
      </c>
      <c r="C156" s="231"/>
      <c r="D156" s="231"/>
      <c r="E156" s="231"/>
      <c r="F156" s="231"/>
      <c r="G156" s="232"/>
      <c r="H156" s="25" t="s">
        <v>2780</v>
      </c>
    </row>
    <row r="157" spans="1:8" x14ac:dyDescent="0.25">
      <c r="A157" s="27" t="s">
        <v>2832</v>
      </c>
      <c r="B157" s="233"/>
      <c r="C157" s="234"/>
      <c r="D157" s="234"/>
      <c r="E157" s="234"/>
      <c r="F157" s="234"/>
      <c r="G157" s="235"/>
      <c r="H157" s="27" t="s">
        <v>2822</v>
      </c>
    </row>
    <row r="158" spans="1:8" x14ac:dyDescent="0.25">
      <c r="A158" s="23"/>
      <c r="B158" s="23"/>
      <c r="C158" s="23"/>
      <c r="D158" s="23"/>
      <c r="E158" s="23"/>
      <c r="F158" s="24"/>
      <c r="G158" s="23"/>
      <c r="H158" s="23"/>
    </row>
    <row r="159" spans="1:8" x14ac:dyDescent="0.25">
      <c r="A159" s="28" t="s">
        <v>2781</v>
      </c>
      <c r="B159" s="23"/>
      <c r="C159" s="23"/>
      <c r="D159" s="23"/>
      <c r="E159" s="23"/>
      <c r="F159" s="24"/>
      <c r="G159" s="23"/>
      <c r="H159" s="23"/>
    </row>
    <row r="160" spans="1:8" x14ac:dyDescent="0.25">
      <c r="A160" s="29" t="s">
        <v>2782</v>
      </c>
      <c r="B160" s="30"/>
      <c r="C160" s="30"/>
      <c r="D160" s="31"/>
      <c r="E160" s="32" t="s">
        <v>2780</v>
      </c>
      <c r="F160" s="33" t="s">
        <v>2783</v>
      </c>
      <c r="G160" s="32" t="s">
        <v>2784</v>
      </c>
      <c r="H160" s="32" t="s">
        <v>2785</v>
      </c>
    </row>
    <row r="161" spans="1:8" x14ac:dyDescent="0.25">
      <c r="A161" s="34" t="s">
        <v>2840</v>
      </c>
      <c r="B161" s="35"/>
      <c r="C161" s="35"/>
      <c r="D161" s="36"/>
      <c r="E161" s="37" t="s">
        <v>2822</v>
      </c>
      <c r="F161" s="38">
        <v>1</v>
      </c>
      <c r="G161" s="39">
        <f>+H92</f>
        <v>489911</v>
      </c>
      <c r="H161" s="39">
        <f t="shared" ref="H161:H167" si="0">ROUND((G161*F161),0)</f>
        <v>489911</v>
      </c>
    </row>
    <row r="162" spans="1:8" x14ac:dyDescent="0.25">
      <c r="A162" s="34" t="s">
        <v>2841</v>
      </c>
      <c r="B162" s="40"/>
      <c r="C162" s="40"/>
      <c r="D162" s="41"/>
      <c r="E162" s="37" t="str">
        <f>+IF(A162=0,0,VLOOKUP(A162,[18]INSUMOS!$A$5:$C$2911,2,FALSE))</f>
        <v>m</v>
      </c>
      <c r="F162" s="38">
        <v>7.26</v>
      </c>
      <c r="G162" s="37">
        <f>+IF(A162=0,0,VLOOKUP(A162,INSUMOS!$A$5:$C$2911,3,FALSE))</f>
        <v>2541</v>
      </c>
      <c r="H162" s="39">
        <f t="shared" si="0"/>
        <v>18448</v>
      </c>
    </row>
    <row r="163" spans="1:8" x14ac:dyDescent="0.25">
      <c r="A163" s="34" t="s">
        <v>1849</v>
      </c>
      <c r="B163" s="40"/>
      <c r="C163" s="40"/>
      <c r="D163" s="41"/>
      <c r="E163" s="37" t="str">
        <f>+IF(A163=0,0,VLOOKUP(A163,[18]INSUMOS!$A$5:$C$2911,2,FALSE))</f>
        <v>m</v>
      </c>
      <c r="F163" s="38">
        <v>2.64</v>
      </c>
      <c r="G163" s="37">
        <f>+IF(A163=0,0,VLOOKUP(A163,INSUMOS!$A$5:$C$2911,3,FALSE))</f>
        <v>8958</v>
      </c>
      <c r="H163" s="39">
        <f t="shared" si="0"/>
        <v>23649</v>
      </c>
    </row>
    <row r="164" spans="1:8" x14ac:dyDescent="0.25">
      <c r="A164" s="34" t="s">
        <v>1630</v>
      </c>
      <c r="B164" s="40"/>
      <c r="C164" s="40"/>
      <c r="D164" s="41"/>
      <c r="E164" s="37" t="str">
        <f>+IF(A164=0,0,VLOOKUP(A164,[18]INSUMOS!$A$5:$C$2911,2,FALSE))</f>
        <v>lb</v>
      </c>
      <c r="F164" s="38">
        <v>3</v>
      </c>
      <c r="G164" s="37">
        <f>+IF(A164=0,0,VLOOKUP(A164,INSUMOS!$A$5:$C$2911,3,FALSE))</f>
        <v>2377</v>
      </c>
      <c r="H164" s="39">
        <f t="shared" si="0"/>
        <v>7131</v>
      </c>
    </row>
    <row r="165" spans="1:8" x14ac:dyDescent="0.25">
      <c r="A165" s="34"/>
      <c r="B165" s="40"/>
      <c r="C165" s="40"/>
      <c r="D165" s="41"/>
      <c r="E165" s="37">
        <f>+IF(A165=0,0,VLOOKUP(A165,[18]INSUMOS!$A$5:$C$2911,2,FALSE))</f>
        <v>0</v>
      </c>
      <c r="F165" s="38"/>
      <c r="G165" s="39">
        <f>+IF(A165=0,0,VLOOKUP(A165,[18]INSUMOS!$A$5:$C$2911,3,FALSE))</f>
        <v>0</v>
      </c>
      <c r="H165" s="39">
        <f t="shared" si="0"/>
        <v>0</v>
      </c>
    </row>
    <row r="166" spans="1:8" x14ac:dyDescent="0.25">
      <c r="A166" s="34"/>
      <c r="B166" s="40"/>
      <c r="C166" s="40"/>
      <c r="D166" s="41"/>
      <c r="E166" s="37">
        <f>+IF(A166=0,0,VLOOKUP(A166,[18]INSUMOS!$A$5:$C$2911,2,FALSE))</f>
        <v>0</v>
      </c>
      <c r="F166" s="38"/>
      <c r="G166" s="39">
        <f>+IF(A166=0,0,VLOOKUP(A166,[18]INSUMOS!$A$5:$C$2911,3,FALSE))</f>
        <v>0</v>
      </c>
      <c r="H166" s="39">
        <f t="shared" si="0"/>
        <v>0</v>
      </c>
    </row>
    <row r="167" spans="1:8" x14ac:dyDescent="0.25">
      <c r="A167" s="34"/>
      <c r="B167" s="40"/>
      <c r="C167" s="40"/>
      <c r="D167" s="41"/>
      <c r="E167" s="37">
        <f>+IF(A167=0,0,VLOOKUP(A167,[18]INSUMOS!$A$5:$C$2911,2,FALSE))</f>
        <v>0</v>
      </c>
      <c r="F167" s="38"/>
      <c r="G167" s="39">
        <f>+IF(A167=0,0,VLOOKUP(A167,[18]INSUMOS!$A$5:$C$2911,3,FALSE))</f>
        <v>0</v>
      </c>
      <c r="H167" s="39">
        <f t="shared" si="0"/>
        <v>0</v>
      </c>
    </row>
    <row r="168" spans="1:8" x14ac:dyDescent="0.25">
      <c r="A168" s="42"/>
      <c r="B168" s="42"/>
      <c r="C168" s="42"/>
      <c r="D168" s="42"/>
      <c r="E168" s="43"/>
      <c r="F168" s="24"/>
      <c r="G168" s="44" t="s">
        <v>2787</v>
      </c>
      <c r="H168" s="45">
        <f>SUM(H161:H167)</f>
        <v>539139</v>
      </c>
    </row>
    <row r="169" spans="1:8" x14ac:dyDescent="0.25">
      <c r="A169" s="46" t="s">
        <v>2788</v>
      </c>
      <c r="B169" s="42"/>
      <c r="C169" s="42"/>
      <c r="D169" s="42"/>
      <c r="E169" s="43"/>
      <c r="F169" s="24"/>
      <c r="G169" s="43"/>
      <c r="H169" s="43"/>
    </row>
    <row r="170" spans="1:8" x14ac:dyDescent="0.25">
      <c r="A170" s="29" t="s">
        <v>2782</v>
      </c>
      <c r="B170" s="30"/>
      <c r="C170" s="30"/>
      <c r="D170" s="31"/>
      <c r="E170" s="47" t="s">
        <v>2780</v>
      </c>
      <c r="F170" s="33" t="s">
        <v>2783</v>
      </c>
      <c r="G170" s="47" t="s">
        <v>2784</v>
      </c>
      <c r="H170" s="47" t="s">
        <v>2785</v>
      </c>
    </row>
    <row r="171" spans="1:8" x14ac:dyDescent="0.25">
      <c r="A171" s="34" t="s">
        <v>2834</v>
      </c>
      <c r="B171" s="40"/>
      <c r="C171" s="40"/>
      <c r="D171" s="41"/>
      <c r="E171" s="37" t="s">
        <v>1037</v>
      </c>
      <c r="F171" s="38">
        <v>0.1</v>
      </c>
      <c r="G171" s="39">
        <f>+H191</f>
        <v>173680</v>
      </c>
      <c r="H171" s="39">
        <f>+ROUND(F171*G171,0)</f>
        <v>17368</v>
      </c>
    </row>
    <row r="172" spans="1:8" x14ac:dyDescent="0.25">
      <c r="A172" s="34" t="s">
        <v>2720</v>
      </c>
      <c r="B172" s="40"/>
      <c r="C172" s="40"/>
      <c r="D172" s="41"/>
      <c r="E172" s="37" t="str">
        <f>+IF(A172=0,0,VLOOKUP(A172,[18]INSUMOS!$A$5:$C$2911,2,FALSE))</f>
        <v xml:space="preserve"> HR </v>
      </c>
      <c r="F172" s="38">
        <v>0.66669999999999996</v>
      </c>
      <c r="G172" s="37">
        <f>+IF(A172=0,0,VLOOKUP(A172,INSUMOS!$A$5:$C$2911,3,FALSE))</f>
        <v>4705</v>
      </c>
      <c r="H172" s="39">
        <f>+ROUND(F172*G172,0)</f>
        <v>3137</v>
      </c>
    </row>
    <row r="173" spans="1:8" x14ac:dyDescent="0.25">
      <c r="A173" s="34" t="s">
        <v>115</v>
      </c>
      <c r="B173" s="40"/>
      <c r="C173" s="40"/>
      <c r="D173" s="41"/>
      <c r="E173" s="37" t="str">
        <f>+IF(A173=0,0,VLOOKUP(A173,[18]INSUMOS!$A$5:$C$2911,2,FALSE))</f>
        <v>mes</v>
      </c>
      <c r="F173" s="38">
        <v>0.2</v>
      </c>
      <c r="G173" s="37">
        <f>+IF(A173=0,0,VLOOKUP(A173,INSUMOS!$A$5:$C$2911,3,FALSE))</f>
        <v>21000</v>
      </c>
      <c r="H173" s="39">
        <f>+ROUND(F173*G173,0)</f>
        <v>4200</v>
      </c>
    </row>
    <row r="174" spans="1:8" x14ac:dyDescent="0.25">
      <c r="A174" s="34" t="s">
        <v>1384</v>
      </c>
      <c r="B174" s="40"/>
      <c r="C174" s="40"/>
      <c r="D174" s="41"/>
      <c r="E174" s="37" t="str">
        <f>+IF(A174=0,0,VLOOKUP(A174,[18]INSUMOS!$A$5:$C$2911,2,FALSE))</f>
        <v>d</v>
      </c>
      <c r="F174" s="38">
        <v>14</v>
      </c>
      <c r="G174" s="37">
        <f>+IF(A174=0,0,VLOOKUP(A174,INSUMOS!$A$5:$C$2911,3,FALSE))</f>
        <v>237</v>
      </c>
      <c r="H174" s="39">
        <f>+ROUND(F174*G174,0)</f>
        <v>3318</v>
      </c>
    </row>
    <row r="175" spans="1:8" x14ac:dyDescent="0.25">
      <c r="A175" s="34">
        <v>0</v>
      </c>
      <c r="B175" s="40"/>
      <c r="C175" s="40"/>
      <c r="D175" s="41"/>
      <c r="E175" s="37"/>
      <c r="F175" s="38"/>
      <c r="G175" s="39"/>
      <c r="H175" s="39"/>
    </row>
    <row r="176" spans="1:8" x14ac:dyDescent="0.25">
      <c r="A176" s="34">
        <v>0</v>
      </c>
      <c r="B176" s="40"/>
      <c r="C176" s="40"/>
      <c r="D176" s="41"/>
      <c r="E176" s="37"/>
      <c r="F176" s="38"/>
      <c r="G176" s="39"/>
      <c r="H176" s="39"/>
    </row>
    <row r="177" spans="1:8" x14ac:dyDescent="0.25">
      <c r="A177" s="42"/>
      <c r="B177" s="42"/>
      <c r="C177" s="42"/>
      <c r="D177" s="42"/>
      <c r="E177" s="43"/>
      <c r="F177" s="24"/>
      <c r="G177" s="44" t="s">
        <v>2787</v>
      </c>
      <c r="H177" s="45">
        <f>SUM(H171:H176)</f>
        <v>28023</v>
      </c>
    </row>
    <row r="178" spans="1:8" x14ac:dyDescent="0.25">
      <c r="A178" s="46" t="s">
        <v>2789</v>
      </c>
      <c r="B178" s="42"/>
      <c r="C178" s="42"/>
      <c r="D178" s="42"/>
      <c r="E178" s="43"/>
      <c r="F178" s="24"/>
      <c r="G178" s="43"/>
      <c r="H178" s="43"/>
    </row>
    <row r="179" spans="1:8" x14ac:dyDescent="0.25">
      <c r="A179" s="29" t="s">
        <v>2782</v>
      </c>
      <c r="B179" s="30"/>
      <c r="C179" s="30"/>
      <c r="D179" s="31"/>
      <c r="E179" s="47" t="s">
        <v>2780</v>
      </c>
      <c r="F179" s="33" t="s">
        <v>2783</v>
      </c>
      <c r="G179" s="47" t="s">
        <v>2784</v>
      </c>
      <c r="H179" s="47" t="s">
        <v>2785</v>
      </c>
    </row>
    <row r="180" spans="1:8" x14ac:dyDescent="0.25">
      <c r="A180" s="34"/>
      <c r="B180" s="40"/>
      <c r="C180" s="40"/>
      <c r="D180" s="41"/>
      <c r="E180" s="37"/>
      <c r="F180" s="104"/>
      <c r="G180" s="39"/>
      <c r="H180" s="45"/>
    </row>
    <row r="181" spans="1:8" x14ac:dyDescent="0.25">
      <c r="A181" s="34"/>
      <c r="B181" s="40"/>
      <c r="C181" s="40"/>
      <c r="D181" s="41"/>
      <c r="E181" s="37"/>
      <c r="F181" s="104"/>
      <c r="G181" s="39"/>
      <c r="H181" s="45"/>
    </row>
    <row r="182" spans="1:8" x14ac:dyDescent="0.25">
      <c r="A182" s="34"/>
      <c r="B182" s="40"/>
      <c r="C182" s="40"/>
      <c r="D182" s="41"/>
      <c r="E182" s="37"/>
      <c r="F182" s="104"/>
      <c r="G182" s="39"/>
      <c r="H182" s="45"/>
    </row>
    <row r="183" spans="1:8" x14ac:dyDescent="0.25">
      <c r="A183" s="42"/>
      <c r="B183" s="42"/>
      <c r="C183" s="42"/>
      <c r="D183" s="42"/>
      <c r="E183" s="43"/>
      <c r="F183" s="24"/>
      <c r="G183" s="44" t="s">
        <v>2787</v>
      </c>
      <c r="H183" s="45">
        <f>SUM(H180:H182)</f>
        <v>0</v>
      </c>
    </row>
    <row r="184" spans="1:8" x14ac:dyDescent="0.25">
      <c r="A184" s="42"/>
      <c r="B184" s="42"/>
      <c r="C184" s="42"/>
      <c r="D184" s="42"/>
      <c r="E184" s="43"/>
      <c r="F184" s="24"/>
      <c r="G184" s="43"/>
      <c r="H184" s="43"/>
    </row>
    <row r="185" spans="1:8" x14ac:dyDescent="0.25">
      <c r="A185" s="46" t="s">
        <v>2790</v>
      </c>
      <c r="B185" s="42"/>
      <c r="C185" s="42"/>
      <c r="D185" s="42"/>
      <c r="E185" s="43"/>
      <c r="F185" s="24"/>
      <c r="G185" s="43"/>
      <c r="H185" s="43"/>
    </row>
    <row r="186" spans="1:8" x14ac:dyDescent="0.25">
      <c r="A186" s="105" t="s">
        <v>2782</v>
      </c>
      <c r="B186" s="106"/>
      <c r="C186" s="236" t="s">
        <v>2791</v>
      </c>
      <c r="D186" s="237"/>
      <c r="E186" s="49" t="s">
        <v>2792</v>
      </c>
      <c r="F186" s="33" t="s">
        <v>2793</v>
      </c>
      <c r="G186" s="50" t="s">
        <v>2794</v>
      </c>
      <c r="H186" s="47" t="s">
        <v>2785</v>
      </c>
    </row>
    <row r="187" spans="1:8" x14ac:dyDescent="0.25">
      <c r="A187" s="34" t="s">
        <v>764</v>
      </c>
      <c r="B187" s="40"/>
      <c r="C187" s="238">
        <f>+IF(A187=0,0,VLOOKUP(A187,INSUMOS!$A$5:$C$2911,3,FALSE)/E187)</f>
        <v>8906.6666666666661</v>
      </c>
      <c r="D187" s="239">
        <f>+IF(A187=0,0,VLOOKUP(A187,INSUMOS!$A$5:$C$2911,3,FALSE)/E187)</f>
        <v>8906.6666666666661</v>
      </c>
      <c r="E187" s="51">
        <v>1.95</v>
      </c>
      <c r="F187" s="52">
        <v>10</v>
      </c>
      <c r="G187" s="53">
        <f>+C187*E187</f>
        <v>17368</v>
      </c>
      <c r="H187" s="45">
        <f>+ROUND((F187*G187),0)</f>
        <v>173680</v>
      </c>
    </row>
    <row r="188" spans="1:8" x14ac:dyDescent="0.25">
      <c r="A188" s="34"/>
      <c r="B188" s="40"/>
      <c r="C188" s="238"/>
      <c r="D188" s="239"/>
      <c r="E188" s="51"/>
      <c r="F188" s="52"/>
      <c r="G188" s="53"/>
      <c r="H188" s="45">
        <f>+ROUND((G188*F188),2)</f>
        <v>0</v>
      </c>
    </row>
    <row r="189" spans="1:8" x14ac:dyDescent="0.25">
      <c r="A189" s="34">
        <v>0</v>
      </c>
      <c r="B189" s="40"/>
      <c r="C189" s="223"/>
      <c r="D189" s="224"/>
      <c r="E189" s="51"/>
      <c r="F189" s="52"/>
      <c r="G189" s="53"/>
      <c r="H189" s="45"/>
    </row>
    <row r="190" spans="1:8" x14ac:dyDescent="0.25">
      <c r="A190" s="34">
        <v>0</v>
      </c>
      <c r="B190" s="40"/>
      <c r="C190" s="223"/>
      <c r="D190" s="224"/>
      <c r="E190" s="51"/>
      <c r="F190" s="52"/>
      <c r="G190" s="53"/>
      <c r="H190" s="45"/>
    </row>
    <row r="191" spans="1:8" x14ac:dyDescent="0.25">
      <c r="A191" s="23"/>
      <c r="B191" s="23"/>
      <c r="C191" s="23"/>
      <c r="D191" s="23"/>
      <c r="E191" s="43"/>
      <c r="F191" s="24"/>
      <c r="G191" s="44" t="s">
        <v>2787</v>
      </c>
      <c r="H191" s="55">
        <f>SUM(H187:H190)</f>
        <v>173680</v>
      </c>
    </row>
    <row r="192" spans="1:8" x14ac:dyDescent="0.25">
      <c r="A192" s="23"/>
      <c r="B192" s="23"/>
      <c r="C192" s="23"/>
      <c r="D192" s="23"/>
      <c r="E192" s="43"/>
      <c r="F192" s="56"/>
      <c r="G192" s="57" t="s">
        <v>2795</v>
      </c>
      <c r="H192" s="45">
        <f>+H168+H177+H183+H191</f>
        <v>740842</v>
      </c>
    </row>
    <row r="193" spans="1:8" x14ac:dyDescent="0.25">
      <c r="A193" s="28" t="s">
        <v>2796</v>
      </c>
      <c r="B193" s="23"/>
      <c r="C193" s="23"/>
      <c r="D193" s="23"/>
      <c r="E193" s="43"/>
      <c r="F193" s="24"/>
      <c r="G193" s="43"/>
      <c r="H193" s="43"/>
    </row>
    <row r="194" spans="1:8" x14ac:dyDescent="0.25">
      <c r="A194" s="210" t="s">
        <v>2782</v>
      </c>
      <c r="B194" s="211"/>
      <c r="C194" s="210" t="s">
        <v>2797</v>
      </c>
      <c r="D194" s="211"/>
      <c r="E194" s="47" t="s">
        <v>2798</v>
      </c>
      <c r="F194" s="225" t="s">
        <v>2799</v>
      </c>
      <c r="G194" s="226"/>
      <c r="H194" s="47" t="s">
        <v>2785</v>
      </c>
    </row>
    <row r="195" spans="1:8" x14ac:dyDescent="0.25">
      <c r="A195" s="193" t="s">
        <v>2800</v>
      </c>
      <c r="B195" s="194"/>
      <c r="C195" s="195" t="s">
        <v>2798</v>
      </c>
      <c r="D195" s="196"/>
      <c r="E195" s="61">
        <v>0.22</v>
      </c>
      <c r="F195" s="62"/>
      <c r="G195" s="63">
        <f>+H192</f>
        <v>740842</v>
      </c>
      <c r="H195" s="45">
        <f>+G195*E195</f>
        <v>162985.24</v>
      </c>
    </row>
    <row r="196" spans="1:8" x14ac:dyDescent="0.25">
      <c r="A196" s="240" t="s">
        <v>2801</v>
      </c>
      <c r="B196" s="241"/>
      <c r="C196" s="195" t="s">
        <v>2798</v>
      </c>
      <c r="D196" s="196"/>
      <c r="E196" s="61">
        <v>0.03</v>
      </c>
      <c r="F196" s="62"/>
      <c r="G196" s="63">
        <f>+H192</f>
        <v>740842</v>
      </c>
      <c r="H196" s="45">
        <f>+G196*E196</f>
        <v>22225.26</v>
      </c>
    </row>
    <row r="197" spans="1:8" x14ac:dyDescent="0.25">
      <c r="A197" s="193" t="s">
        <v>2802</v>
      </c>
      <c r="B197" s="194"/>
      <c r="C197" s="195" t="s">
        <v>2798</v>
      </c>
      <c r="D197" s="196"/>
      <c r="E197" s="61">
        <f>[19]AIU!$B$41</f>
        <v>0.05</v>
      </c>
      <c r="F197" s="62"/>
      <c r="G197" s="63">
        <f>+H192</f>
        <v>740842</v>
      </c>
      <c r="H197" s="45">
        <f>+G197*E197</f>
        <v>37042.1</v>
      </c>
    </row>
    <row r="198" spans="1:8" x14ac:dyDescent="0.25">
      <c r="A198" s="23"/>
      <c r="B198" s="23"/>
      <c r="C198" s="23"/>
      <c r="D198" s="23"/>
      <c r="E198" s="64" t="s">
        <v>2803</v>
      </c>
      <c r="F198" s="65"/>
      <c r="G198" s="66"/>
      <c r="H198" s="45">
        <f>SUM(H195:H197)</f>
        <v>222252.6</v>
      </c>
    </row>
    <row r="199" spans="1:8" x14ac:dyDescent="0.25">
      <c r="A199" s="23"/>
      <c r="B199" s="23"/>
      <c r="C199" s="23"/>
      <c r="D199" s="23"/>
      <c r="E199" s="23"/>
      <c r="F199" s="24"/>
      <c r="G199" s="23"/>
      <c r="H199" s="67"/>
    </row>
    <row r="200" spans="1:8" x14ac:dyDescent="0.25">
      <c r="A200" s="23"/>
      <c r="B200" s="23"/>
      <c r="C200" s="23"/>
      <c r="D200" s="23"/>
      <c r="E200" s="23"/>
      <c r="F200" s="24"/>
      <c r="G200" s="23"/>
      <c r="H200" s="67"/>
    </row>
    <row r="201" spans="1:8" x14ac:dyDescent="0.25">
      <c r="A201" s="23"/>
      <c r="B201" s="23"/>
      <c r="C201" s="23"/>
      <c r="D201" s="23"/>
      <c r="E201" s="68" t="s">
        <v>2804</v>
      </c>
      <c r="F201" s="69"/>
      <c r="G201" s="68"/>
      <c r="H201" s="70">
        <f>+H198+H192</f>
        <v>963094.6</v>
      </c>
    </row>
    <row r="202" spans="1:8" x14ac:dyDescent="0.25">
      <c r="A202" s="197" t="s">
        <v>2778</v>
      </c>
      <c r="B202" s="197"/>
      <c r="C202" s="197"/>
      <c r="D202" s="197"/>
      <c r="E202" s="197"/>
      <c r="F202" s="197"/>
      <c r="G202" s="197"/>
      <c r="H202" s="197"/>
    </row>
    <row r="203" spans="1:8" ht="15.75" thickBot="1" x14ac:dyDescent="0.3">
      <c r="A203" s="23"/>
      <c r="B203" s="23"/>
      <c r="C203" s="23"/>
      <c r="D203" s="23"/>
      <c r="E203" s="23"/>
      <c r="F203" s="24"/>
      <c r="G203" s="23"/>
      <c r="H203" s="23"/>
    </row>
    <row r="204" spans="1:8" ht="46.5" customHeight="1" thickBot="1" x14ac:dyDescent="0.3">
      <c r="A204" s="227" t="str">
        <f>+A54</f>
        <v>CONSTRUCCION DE PUENTE VEHICULAR SOBRE LA QUEBRADA LA COCAGUA, EN LA VIA QUE COMUNICA AL CASCO URBANO CON LA VEREDA DE CENTRO NORTE, MUNICIPIO DE CHAMEZA, DEPARTAMENTO DE CASANARE</v>
      </c>
      <c r="B204" s="228"/>
      <c r="C204" s="228"/>
      <c r="D204" s="228"/>
      <c r="E204" s="228"/>
      <c r="F204" s="228"/>
      <c r="G204" s="228"/>
      <c r="H204" s="229"/>
    </row>
    <row r="205" spans="1:8" x14ac:dyDescent="0.25">
      <c r="A205" s="23"/>
      <c r="B205" s="23"/>
      <c r="C205" s="23"/>
      <c r="D205" s="23"/>
      <c r="E205" s="23"/>
      <c r="F205" s="24"/>
      <c r="G205" s="23"/>
      <c r="H205" s="23"/>
    </row>
    <row r="206" spans="1:8" x14ac:dyDescent="0.25">
      <c r="A206" s="25" t="s">
        <v>2779</v>
      </c>
      <c r="B206" s="230" t="s">
        <v>2772</v>
      </c>
      <c r="C206" s="231"/>
      <c r="D206" s="231"/>
      <c r="E206" s="231"/>
      <c r="F206" s="231"/>
      <c r="G206" s="232"/>
      <c r="H206" s="25" t="s">
        <v>2780</v>
      </c>
    </row>
    <row r="207" spans="1:8" x14ac:dyDescent="0.25">
      <c r="A207" s="27" t="s">
        <v>2832</v>
      </c>
      <c r="B207" s="233"/>
      <c r="C207" s="234"/>
      <c r="D207" s="234"/>
      <c r="E207" s="234"/>
      <c r="F207" s="234"/>
      <c r="G207" s="235"/>
      <c r="H207" s="27" t="s">
        <v>2822</v>
      </c>
    </row>
    <row r="208" spans="1:8" x14ac:dyDescent="0.25">
      <c r="A208" s="23"/>
      <c r="B208" s="23"/>
      <c r="C208" s="23"/>
      <c r="D208" s="23"/>
      <c r="E208" s="23"/>
      <c r="F208" s="24"/>
      <c r="G208" s="23"/>
      <c r="H208" s="23"/>
    </row>
    <row r="209" spans="1:8" x14ac:dyDescent="0.25">
      <c r="A209" s="28" t="s">
        <v>2781</v>
      </c>
      <c r="B209" s="23"/>
      <c r="C209" s="23"/>
      <c r="D209" s="23"/>
      <c r="E209" s="23"/>
      <c r="F209" s="24"/>
      <c r="G209" s="23"/>
      <c r="H209" s="23"/>
    </row>
    <row r="210" spans="1:8" x14ac:dyDescent="0.25">
      <c r="A210" s="29" t="s">
        <v>2782</v>
      </c>
      <c r="B210" s="30"/>
      <c r="C210" s="30"/>
      <c r="D210" s="31"/>
      <c r="E210" s="32" t="s">
        <v>2780</v>
      </c>
      <c r="F210" s="33" t="s">
        <v>2783</v>
      </c>
      <c r="G210" s="32" t="s">
        <v>2784</v>
      </c>
      <c r="H210" s="32" t="s">
        <v>2785</v>
      </c>
    </row>
    <row r="211" spans="1:8" x14ac:dyDescent="0.25">
      <c r="A211" s="34" t="s">
        <v>2840</v>
      </c>
      <c r="B211" s="35"/>
      <c r="C211" s="35"/>
      <c r="D211" s="36"/>
      <c r="E211" s="37" t="s">
        <v>2822</v>
      </c>
      <c r="F211" s="38">
        <v>1</v>
      </c>
      <c r="G211" s="39">
        <f>+H92</f>
        <v>489911</v>
      </c>
      <c r="H211" s="39">
        <f>ROUND((G211*F211),0)</f>
        <v>489911</v>
      </c>
    </row>
    <row r="212" spans="1:8" x14ac:dyDescent="0.25">
      <c r="A212" s="34" t="s">
        <v>944</v>
      </c>
      <c r="B212" s="40"/>
      <c r="C212" s="40"/>
      <c r="D212" s="41"/>
      <c r="E212" s="37" t="str">
        <f>+IF(A212=0,0,VLOOKUP(A212,[18]INSUMOS!$A$5:$C$2911,2,FALSE))</f>
        <v>m²</v>
      </c>
      <c r="F212" s="38">
        <v>0.5</v>
      </c>
      <c r="G212" s="37">
        <f>+IF(A212=0,0,VLOOKUP(A212,INSUMOS!$A$5:$C$2911,3,FALSE))</f>
        <v>42865</v>
      </c>
      <c r="H212" s="39">
        <f>ROUND((G212*F212),0)</f>
        <v>21433</v>
      </c>
    </row>
    <row r="213" spans="1:8" x14ac:dyDescent="0.25">
      <c r="A213" s="34"/>
      <c r="B213" s="40"/>
      <c r="C213" s="40"/>
      <c r="D213" s="41"/>
      <c r="E213" s="37">
        <f>+IF(A213=0,0,VLOOKUP(A213,[18]INSUMOS!$A$5:$C$2911,2,FALSE))</f>
        <v>0</v>
      </c>
      <c r="F213" s="38"/>
      <c r="G213" s="39">
        <f>+IF(A213=0,0,VLOOKUP(A213,[18]INSUMOS!$A$5:$C$2911,3,FALSE))</f>
        <v>0</v>
      </c>
      <c r="H213" s="39">
        <f>ROUND((G213*F213),0)</f>
        <v>0</v>
      </c>
    </row>
    <row r="214" spans="1:8" x14ac:dyDescent="0.25">
      <c r="A214" s="34"/>
      <c r="B214" s="40"/>
      <c r="C214" s="40"/>
      <c r="D214" s="41"/>
      <c r="E214" s="37">
        <f>+IF(A214=0,0,VLOOKUP(A214,[18]INSUMOS!$A$5:$C$2911,2,FALSE))</f>
        <v>0</v>
      </c>
      <c r="F214" s="38"/>
      <c r="G214" s="39">
        <f>+IF(A214=0,0,VLOOKUP(A214,[18]INSUMOS!$A$5:$C$2911,3,FALSE))</f>
        <v>0</v>
      </c>
      <c r="H214" s="39">
        <f>ROUND((G214*F214),0)</f>
        <v>0</v>
      </c>
    </row>
    <row r="215" spans="1:8" x14ac:dyDescent="0.25">
      <c r="A215" s="42"/>
      <c r="B215" s="42"/>
      <c r="C215" s="42"/>
      <c r="D215" s="42"/>
      <c r="E215" s="43"/>
      <c r="F215" s="24"/>
      <c r="G215" s="44" t="s">
        <v>2787</v>
      </c>
      <c r="H215" s="45">
        <f>SUM(H211:H214)</f>
        <v>511344</v>
      </c>
    </row>
    <row r="216" spans="1:8" x14ac:dyDescent="0.25">
      <c r="A216" s="46" t="s">
        <v>2788</v>
      </c>
      <c r="B216" s="42"/>
      <c r="C216" s="42"/>
      <c r="D216" s="42"/>
      <c r="E216" s="43"/>
      <c r="F216" s="24"/>
      <c r="G216" s="43"/>
      <c r="H216" s="43"/>
    </row>
    <row r="217" spans="1:8" x14ac:dyDescent="0.25">
      <c r="A217" s="29" t="s">
        <v>2782</v>
      </c>
      <c r="B217" s="30"/>
      <c r="C217" s="30"/>
      <c r="D217" s="31"/>
      <c r="E217" s="47" t="s">
        <v>2780</v>
      </c>
      <c r="F217" s="33" t="s">
        <v>2783</v>
      </c>
      <c r="G217" s="47" t="s">
        <v>2784</v>
      </c>
      <c r="H217" s="47" t="s">
        <v>2785</v>
      </c>
    </row>
    <row r="218" spans="1:8" x14ac:dyDescent="0.25">
      <c r="A218" s="34" t="s">
        <v>2834</v>
      </c>
      <c r="B218" s="40"/>
      <c r="C218" s="40"/>
      <c r="D218" s="41"/>
      <c r="E218" s="37" t="s">
        <v>1037</v>
      </c>
      <c r="F218" s="38">
        <v>0.1</v>
      </c>
      <c r="G218" s="39">
        <f>+H239</f>
        <v>208416</v>
      </c>
      <c r="H218" s="39">
        <f>+ROUND(F218*G218,0)</f>
        <v>20842</v>
      </c>
    </row>
    <row r="219" spans="1:8" x14ac:dyDescent="0.25">
      <c r="A219" s="34" t="s">
        <v>2720</v>
      </c>
      <c r="B219" s="40"/>
      <c r="C219" s="40"/>
      <c r="D219" s="41"/>
      <c r="E219" s="37" t="s">
        <v>1037</v>
      </c>
      <c r="F219" s="38">
        <v>1.5</v>
      </c>
      <c r="G219" s="37">
        <f>+IF(A219=0,0,VLOOKUP(A219,INSUMOS!$A$5:$C$2911,3,FALSE))</f>
        <v>4705</v>
      </c>
      <c r="H219" s="39">
        <f>+ROUND(F219*G219,0)</f>
        <v>7058</v>
      </c>
    </row>
    <row r="220" spans="1:8" x14ac:dyDescent="0.25">
      <c r="A220" s="34"/>
      <c r="B220" s="40"/>
      <c r="C220" s="40"/>
      <c r="D220" s="41"/>
      <c r="E220" s="37"/>
      <c r="F220" s="38"/>
      <c r="G220" s="39"/>
      <c r="H220" s="39">
        <f>+ROUND(F220*G220,0)</f>
        <v>0</v>
      </c>
    </row>
    <row r="221" spans="1:8" x14ac:dyDescent="0.25">
      <c r="A221" s="34"/>
      <c r="B221" s="40"/>
      <c r="C221" s="40"/>
      <c r="D221" s="41"/>
      <c r="E221" s="37"/>
      <c r="F221" s="38"/>
      <c r="G221" s="39"/>
      <c r="H221" s="39">
        <f>+ROUND(F221*G221,0)</f>
        <v>0</v>
      </c>
    </row>
    <row r="222" spans="1:8" x14ac:dyDescent="0.25">
      <c r="A222" s="34"/>
      <c r="B222" s="40"/>
      <c r="C222" s="40"/>
      <c r="D222" s="41"/>
      <c r="E222" s="37"/>
      <c r="F222" s="38"/>
      <c r="G222" s="39"/>
      <c r="H222" s="39">
        <f>+ROUND(F222*G222,0)</f>
        <v>0</v>
      </c>
    </row>
    <row r="223" spans="1:8" x14ac:dyDescent="0.25">
      <c r="A223" s="34">
        <v>0</v>
      </c>
      <c r="B223" s="40"/>
      <c r="C223" s="40"/>
      <c r="D223" s="41"/>
      <c r="E223" s="37"/>
      <c r="F223" s="38"/>
      <c r="G223" s="39"/>
      <c r="H223" s="39"/>
    </row>
    <row r="224" spans="1:8" x14ac:dyDescent="0.25">
      <c r="A224" s="34">
        <v>0</v>
      </c>
      <c r="B224" s="40"/>
      <c r="C224" s="40"/>
      <c r="D224" s="41"/>
      <c r="E224" s="37"/>
      <c r="F224" s="38"/>
      <c r="G224" s="39"/>
      <c r="H224" s="39"/>
    </row>
    <row r="225" spans="1:8" x14ac:dyDescent="0.25">
      <c r="A225" s="42"/>
      <c r="B225" s="42"/>
      <c r="C225" s="42"/>
      <c r="D225" s="42"/>
      <c r="E225" s="43"/>
      <c r="F225" s="24"/>
      <c r="G225" s="44" t="s">
        <v>2787</v>
      </c>
      <c r="H225" s="45">
        <f>SUM(H218:H224)</f>
        <v>27900</v>
      </c>
    </row>
    <row r="226" spans="1:8" x14ac:dyDescent="0.25">
      <c r="A226" s="46" t="s">
        <v>2789</v>
      </c>
      <c r="B226" s="42"/>
      <c r="C226" s="42"/>
      <c r="D226" s="42"/>
      <c r="E226" s="43"/>
      <c r="F226" s="24"/>
      <c r="G226" s="43"/>
      <c r="H226" s="43"/>
    </row>
    <row r="227" spans="1:8" x14ac:dyDescent="0.25">
      <c r="A227" s="29" t="s">
        <v>2782</v>
      </c>
      <c r="B227" s="30"/>
      <c r="C227" s="30"/>
      <c r="D227" s="31"/>
      <c r="E227" s="47" t="s">
        <v>2780</v>
      </c>
      <c r="F227" s="33" t="s">
        <v>2783</v>
      </c>
      <c r="G227" s="47" t="s">
        <v>2784</v>
      </c>
      <c r="H227" s="47" t="s">
        <v>2785</v>
      </c>
    </row>
    <row r="228" spans="1:8" x14ac:dyDescent="0.25">
      <c r="A228" s="34"/>
      <c r="B228" s="40"/>
      <c r="C228" s="40"/>
      <c r="D228" s="41"/>
      <c r="E228" s="37"/>
      <c r="F228" s="104"/>
      <c r="G228" s="39"/>
      <c r="H228" s="45">
        <f>+ROUND((F228*G228),0)</f>
        <v>0</v>
      </c>
    </row>
    <row r="229" spans="1:8" x14ac:dyDescent="0.25">
      <c r="A229" s="34"/>
      <c r="B229" s="40"/>
      <c r="C229" s="40"/>
      <c r="D229" s="41"/>
      <c r="E229" s="37"/>
      <c r="F229" s="104"/>
      <c r="G229" s="39"/>
      <c r="H229" s="45">
        <f>+ROUND((F229*G229),0)</f>
        <v>0</v>
      </c>
    </row>
    <row r="230" spans="1:8" x14ac:dyDescent="0.25">
      <c r="A230" s="34"/>
      <c r="B230" s="40"/>
      <c r="C230" s="40"/>
      <c r="D230" s="41"/>
      <c r="E230" s="37"/>
      <c r="F230" s="104"/>
      <c r="G230" s="39"/>
      <c r="H230" s="45">
        <f>+ROUND((F230*G230),0)</f>
        <v>0</v>
      </c>
    </row>
    <row r="231" spans="1:8" x14ac:dyDescent="0.25">
      <c r="A231" s="42"/>
      <c r="B231" s="42"/>
      <c r="C231" s="42"/>
      <c r="D231" s="42"/>
      <c r="E231" s="43"/>
      <c r="F231" s="24"/>
      <c r="G231" s="44" t="s">
        <v>2787</v>
      </c>
      <c r="H231" s="45">
        <f>SUM(H228:H230)</f>
        <v>0</v>
      </c>
    </row>
    <row r="232" spans="1:8" x14ac:dyDescent="0.25">
      <c r="A232" s="42"/>
      <c r="B232" s="42"/>
      <c r="C232" s="42"/>
      <c r="D232" s="42"/>
      <c r="E232" s="43"/>
      <c r="F232" s="24"/>
      <c r="G232" s="43"/>
      <c r="H232" s="43"/>
    </row>
    <row r="233" spans="1:8" x14ac:dyDescent="0.25">
      <c r="A233" s="46" t="s">
        <v>2790</v>
      </c>
      <c r="B233" s="42"/>
      <c r="C233" s="42"/>
      <c r="D233" s="42"/>
      <c r="E233" s="43"/>
      <c r="F233" s="24"/>
      <c r="G233" s="43"/>
      <c r="H233" s="43"/>
    </row>
    <row r="234" spans="1:8" x14ac:dyDescent="0.25">
      <c r="A234" s="105" t="s">
        <v>2782</v>
      </c>
      <c r="B234" s="106"/>
      <c r="C234" s="236" t="s">
        <v>2791</v>
      </c>
      <c r="D234" s="237"/>
      <c r="E234" s="49" t="s">
        <v>2792</v>
      </c>
      <c r="F234" s="33" t="s">
        <v>2793</v>
      </c>
      <c r="G234" s="50" t="s">
        <v>2794</v>
      </c>
      <c r="H234" s="47" t="s">
        <v>2785</v>
      </c>
    </row>
    <row r="235" spans="1:8" x14ac:dyDescent="0.25">
      <c r="A235" s="34" t="s">
        <v>764</v>
      </c>
      <c r="B235" s="40"/>
      <c r="C235" s="238">
        <f>+IF(A235=0,0,VLOOKUP(A235,INSUMOS!$A$5:$C$2911,3,FALSE)/E235)</f>
        <v>8906.6666666666661</v>
      </c>
      <c r="D235" s="239">
        <f>+IF(A235=0,0,VLOOKUP(A235,INSUMOS!$A$5:$C$2911,3,FALSE)/E235)</f>
        <v>8906.6666666666661</v>
      </c>
      <c r="E235" s="51">
        <v>1.95</v>
      </c>
      <c r="F235" s="52">
        <v>12</v>
      </c>
      <c r="G235" s="53">
        <f>+C235*E235</f>
        <v>17368</v>
      </c>
      <c r="H235" s="45">
        <f>+ROUND((F235*G235),0)</f>
        <v>208416</v>
      </c>
    </row>
    <row r="236" spans="1:8" x14ac:dyDescent="0.25">
      <c r="A236" s="34"/>
      <c r="B236" s="40"/>
      <c r="C236" s="238"/>
      <c r="D236" s="239"/>
      <c r="E236" s="51"/>
      <c r="F236" s="52"/>
      <c r="G236" s="53"/>
      <c r="H236" s="45">
        <f>+ROUND((G236*F236),2)</f>
        <v>0</v>
      </c>
    </row>
    <row r="237" spans="1:8" x14ac:dyDescent="0.25">
      <c r="A237" s="34">
        <v>0</v>
      </c>
      <c r="B237" s="40"/>
      <c r="C237" s="223"/>
      <c r="D237" s="224"/>
      <c r="E237" s="51"/>
      <c r="F237" s="52"/>
      <c r="G237" s="53"/>
      <c r="H237" s="45"/>
    </row>
    <row r="238" spans="1:8" x14ac:dyDescent="0.25">
      <c r="A238" s="34">
        <v>0</v>
      </c>
      <c r="B238" s="40"/>
      <c r="C238" s="223"/>
      <c r="D238" s="224"/>
      <c r="E238" s="51"/>
      <c r="F238" s="52"/>
      <c r="G238" s="53"/>
      <c r="H238" s="45"/>
    </row>
    <row r="239" spans="1:8" x14ac:dyDescent="0.25">
      <c r="A239" s="23"/>
      <c r="B239" s="23"/>
      <c r="C239" s="23"/>
      <c r="D239" s="23"/>
      <c r="E239" s="43"/>
      <c r="F239" s="24"/>
      <c r="G239" s="44" t="s">
        <v>2787</v>
      </c>
      <c r="H239" s="55">
        <f>SUM(H235:H238)</f>
        <v>208416</v>
      </c>
    </row>
    <row r="240" spans="1:8" x14ac:dyDescent="0.25">
      <c r="A240" s="23"/>
      <c r="B240" s="23"/>
      <c r="C240" s="23"/>
      <c r="D240" s="23"/>
      <c r="E240" s="43"/>
      <c r="F240" s="56"/>
      <c r="G240" s="57" t="s">
        <v>2795</v>
      </c>
      <c r="H240" s="45">
        <f>+H215+H225+H231+H239</f>
        <v>747660</v>
      </c>
    </row>
    <row r="241" spans="1:8" x14ac:dyDescent="0.25">
      <c r="A241" s="28" t="s">
        <v>2796</v>
      </c>
      <c r="B241" s="23"/>
      <c r="C241" s="23"/>
      <c r="D241" s="23"/>
      <c r="E241" s="43"/>
      <c r="F241" s="24"/>
      <c r="G241" s="43"/>
      <c r="H241" s="43"/>
    </row>
    <row r="242" spans="1:8" x14ac:dyDescent="0.25">
      <c r="A242" s="210" t="s">
        <v>2782</v>
      </c>
      <c r="B242" s="211"/>
      <c r="C242" s="210" t="s">
        <v>2797</v>
      </c>
      <c r="D242" s="211"/>
      <c r="E242" s="47" t="s">
        <v>2798</v>
      </c>
      <c r="F242" s="225" t="s">
        <v>2799</v>
      </c>
      <c r="G242" s="226"/>
      <c r="H242" s="47" t="s">
        <v>2785</v>
      </c>
    </row>
    <row r="243" spans="1:8" x14ac:dyDescent="0.25">
      <c r="A243" s="193" t="s">
        <v>2800</v>
      </c>
      <c r="B243" s="194"/>
      <c r="C243" s="195" t="s">
        <v>2798</v>
      </c>
      <c r="D243" s="196"/>
      <c r="E243" s="61">
        <v>0.22</v>
      </c>
      <c r="F243" s="62"/>
      <c r="G243" s="63">
        <f>+H240</f>
        <v>747660</v>
      </c>
      <c r="H243" s="45">
        <f>+G243*E243</f>
        <v>164485.20000000001</v>
      </c>
    </row>
    <row r="244" spans="1:8" x14ac:dyDescent="0.25">
      <c r="A244" s="240" t="s">
        <v>2801</v>
      </c>
      <c r="B244" s="241"/>
      <c r="C244" s="195" t="s">
        <v>2798</v>
      </c>
      <c r="D244" s="196"/>
      <c r="E244" s="61">
        <v>0.03</v>
      </c>
      <c r="F244" s="62"/>
      <c r="G244" s="63">
        <f>+H240</f>
        <v>747660</v>
      </c>
      <c r="H244" s="45">
        <f>+G244*E244</f>
        <v>22429.8</v>
      </c>
    </row>
    <row r="245" spans="1:8" x14ac:dyDescent="0.25">
      <c r="A245" s="193" t="s">
        <v>2802</v>
      </c>
      <c r="B245" s="194"/>
      <c r="C245" s="195" t="s">
        <v>2798</v>
      </c>
      <c r="D245" s="196"/>
      <c r="E245" s="61">
        <f>[19]AIU!$B$41</f>
        <v>0.05</v>
      </c>
      <c r="F245" s="62"/>
      <c r="G245" s="63">
        <f>+H240</f>
        <v>747660</v>
      </c>
      <c r="H245" s="45">
        <f>+G245*E245</f>
        <v>37383</v>
      </c>
    </row>
    <row r="246" spans="1:8" x14ac:dyDescent="0.25">
      <c r="A246" s="23"/>
      <c r="B246" s="23"/>
      <c r="C246" s="23"/>
      <c r="D246" s="23"/>
      <c r="E246" s="64" t="s">
        <v>2803</v>
      </c>
      <c r="F246" s="65"/>
      <c r="G246" s="66"/>
      <c r="H246" s="45">
        <f>SUM(H243:H245)</f>
        <v>224298</v>
      </c>
    </row>
    <row r="247" spans="1:8" x14ac:dyDescent="0.25">
      <c r="A247" s="23"/>
      <c r="B247" s="23"/>
      <c r="C247" s="23"/>
      <c r="D247" s="23"/>
      <c r="E247" s="23"/>
      <c r="F247" s="24"/>
      <c r="G247" s="23"/>
      <c r="H247" s="67"/>
    </row>
    <row r="248" spans="1:8" x14ac:dyDescent="0.25">
      <c r="A248" s="23"/>
      <c r="B248" s="23"/>
      <c r="C248" s="23"/>
      <c r="D248" s="23"/>
      <c r="E248" s="23"/>
      <c r="F248" s="24"/>
      <c r="G248" s="23"/>
      <c r="H248" s="67"/>
    </row>
    <row r="249" spans="1:8" x14ac:dyDescent="0.25">
      <c r="A249" s="23"/>
      <c r="B249" s="23"/>
      <c r="C249" s="23"/>
      <c r="D249" s="23"/>
      <c r="E249" s="68" t="s">
        <v>2804</v>
      </c>
      <c r="F249" s="69"/>
      <c r="G249" s="68"/>
      <c r="H249" s="70">
        <f>+H246+H240</f>
        <v>971958</v>
      </c>
    </row>
    <row r="250" spans="1:8" x14ac:dyDescent="0.25">
      <c r="A250" s="197" t="s">
        <v>2778</v>
      </c>
      <c r="B250" s="197"/>
      <c r="C250" s="197"/>
      <c r="D250" s="197"/>
      <c r="E250" s="197"/>
      <c r="F250" s="197"/>
      <c r="G250" s="197"/>
      <c r="H250" s="197"/>
    </row>
    <row r="251" spans="1:8" ht="15.75" thickBot="1" x14ac:dyDescent="0.3">
      <c r="A251" s="23"/>
      <c r="B251" s="23"/>
      <c r="C251" s="23"/>
      <c r="D251" s="23"/>
      <c r="E251" s="23"/>
      <c r="F251" s="24"/>
      <c r="G251" s="23"/>
      <c r="H251" s="23"/>
    </row>
    <row r="252" spans="1:8" ht="44.25" customHeight="1" thickBot="1" x14ac:dyDescent="0.3">
      <c r="A252" s="227" t="str">
        <f>+A54</f>
        <v>CONSTRUCCION DE PUENTE VEHICULAR SOBRE LA QUEBRADA LA COCAGUA, EN LA VIA QUE COMUNICA AL CASCO URBANO CON LA VEREDA DE CENTRO NORTE, MUNICIPIO DE CHAMEZA, DEPARTAMENTO DE CASANARE</v>
      </c>
      <c r="B252" s="228"/>
      <c r="C252" s="228"/>
      <c r="D252" s="228"/>
      <c r="E252" s="228"/>
      <c r="F252" s="228"/>
      <c r="G252" s="228"/>
      <c r="H252" s="229"/>
    </row>
    <row r="253" spans="1:8" x14ac:dyDescent="0.25">
      <c r="A253" s="23"/>
      <c r="B253" s="23"/>
      <c r="C253" s="23"/>
      <c r="D253" s="23"/>
      <c r="E253" s="23"/>
      <c r="F253" s="24"/>
      <c r="G253" s="23"/>
      <c r="H253" s="23"/>
    </row>
    <row r="254" spans="1:8" x14ac:dyDescent="0.25">
      <c r="A254" s="25" t="s">
        <v>2779</v>
      </c>
      <c r="B254" s="230" t="s">
        <v>2842</v>
      </c>
      <c r="C254" s="231"/>
      <c r="D254" s="231"/>
      <c r="E254" s="231"/>
      <c r="F254" s="231"/>
      <c r="G254" s="232"/>
      <c r="H254" s="25" t="s">
        <v>2780</v>
      </c>
    </row>
    <row r="255" spans="1:8" x14ac:dyDescent="0.25">
      <c r="A255" s="27" t="s">
        <v>2832</v>
      </c>
      <c r="B255" s="233"/>
      <c r="C255" s="234"/>
      <c r="D255" s="234"/>
      <c r="E255" s="234"/>
      <c r="F255" s="234"/>
      <c r="G255" s="235"/>
      <c r="H255" s="27" t="s">
        <v>2822</v>
      </c>
    </row>
    <row r="256" spans="1:8" x14ac:dyDescent="0.25">
      <c r="A256" s="23"/>
      <c r="B256" s="23"/>
      <c r="C256" s="23"/>
      <c r="D256" s="23"/>
      <c r="E256" s="23"/>
      <c r="F256" s="24"/>
      <c r="G256" s="23"/>
      <c r="H256" s="23"/>
    </row>
    <row r="257" spans="1:8" x14ac:dyDescent="0.25">
      <c r="A257" s="28" t="s">
        <v>2781</v>
      </c>
      <c r="B257" s="23"/>
      <c r="C257" s="23"/>
      <c r="D257" s="23"/>
      <c r="E257" s="23"/>
      <c r="F257" s="24"/>
      <c r="G257" s="23"/>
      <c r="H257" s="23"/>
    </row>
    <row r="258" spans="1:8" x14ac:dyDescent="0.25">
      <c r="A258" s="29" t="s">
        <v>2782</v>
      </c>
      <c r="B258" s="30"/>
      <c r="C258" s="30"/>
      <c r="D258" s="31"/>
      <c r="E258" s="32" t="s">
        <v>2780</v>
      </c>
      <c r="F258" s="33" t="s">
        <v>2783</v>
      </c>
      <c r="G258" s="32" t="s">
        <v>2784</v>
      </c>
      <c r="H258" s="32" t="s">
        <v>2785</v>
      </c>
    </row>
    <row r="259" spans="1:8" x14ac:dyDescent="0.25">
      <c r="A259" s="34" t="s">
        <v>2833</v>
      </c>
      <c r="B259" s="35"/>
      <c r="C259" s="35"/>
      <c r="D259" s="36"/>
      <c r="E259" s="37" t="str">
        <f>+IF(A259=0,0,VLOOKUP(A259,[18]INSUMOS!$A$5:$C$2911,2,FALSE))</f>
        <v>kg</v>
      </c>
      <c r="F259" s="107">
        <v>577.5</v>
      </c>
      <c r="G259" s="37">
        <f>+IF(A259=0,0,VLOOKUP(A259,INSUMOS!$A$5:$C$2911,3,FALSE))</f>
        <v>446</v>
      </c>
      <c r="H259" s="39">
        <f>ROUND((G259*F259),0)</f>
        <v>257565</v>
      </c>
    </row>
    <row r="260" spans="1:8" x14ac:dyDescent="0.25">
      <c r="A260" s="34" t="s">
        <v>157</v>
      </c>
      <c r="B260" s="40"/>
      <c r="C260" s="40"/>
      <c r="D260" s="41"/>
      <c r="E260" s="37" t="str">
        <f>+IF(A260=0,0,VLOOKUP(A260,[18]INSUMOS!$A$5:$C$2911,2,FALSE))</f>
        <v>m³</v>
      </c>
      <c r="F260" s="107">
        <v>0.70350000000000001</v>
      </c>
      <c r="G260" s="37">
        <f>+IF(A260=0,0,VLOOKUP(A260,INSUMOS!$A$5:$C$2911,3,FALSE))</f>
        <v>22610</v>
      </c>
      <c r="H260" s="39">
        <f>ROUND((G260*F260),0)</f>
        <v>15906</v>
      </c>
    </row>
    <row r="261" spans="1:8" x14ac:dyDescent="0.25">
      <c r="A261" s="34" t="s">
        <v>2175</v>
      </c>
      <c r="B261" s="40"/>
      <c r="C261" s="40"/>
      <c r="D261" s="41"/>
      <c r="E261" s="37" t="str">
        <f>+IF(A261=0,0,VLOOKUP(A261,[18]INSUMOS!$A$5:$C$2911,2,FALSE))</f>
        <v>m³</v>
      </c>
      <c r="F261" s="107">
        <v>0.84</v>
      </c>
      <c r="G261" s="37">
        <f>+IF(A261=0,0,VLOOKUP(A261,INSUMOS!$A$5:$C$2911,3,FALSE))</f>
        <v>48493</v>
      </c>
      <c r="H261" s="39">
        <f>ROUND((G261*F261),0)</f>
        <v>40734</v>
      </c>
    </row>
    <row r="262" spans="1:8" x14ac:dyDescent="0.25">
      <c r="A262" s="34" t="s">
        <v>78</v>
      </c>
      <c r="B262" s="40"/>
      <c r="C262" s="40"/>
      <c r="D262" s="41"/>
      <c r="E262" s="37" t="str">
        <f>+IF(A262=0,0,VLOOKUP(A262,[18]INSUMOS!$A$5:$C$2911,2,FALSE))</f>
        <v>l</v>
      </c>
      <c r="F262" s="107">
        <v>210</v>
      </c>
      <c r="G262" s="37">
        <f>+IF(A262=0,0,VLOOKUP(A262,INSUMOS!$A$5:$C$2911,3,FALSE))</f>
        <v>100</v>
      </c>
      <c r="H262" s="39">
        <f>ROUND((G262*F262),0)</f>
        <v>21000</v>
      </c>
    </row>
    <row r="263" spans="1:8" x14ac:dyDescent="0.25">
      <c r="A263" s="42"/>
      <c r="B263" s="42"/>
      <c r="C263" s="42"/>
      <c r="D263" s="42"/>
      <c r="E263" s="43"/>
      <c r="F263" s="24"/>
      <c r="G263" s="44" t="s">
        <v>2787</v>
      </c>
      <c r="H263" s="45">
        <f>SUM(H259:H262)</f>
        <v>335205</v>
      </c>
    </row>
    <row r="264" spans="1:8" x14ac:dyDescent="0.25">
      <c r="A264" s="46" t="s">
        <v>2788</v>
      </c>
      <c r="B264" s="42"/>
      <c r="C264" s="42"/>
      <c r="D264" s="42"/>
      <c r="E264" s="43"/>
      <c r="F264" s="24"/>
      <c r="G264" s="43"/>
      <c r="H264" s="43"/>
    </row>
    <row r="265" spans="1:8" x14ac:dyDescent="0.25">
      <c r="A265" s="29" t="s">
        <v>2782</v>
      </c>
      <c r="B265" s="30"/>
      <c r="C265" s="30"/>
      <c r="D265" s="31"/>
      <c r="E265" s="47" t="s">
        <v>2780</v>
      </c>
      <c r="F265" s="33" t="s">
        <v>2783</v>
      </c>
      <c r="G265" s="47" t="s">
        <v>2784</v>
      </c>
      <c r="H265" s="47" t="s">
        <v>2785</v>
      </c>
    </row>
    <row r="266" spans="1:8" x14ac:dyDescent="0.25">
      <c r="A266" s="34" t="s">
        <v>2834</v>
      </c>
      <c r="B266" s="40"/>
      <c r="C266" s="40"/>
      <c r="D266" s="41"/>
      <c r="E266" s="37" t="s">
        <v>1037</v>
      </c>
      <c r="F266" s="38">
        <v>0.1</v>
      </c>
      <c r="G266" s="39">
        <f>+H287</f>
        <v>81996</v>
      </c>
      <c r="H266" s="39">
        <f>+ROUND(F266*G266,0)</f>
        <v>8200</v>
      </c>
    </row>
    <row r="267" spans="1:8" x14ac:dyDescent="0.25">
      <c r="A267" s="34" t="s">
        <v>1290</v>
      </c>
      <c r="B267" s="40"/>
      <c r="C267" s="40"/>
      <c r="D267" s="41"/>
      <c r="E267" s="37" t="s">
        <v>1037</v>
      </c>
      <c r="F267" s="38">
        <v>1.5</v>
      </c>
      <c r="G267" s="39">
        <f>+IF(A267=0,0,VLOOKUP(A267,[18]INSUMOS!$A$5:$C$2911,3,FALSE))</f>
        <v>6730</v>
      </c>
      <c r="H267" s="39">
        <f>+ROUND(F267*G267,0)</f>
        <v>10095</v>
      </c>
    </row>
    <row r="268" spans="1:8" x14ac:dyDescent="0.25">
      <c r="A268" s="34"/>
      <c r="B268" s="40"/>
      <c r="C268" s="40"/>
      <c r="D268" s="41"/>
      <c r="E268" s="37"/>
      <c r="F268" s="38"/>
      <c r="G268" s="39"/>
      <c r="H268" s="39">
        <f>+ROUND(F268*G268,0)</f>
        <v>0</v>
      </c>
    </row>
    <row r="269" spans="1:8" x14ac:dyDescent="0.25">
      <c r="A269" s="34"/>
      <c r="B269" s="40"/>
      <c r="C269" s="40"/>
      <c r="D269" s="41"/>
      <c r="E269" s="37"/>
      <c r="F269" s="38"/>
      <c r="G269" s="39"/>
      <c r="H269" s="39">
        <f>+ROUND(F269*G269,0)</f>
        <v>0</v>
      </c>
    </row>
    <row r="270" spans="1:8" x14ac:dyDescent="0.25">
      <c r="A270" s="34"/>
      <c r="B270" s="40"/>
      <c r="C270" s="40"/>
      <c r="D270" s="41"/>
      <c r="E270" s="37"/>
      <c r="F270" s="38"/>
      <c r="G270" s="39"/>
      <c r="H270" s="39">
        <f>+ROUND(F270*G270,0)</f>
        <v>0</v>
      </c>
    </row>
    <row r="271" spans="1:8" x14ac:dyDescent="0.25">
      <c r="A271" s="34">
        <v>0</v>
      </c>
      <c r="B271" s="40"/>
      <c r="C271" s="40"/>
      <c r="D271" s="41"/>
      <c r="E271" s="37"/>
      <c r="F271" s="38"/>
      <c r="G271" s="39"/>
      <c r="H271" s="39"/>
    </row>
    <row r="272" spans="1:8" x14ac:dyDescent="0.25">
      <c r="A272" s="34">
        <v>0</v>
      </c>
      <c r="B272" s="40"/>
      <c r="C272" s="40"/>
      <c r="D272" s="41"/>
      <c r="E272" s="37"/>
      <c r="F272" s="38"/>
      <c r="G272" s="39"/>
      <c r="H272" s="39"/>
    </row>
    <row r="273" spans="1:8" x14ac:dyDescent="0.25">
      <c r="A273" s="42"/>
      <c r="B273" s="42"/>
      <c r="C273" s="42"/>
      <c r="D273" s="42"/>
      <c r="E273" s="43"/>
      <c r="F273" s="24"/>
      <c r="G273" s="44" t="s">
        <v>2787</v>
      </c>
      <c r="H273" s="45">
        <f>SUM(H266:H272)</f>
        <v>18295</v>
      </c>
    </row>
    <row r="274" spans="1:8" x14ac:dyDescent="0.25">
      <c r="A274" s="46" t="s">
        <v>2789</v>
      </c>
      <c r="B274" s="42"/>
      <c r="C274" s="42"/>
      <c r="D274" s="42"/>
      <c r="E274" s="43"/>
      <c r="F274" s="24"/>
      <c r="G274" s="43"/>
      <c r="H274" s="43"/>
    </row>
    <row r="275" spans="1:8" x14ac:dyDescent="0.25">
      <c r="A275" s="29" t="s">
        <v>2782</v>
      </c>
      <c r="B275" s="30"/>
      <c r="C275" s="30"/>
      <c r="D275" s="31"/>
      <c r="E275" s="47" t="s">
        <v>2780</v>
      </c>
      <c r="F275" s="33" t="s">
        <v>2783</v>
      </c>
      <c r="G275" s="47" t="s">
        <v>2784</v>
      </c>
      <c r="H275" s="47" t="s">
        <v>2785</v>
      </c>
    </row>
    <row r="276" spans="1:8" x14ac:dyDescent="0.25">
      <c r="A276" s="34" t="s">
        <v>2159</v>
      </c>
      <c r="B276" s="40"/>
      <c r="C276" s="40"/>
      <c r="D276" s="41"/>
      <c r="E276" s="37" t="s">
        <v>786</v>
      </c>
      <c r="F276" s="104">
        <f>+F259/1000</f>
        <v>0.57750000000000001</v>
      </c>
      <c r="G276" s="39">
        <f>+TRANS!$H$32</f>
        <v>29605</v>
      </c>
      <c r="H276" s="45">
        <f>+ROUND((F276*G276),0)</f>
        <v>17097</v>
      </c>
    </row>
    <row r="277" spans="1:8" x14ac:dyDescent="0.25">
      <c r="A277" s="34" t="s">
        <v>2836</v>
      </c>
      <c r="B277" s="40"/>
      <c r="C277" s="40"/>
      <c r="D277" s="41"/>
      <c r="E277" s="37" t="s">
        <v>2822</v>
      </c>
      <c r="F277" s="107">
        <f>+F260</f>
        <v>0.70350000000000001</v>
      </c>
      <c r="G277" s="39">
        <f>+TRANS!$H$83</f>
        <v>100204</v>
      </c>
      <c r="H277" s="45">
        <f>+ROUND((F277*G277),0)</f>
        <v>70494</v>
      </c>
    </row>
    <row r="278" spans="1:8" x14ac:dyDescent="0.25">
      <c r="A278" s="34" t="s">
        <v>2843</v>
      </c>
      <c r="B278" s="40"/>
      <c r="C278" s="40"/>
      <c r="D278" s="41"/>
      <c r="E278" s="37" t="s">
        <v>2822</v>
      </c>
      <c r="F278" s="107">
        <f>+F261</f>
        <v>0.84</v>
      </c>
      <c r="G278" s="39">
        <f>+TRANS!$H$135</f>
        <v>100204</v>
      </c>
      <c r="H278" s="45">
        <f>+ROUND((F278*G278),0)</f>
        <v>84171</v>
      </c>
    </row>
    <row r="279" spans="1:8" x14ac:dyDescent="0.25">
      <c r="A279" s="42"/>
      <c r="B279" s="42"/>
      <c r="C279" s="42"/>
      <c r="D279" s="42"/>
      <c r="E279" s="43"/>
      <c r="F279" s="24"/>
      <c r="G279" s="44" t="s">
        <v>2787</v>
      </c>
      <c r="H279" s="45">
        <f>SUM(H276:H278)</f>
        <v>171762</v>
      </c>
    </row>
    <row r="280" spans="1:8" x14ac:dyDescent="0.25">
      <c r="A280" s="42"/>
      <c r="B280" s="42"/>
      <c r="C280" s="42"/>
      <c r="D280" s="42"/>
      <c r="E280" s="43"/>
      <c r="F280" s="24"/>
      <c r="G280" s="43"/>
      <c r="H280" s="43"/>
    </row>
    <row r="281" spans="1:8" x14ac:dyDescent="0.25">
      <c r="A281" s="46" t="s">
        <v>2790</v>
      </c>
      <c r="B281" s="42"/>
      <c r="C281" s="42"/>
      <c r="D281" s="42"/>
      <c r="E281" s="43"/>
      <c r="F281" s="24"/>
      <c r="G281" s="43"/>
      <c r="H281" s="43"/>
    </row>
    <row r="282" spans="1:8" x14ac:dyDescent="0.25">
      <c r="A282" s="105" t="s">
        <v>2782</v>
      </c>
      <c r="B282" s="106"/>
      <c r="C282" s="236" t="s">
        <v>2791</v>
      </c>
      <c r="D282" s="237"/>
      <c r="E282" s="49" t="s">
        <v>2792</v>
      </c>
      <c r="F282" s="33" t="s">
        <v>2793</v>
      </c>
      <c r="G282" s="50" t="s">
        <v>2794</v>
      </c>
      <c r="H282" s="47" t="s">
        <v>2785</v>
      </c>
    </row>
    <row r="283" spans="1:8" x14ac:dyDescent="0.25">
      <c r="A283" s="34" t="s">
        <v>772</v>
      </c>
      <c r="B283" s="40"/>
      <c r="C283" s="238">
        <f>+IF(A283=0,0,VLOOKUP(A283,INSUMOS!$A$5:$C$2911,3,FALSE)/E283)</f>
        <v>23538.461538461539</v>
      </c>
      <c r="D283" s="239">
        <f>+IF(A283=0,0,VLOOKUP(A283,INSUMOS!$A$5:$C$2911,3,FALSE)/E283)</f>
        <v>23538.461538461539</v>
      </c>
      <c r="E283" s="51">
        <v>1.95</v>
      </c>
      <c r="F283" s="52">
        <v>1.7864</v>
      </c>
      <c r="G283" s="53">
        <f>+C283*E283</f>
        <v>45900</v>
      </c>
      <c r="H283" s="45">
        <f>+ROUND((F283*G283),0)</f>
        <v>81996</v>
      </c>
    </row>
    <row r="284" spans="1:8" x14ac:dyDescent="0.25">
      <c r="A284" s="34"/>
      <c r="B284" s="40"/>
      <c r="C284" s="238"/>
      <c r="D284" s="239"/>
      <c r="E284" s="51"/>
      <c r="F284" s="52"/>
      <c r="G284" s="53"/>
      <c r="H284" s="45">
        <f>+ROUND((G284*F284),2)</f>
        <v>0</v>
      </c>
    </row>
    <row r="285" spans="1:8" x14ac:dyDescent="0.25">
      <c r="A285" s="34">
        <v>0</v>
      </c>
      <c r="B285" s="40"/>
      <c r="C285" s="223"/>
      <c r="D285" s="224"/>
      <c r="E285" s="51"/>
      <c r="F285" s="52"/>
      <c r="G285" s="53"/>
      <c r="H285" s="45"/>
    </row>
    <row r="286" spans="1:8" x14ac:dyDescent="0.25">
      <c r="A286" s="34">
        <v>0</v>
      </c>
      <c r="B286" s="40"/>
      <c r="C286" s="223"/>
      <c r="D286" s="224"/>
      <c r="E286" s="51"/>
      <c r="F286" s="52"/>
      <c r="G286" s="53"/>
      <c r="H286" s="45"/>
    </row>
    <row r="287" spans="1:8" x14ac:dyDescent="0.25">
      <c r="A287" s="23"/>
      <c r="B287" s="23"/>
      <c r="C287" s="23"/>
      <c r="D287" s="23"/>
      <c r="E287" s="43"/>
      <c r="F287" s="24"/>
      <c r="G287" s="44" t="s">
        <v>2787</v>
      </c>
      <c r="H287" s="55">
        <f>SUM(H283:H286)</f>
        <v>81996</v>
      </c>
    </row>
    <row r="288" spans="1:8" x14ac:dyDescent="0.25">
      <c r="A288" s="23"/>
      <c r="B288" s="23"/>
      <c r="C288" s="23"/>
      <c r="D288" s="23"/>
      <c r="E288" s="43"/>
      <c r="F288" s="56"/>
      <c r="G288" s="57" t="s">
        <v>2795</v>
      </c>
      <c r="H288" s="45">
        <f>+H263+H273+H279+H287</f>
        <v>607258</v>
      </c>
    </row>
    <row r="289" spans="1:8" x14ac:dyDescent="0.25">
      <c r="A289" s="28" t="s">
        <v>2796</v>
      </c>
      <c r="B289" s="23"/>
      <c r="C289" s="23"/>
      <c r="D289" s="23"/>
      <c r="E289" s="43"/>
      <c r="F289" s="24"/>
      <c r="G289" s="43"/>
      <c r="H289" s="43"/>
    </row>
    <row r="290" spans="1:8" x14ac:dyDescent="0.25">
      <c r="A290" s="210" t="s">
        <v>2782</v>
      </c>
      <c r="B290" s="211"/>
      <c r="C290" s="210" t="s">
        <v>2797</v>
      </c>
      <c r="D290" s="211"/>
      <c r="E290" s="47" t="s">
        <v>2798</v>
      </c>
      <c r="F290" s="225" t="s">
        <v>2799</v>
      </c>
      <c r="G290" s="226"/>
      <c r="H290" s="47" t="s">
        <v>2785</v>
      </c>
    </row>
    <row r="291" spans="1:8" x14ac:dyDescent="0.25">
      <c r="A291" s="193" t="s">
        <v>2800</v>
      </c>
      <c r="B291" s="194"/>
      <c r="C291" s="195" t="s">
        <v>2798</v>
      </c>
      <c r="D291" s="196"/>
      <c r="E291" s="61">
        <v>0.22</v>
      </c>
      <c r="F291" s="62"/>
      <c r="G291" s="63">
        <f>+H288</f>
        <v>607258</v>
      </c>
      <c r="H291" s="45">
        <f>+G291*E291</f>
        <v>133596.76</v>
      </c>
    </row>
    <row r="292" spans="1:8" x14ac:dyDescent="0.25">
      <c r="A292" s="240" t="s">
        <v>2801</v>
      </c>
      <c r="B292" s="241"/>
      <c r="C292" s="195" t="s">
        <v>2798</v>
      </c>
      <c r="D292" s="196"/>
      <c r="E292" s="61">
        <v>0.03</v>
      </c>
      <c r="F292" s="62"/>
      <c r="G292" s="63">
        <f>+H288</f>
        <v>607258</v>
      </c>
      <c r="H292" s="45">
        <f>+G292*E292</f>
        <v>18217.739999999998</v>
      </c>
    </row>
    <row r="293" spans="1:8" x14ac:dyDescent="0.25">
      <c r="A293" s="193" t="s">
        <v>2802</v>
      </c>
      <c r="B293" s="194"/>
      <c r="C293" s="195" t="s">
        <v>2798</v>
      </c>
      <c r="D293" s="196"/>
      <c r="E293" s="61">
        <f>[19]AIU!$B$41</f>
        <v>0.05</v>
      </c>
      <c r="F293" s="62"/>
      <c r="G293" s="63">
        <f>+H288</f>
        <v>607258</v>
      </c>
      <c r="H293" s="45">
        <f>+G293*E293</f>
        <v>30362.9</v>
      </c>
    </row>
    <row r="294" spans="1:8" x14ac:dyDescent="0.25">
      <c r="A294" s="23"/>
      <c r="B294" s="23"/>
      <c r="C294" s="23"/>
      <c r="D294" s="23"/>
      <c r="E294" s="64" t="s">
        <v>2803</v>
      </c>
      <c r="F294" s="65"/>
      <c r="G294" s="66"/>
      <c r="H294" s="45">
        <f>SUM(H291:H293)</f>
        <v>182177.4</v>
      </c>
    </row>
    <row r="295" spans="1:8" x14ac:dyDescent="0.25">
      <c r="A295" s="23"/>
      <c r="B295" s="23"/>
      <c r="C295" s="23"/>
      <c r="D295" s="23"/>
      <c r="E295" s="23"/>
      <c r="F295" s="24"/>
      <c r="G295" s="23"/>
      <c r="H295" s="67"/>
    </row>
    <row r="296" spans="1:8" x14ac:dyDescent="0.25">
      <c r="A296" s="23"/>
      <c r="B296" s="23"/>
      <c r="C296" s="23"/>
      <c r="D296" s="23"/>
      <c r="E296" s="23"/>
      <c r="F296" s="24"/>
      <c r="G296" s="23"/>
      <c r="H296" s="67"/>
    </row>
    <row r="297" spans="1:8" x14ac:dyDescent="0.25">
      <c r="A297" s="23"/>
      <c r="B297" s="23"/>
      <c r="C297" s="23"/>
      <c r="D297" s="23"/>
      <c r="E297" s="68" t="s">
        <v>2804</v>
      </c>
      <c r="F297" s="69"/>
      <c r="G297" s="68"/>
      <c r="H297" s="70">
        <f>+H294+H288</f>
        <v>789435.4</v>
      </c>
    </row>
    <row r="298" spans="1:8" x14ac:dyDescent="0.25">
      <c r="A298" s="197" t="s">
        <v>2778</v>
      </c>
      <c r="B298" s="197"/>
      <c r="C298" s="197"/>
      <c r="D298" s="197"/>
      <c r="E298" s="197"/>
      <c r="F298" s="197"/>
      <c r="G298" s="197"/>
      <c r="H298" s="197"/>
    </row>
    <row r="299" spans="1:8" ht="15.75" thickBot="1" x14ac:dyDescent="0.3">
      <c r="A299" s="23"/>
      <c r="B299" s="23"/>
      <c r="C299" s="23"/>
      <c r="D299" s="23"/>
      <c r="E299" s="23"/>
      <c r="F299" s="24"/>
      <c r="G299" s="23"/>
      <c r="H299" s="23"/>
    </row>
    <row r="300" spans="1:8" ht="52.5" customHeight="1" thickBot="1" x14ac:dyDescent="0.3">
      <c r="A300" s="227" t="str">
        <f>+A252</f>
        <v>CONSTRUCCION DE PUENTE VEHICULAR SOBRE LA QUEBRADA LA COCAGUA, EN LA VIA QUE COMUNICA AL CASCO URBANO CON LA VEREDA DE CENTRO NORTE, MUNICIPIO DE CHAMEZA, DEPARTAMENTO DE CASANARE</v>
      </c>
      <c r="B300" s="228"/>
      <c r="C300" s="228"/>
      <c r="D300" s="228"/>
      <c r="E300" s="228"/>
      <c r="F300" s="228"/>
      <c r="G300" s="228"/>
      <c r="H300" s="229"/>
    </row>
    <row r="301" spans="1:8" x14ac:dyDescent="0.25">
      <c r="A301" s="23"/>
      <c r="B301" s="23"/>
      <c r="C301" s="23"/>
      <c r="D301" s="23"/>
      <c r="E301" s="23"/>
      <c r="F301" s="24"/>
      <c r="G301" s="23"/>
      <c r="H301" s="23"/>
    </row>
    <row r="302" spans="1:8" x14ac:dyDescent="0.25">
      <c r="A302" s="25" t="s">
        <v>2779</v>
      </c>
      <c r="B302" s="230" t="s">
        <v>912</v>
      </c>
      <c r="C302" s="231"/>
      <c r="D302" s="231"/>
      <c r="E302" s="231"/>
      <c r="F302" s="231"/>
      <c r="G302" s="232"/>
      <c r="H302" s="25" t="s">
        <v>2780</v>
      </c>
    </row>
    <row r="303" spans="1:8" x14ac:dyDescent="0.25">
      <c r="A303" s="27" t="s">
        <v>2832</v>
      </c>
      <c r="B303" s="233"/>
      <c r="C303" s="234"/>
      <c r="D303" s="234"/>
      <c r="E303" s="234"/>
      <c r="F303" s="234"/>
      <c r="G303" s="235"/>
      <c r="H303" s="27" t="s">
        <v>2822</v>
      </c>
    </row>
    <row r="304" spans="1:8" x14ac:dyDescent="0.25">
      <c r="A304" s="23"/>
      <c r="B304" s="23"/>
      <c r="C304" s="23"/>
      <c r="D304" s="23"/>
      <c r="E304" s="23"/>
      <c r="F304" s="24"/>
      <c r="G304" s="23"/>
      <c r="H304" s="23"/>
    </row>
    <row r="305" spans="1:8" x14ac:dyDescent="0.25">
      <c r="A305" s="28" t="s">
        <v>2781</v>
      </c>
      <c r="B305" s="23"/>
      <c r="C305" s="23"/>
      <c r="D305" s="23"/>
      <c r="E305" s="23"/>
      <c r="F305" s="24"/>
      <c r="G305" s="23"/>
      <c r="H305" s="23"/>
    </row>
    <row r="306" spans="1:8" x14ac:dyDescent="0.25">
      <c r="A306" s="29" t="s">
        <v>2782</v>
      </c>
      <c r="B306" s="30"/>
      <c r="C306" s="30"/>
      <c r="D306" s="31"/>
      <c r="E306" s="32" t="s">
        <v>2780</v>
      </c>
      <c r="F306" s="33" t="s">
        <v>2783</v>
      </c>
      <c r="G306" s="32" t="s">
        <v>2784</v>
      </c>
      <c r="H306" s="32" t="s">
        <v>2785</v>
      </c>
    </row>
    <row r="307" spans="1:8" x14ac:dyDescent="0.25">
      <c r="A307" s="34"/>
      <c r="B307" s="35"/>
      <c r="C307" s="35"/>
      <c r="D307" s="36"/>
      <c r="E307" s="37">
        <f>+IF(A307=0,0,VLOOKUP(A307,[18]INSUMOS!$A$5:$C$2911,2,FALSE))</f>
        <v>0</v>
      </c>
      <c r="F307" s="107"/>
      <c r="G307" s="39">
        <f>+IF(A307=0,0,VLOOKUP(A307,[18]INSUMOS!$A$5:$C$2911,3,FALSE))</f>
        <v>0</v>
      </c>
      <c r="H307" s="39">
        <f>ROUND((G307*F307),0)</f>
        <v>0</v>
      </c>
    </row>
    <row r="308" spans="1:8" x14ac:dyDescent="0.25">
      <c r="A308" s="34"/>
      <c r="B308" s="40"/>
      <c r="C308" s="40"/>
      <c r="D308" s="41"/>
      <c r="E308" s="37">
        <f>+IF(A308=0,0,VLOOKUP(A308,[18]INSUMOS!$A$5:$C$2911,2,FALSE))</f>
        <v>0</v>
      </c>
      <c r="F308" s="107"/>
      <c r="G308" s="39">
        <f>+IF(A308=0,0,VLOOKUP(A308,[18]INSUMOS!$A$5:$C$2911,3,FALSE))</f>
        <v>0</v>
      </c>
      <c r="H308" s="39">
        <f>ROUND((G308*F308),0)</f>
        <v>0</v>
      </c>
    </row>
    <row r="309" spans="1:8" x14ac:dyDescent="0.25">
      <c r="A309" s="34"/>
      <c r="B309" s="40"/>
      <c r="C309" s="40"/>
      <c r="D309" s="41"/>
      <c r="E309" s="37">
        <f>+IF(A309=0,0,VLOOKUP(A309,[18]INSUMOS!$A$5:$C$2911,2,FALSE))</f>
        <v>0</v>
      </c>
      <c r="F309" s="107"/>
      <c r="G309" s="39">
        <f>+IF(A309=0,0,VLOOKUP(A309,[18]INSUMOS!$A$5:$C$2911,3,FALSE))</f>
        <v>0</v>
      </c>
      <c r="H309" s="39">
        <f>ROUND((G309*F309),0)</f>
        <v>0</v>
      </c>
    </row>
    <row r="310" spans="1:8" x14ac:dyDescent="0.25">
      <c r="A310" s="34"/>
      <c r="B310" s="40"/>
      <c r="C310" s="40"/>
      <c r="D310" s="41"/>
      <c r="E310" s="37">
        <f>+IF(A310=0,0,VLOOKUP(A310,[18]INSUMOS!$A$5:$C$2911,2,FALSE))</f>
        <v>0</v>
      </c>
      <c r="F310" s="107"/>
      <c r="G310" s="39">
        <f>+IF(A310=0,0,VLOOKUP(A310,[18]INSUMOS!$A$5:$C$2911,3,FALSE))</f>
        <v>0</v>
      </c>
      <c r="H310" s="39">
        <f>ROUND((G310*F310),0)</f>
        <v>0</v>
      </c>
    </row>
    <row r="311" spans="1:8" x14ac:dyDescent="0.25">
      <c r="A311" s="42"/>
      <c r="B311" s="42"/>
      <c r="C311" s="42"/>
      <c r="D311" s="42"/>
      <c r="E311" s="43"/>
      <c r="F311" s="24"/>
      <c r="G311" s="44" t="s">
        <v>2787</v>
      </c>
      <c r="H311" s="45">
        <f>SUM(H307:H310)</f>
        <v>0</v>
      </c>
    </row>
    <row r="312" spans="1:8" x14ac:dyDescent="0.25">
      <c r="A312" s="46" t="s">
        <v>2788</v>
      </c>
      <c r="B312" s="42"/>
      <c r="C312" s="42"/>
      <c r="D312" s="42"/>
      <c r="E312" s="43"/>
      <c r="F312" s="24"/>
      <c r="G312" s="43"/>
      <c r="H312" s="43"/>
    </row>
    <row r="313" spans="1:8" x14ac:dyDescent="0.25">
      <c r="A313" s="29" t="s">
        <v>2782</v>
      </c>
      <c r="B313" s="30"/>
      <c r="C313" s="30"/>
      <c r="D313" s="31"/>
      <c r="E313" s="47" t="s">
        <v>2780</v>
      </c>
      <c r="F313" s="33" t="s">
        <v>2783</v>
      </c>
      <c r="G313" s="47" t="s">
        <v>2784</v>
      </c>
      <c r="H313" s="47" t="s">
        <v>2785</v>
      </c>
    </row>
    <row r="314" spans="1:8" x14ac:dyDescent="0.25">
      <c r="A314" s="34" t="s">
        <v>2844</v>
      </c>
      <c r="B314" s="40"/>
      <c r="C314" s="40"/>
      <c r="D314" s="41"/>
      <c r="E314" s="37" t="s">
        <v>1037</v>
      </c>
      <c r="F314" s="38">
        <v>0.05</v>
      </c>
      <c r="G314" s="39">
        <f>+H335</f>
        <v>25705</v>
      </c>
      <c r="H314" s="39">
        <f>+ROUND(F314*G314,0)</f>
        <v>1285</v>
      </c>
    </row>
    <row r="315" spans="1:8" x14ac:dyDescent="0.25">
      <c r="A315" s="34"/>
      <c r="B315" s="40"/>
      <c r="C315" s="40"/>
      <c r="D315" s="41"/>
      <c r="E315" s="37"/>
      <c r="F315" s="38"/>
      <c r="G315" s="39">
        <f>+IF(A315=0,0,VLOOKUP(A315,[18]INSUMOS!$A$5:$C$2911,3,FALSE))</f>
        <v>0</v>
      </c>
      <c r="H315" s="39">
        <f>+ROUND(F315*G315,0)</f>
        <v>0</v>
      </c>
    </row>
    <row r="316" spans="1:8" x14ac:dyDescent="0.25">
      <c r="A316" s="34"/>
      <c r="B316" s="40"/>
      <c r="C316" s="40"/>
      <c r="D316" s="41"/>
      <c r="E316" s="37"/>
      <c r="F316" s="38"/>
      <c r="G316" s="39"/>
      <c r="H316" s="39">
        <f>+ROUND(F316*G316,0)</f>
        <v>0</v>
      </c>
    </row>
    <row r="317" spans="1:8" x14ac:dyDescent="0.25">
      <c r="A317" s="34"/>
      <c r="B317" s="40"/>
      <c r="C317" s="40"/>
      <c r="D317" s="41"/>
      <c r="E317" s="37"/>
      <c r="F317" s="38"/>
      <c r="G317" s="39"/>
      <c r="H317" s="39">
        <f>+ROUND(F317*G317,0)</f>
        <v>0</v>
      </c>
    </row>
    <row r="318" spans="1:8" x14ac:dyDescent="0.25">
      <c r="A318" s="34"/>
      <c r="B318" s="40"/>
      <c r="C318" s="40"/>
      <c r="D318" s="41"/>
      <c r="E318" s="37"/>
      <c r="F318" s="38"/>
      <c r="G318" s="39"/>
      <c r="H318" s="39">
        <f>+ROUND(F318*G318,0)</f>
        <v>0</v>
      </c>
    </row>
    <row r="319" spans="1:8" x14ac:dyDescent="0.25">
      <c r="A319" s="34">
        <v>0</v>
      </c>
      <c r="B319" s="40"/>
      <c r="C319" s="40"/>
      <c r="D319" s="41"/>
      <c r="E319" s="37"/>
      <c r="F319" s="38"/>
      <c r="G319" s="39"/>
      <c r="H319" s="39"/>
    </row>
    <row r="320" spans="1:8" x14ac:dyDescent="0.25">
      <c r="A320" s="34">
        <v>0</v>
      </c>
      <c r="B320" s="40"/>
      <c r="C320" s="40"/>
      <c r="D320" s="41"/>
      <c r="E320" s="37"/>
      <c r="F320" s="38"/>
      <c r="G320" s="39"/>
      <c r="H320" s="39"/>
    </row>
    <row r="321" spans="1:8" x14ac:dyDescent="0.25">
      <c r="A321" s="42"/>
      <c r="B321" s="42"/>
      <c r="C321" s="42"/>
      <c r="D321" s="42"/>
      <c r="E321" s="43"/>
      <c r="F321" s="24"/>
      <c r="G321" s="44" t="s">
        <v>2787</v>
      </c>
      <c r="H321" s="45">
        <f>SUM(H314:H320)</f>
        <v>1285</v>
      </c>
    </row>
    <row r="322" spans="1:8" x14ac:dyDescent="0.25">
      <c r="A322" s="46" t="s">
        <v>2789</v>
      </c>
      <c r="B322" s="42"/>
      <c r="C322" s="42"/>
      <c r="D322" s="42"/>
      <c r="E322" s="43"/>
      <c r="F322" s="24"/>
      <c r="G322" s="43"/>
      <c r="H322" s="43"/>
    </row>
    <row r="323" spans="1:8" x14ac:dyDescent="0.25">
      <c r="A323" s="29" t="s">
        <v>2782</v>
      </c>
      <c r="B323" s="30"/>
      <c r="C323" s="30"/>
      <c r="D323" s="31"/>
      <c r="E323" s="47" t="s">
        <v>2780</v>
      </c>
      <c r="F323" s="33" t="s">
        <v>2783</v>
      </c>
      <c r="G323" s="47" t="s">
        <v>2784</v>
      </c>
      <c r="H323" s="47" t="s">
        <v>2785</v>
      </c>
    </row>
    <row r="324" spans="1:8" x14ac:dyDescent="0.25">
      <c r="A324" s="34"/>
      <c r="B324" s="40"/>
      <c r="C324" s="40"/>
      <c r="D324" s="41"/>
      <c r="E324" s="37"/>
      <c r="F324" s="104">
        <f>+F307/1000</f>
        <v>0</v>
      </c>
      <c r="G324" s="39"/>
      <c r="H324" s="45">
        <f>+ROUND((F324*G324),0)</f>
        <v>0</v>
      </c>
    </row>
    <row r="325" spans="1:8" x14ac:dyDescent="0.25">
      <c r="A325" s="34"/>
      <c r="B325" s="40"/>
      <c r="C325" s="40"/>
      <c r="D325" s="41"/>
      <c r="E325" s="37"/>
      <c r="F325" s="107">
        <f>+F308</f>
        <v>0</v>
      </c>
      <c r="G325" s="39"/>
      <c r="H325" s="45">
        <f>+ROUND((F325*G325),0)</f>
        <v>0</v>
      </c>
    </row>
    <row r="326" spans="1:8" x14ac:dyDescent="0.25">
      <c r="A326" s="34"/>
      <c r="B326" s="40"/>
      <c r="C326" s="40"/>
      <c r="D326" s="41"/>
      <c r="E326" s="37"/>
      <c r="F326" s="107">
        <f>+F309</f>
        <v>0</v>
      </c>
      <c r="G326" s="39"/>
      <c r="H326" s="45">
        <f>+ROUND((F326*G326),0)</f>
        <v>0</v>
      </c>
    </row>
    <row r="327" spans="1:8" x14ac:dyDescent="0.25">
      <c r="A327" s="42"/>
      <c r="B327" s="42"/>
      <c r="C327" s="42"/>
      <c r="D327" s="42"/>
      <c r="E327" s="43"/>
      <c r="F327" s="24"/>
      <c r="G327" s="44" t="s">
        <v>2787</v>
      </c>
      <c r="H327" s="45">
        <f>SUM(H324:H326)</f>
        <v>0</v>
      </c>
    </row>
    <row r="328" spans="1:8" x14ac:dyDescent="0.25">
      <c r="A328" s="42"/>
      <c r="B328" s="42"/>
      <c r="C328" s="42"/>
      <c r="D328" s="42"/>
      <c r="E328" s="43"/>
      <c r="F328" s="24"/>
      <c r="G328" s="43"/>
      <c r="H328" s="43"/>
    </row>
    <row r="329" spans="1:8" x14ac:dyDescent="0.25">
      <c r="A329" s="46" t="s">
        <v>2790</v>
      </c>
      <c r="B329" s="42"/>
      <c r="C329" s="42"/>
      <c r="D329" s="42"/>
      <c r="E329" s="43"/>
      <c r="F329" s="24"/>
      <c r="G329" s="43"/>
      <c r="H329" s="43"/>
    </row>
    <row r="330" spans="1:8" x14ac:dyDescent="0.25">
      <c r="A330" s="105" t="s">
        <v>2782</v>
      </c>
      <c r="B330" s="106"/>
      <c r="C330" s="236" t="s">
        <v>2791</v>
      </c>
      <c r="D330" s="237"/>
      <c r="E330" s="49" t="s">
        <v>2792</v>
      </c>
      <c r="F330" s="33" t="s">
        <v>2793</v>
      </c>
      <c r="G330" s="50" t="s">
        <v>2794</v>
      </c>
      <c r="H330" s="47" t="s">
        <v>2785</v>
      </c>
    </row>
    <row r="331" spans="1:8" x14ac:dyDescent="0.25">
      <c r="A331" s="34" t="s">
        <v>764</v>
      </c>
      <c r="B331" s="40"/>
      <c r="C331" s="238">
        <f>+IF(A331=0,0,VLOOKUP(A331,INSUMOS!$A$5:$C$2911,3,FALSE)/E331)</f>
        <v>8906.6666666666661</v>
      </c>
      <c r="D331" s="239">
        <f>+IF(A331=0,0,VLOOKUP(A331,INSUMOS!$A$5:$C$2911,3,FALSE)/E331)</f>
        <v>8906.6666666666661</v>
      </c>
      <c r="E331" s="51">
        <v>1.95</v>
      </c>
      <c r="F331" s="52">
        <v>1.48</v>
      </c>
      <c r="G331" s="53">
        <f>+C331*E331</f>
        <v>17368</v>
      </c>
      <c r="H331" s="45">
        <f>+ROUND((F331*G331),0)</f>
        <v>25705</v>
      </c>
    </row>
    <row r="332" spans="1:8" x14ac:dyDescent="0.25">
      <c r="A332" s="34"/>
      <c r="B332" s="40"/>
      <c r="C332" s="238"/>
      <c r="D332" s="239"/>
      <c r="E332" s="51"/>
      <c r="F332" s="52"/>
      <c r="G332" s="53"/>
      <c r="H332" s="45">
        <f>+ROUND((G332*F332),2)</f>
        <v>0</v>
      </c>
    </row>
    <row r="333" spans="1:8" x14ac:dyDescent="0.25">
      <c r="A333" s="34">
        <v>0</v>
      </c>
      <c r="B333" s="40"/>
      <c r="C333" s="223"/>
      <c r="D333" s="224"/>
      <c r="E333" s="51"/>
      <c r="F333" s="52"/>
      <c r="G333" s="53"/>
      <c r="H333" s="45"/>
    </row>
    <row r="334" spans="1:8" x14ac:dyDescent="0.25">
      <c r="A334" s="34">
        <v>0</v>
      </c>
      <c r="B334" s="40"/>
      <c r="C334" s="223"/>
      <c r="D334" s="224"/>
      <c r="E334" s="51"/>
      <c r="F334" s="52"/>
      <c r="G334" s="53"/>
      <c r="H334" s="45"/>
    </row>
    <row r="335" spans="1:8" x14ac:dyDescent="0.25">
      <c r="A335" s="23"/>
      <c r="B335" s="23"/>
      <c r="C335" s="23"/>
      <c r="D335" s="23"/>
      <c r="E335" s="43"/>
      <c r="F335" s="24"/>
      <c r="G335" s="44" t="s">
        <v>2787</v>
      </c>
      <c r="H335" s="55">
        <f>SUM(H331:H334)</f>
        <v>25705</v>
      </c>
    </row>
    <row r="336" spans="1:8" x14ac:dyDescent="0.25">
      <c r="A336" s="23"/>
      <c r="B336" s="23"/>
      <c r="C336" s="23"/>
      <c r="D336" s="23"/>
      <c r="E336" s="43"/>
      <c r="F336" s="56"/>
      <c r="G336" s="57" t="s">
        <v>2795</v>
      </c>
      <c r="H336" s="45">
        <f>+H311+H321+H327+H335</f>
        <v>26990</v>
      </c>
    </row>
    <row r="337" spans="1:8" x14ac:dyDescent="0.25">
      <c r="A337" s="28" t="s">
        <v>2796</v>
      </c>
      <c r="B337" s="23"/>
      <c r="C337" s="23"/>
      <c r="D337" s="23"/>
      <c r="E337" s="43"/>
      <c r="F337" s="24"/>
      <c r="G337" s="43"/>
      <c r="H337" s="43"/>
    </row>
    <row r="338" spans="1:8" x14ac:dyDescent="0.25">
      <c r="A338" s="210" t="s">
        <v>2782</v>
      </c>
      <c r="B338" s="211"/>
      <c r="C338" s="210" t="s">
        <v>2797</v>
      </c>
      <c r="D338" s="211"/>
      <c r="E338" s="47" t="s">
        <v>2798</v>
      </c>
      <c r="F338" s="225" t="s">
        <v>2799</v>
      </c>
      <c r="G338" s="226"/>
      <c r="H338" s="47" t="s">
        <v>2785</v>
      </c>
    </row>
    <row r="339" spans="1:8" x14ac:dyDescent="0.25">
      <c r="A339" s="193" t="s">
        <v>2800</v>
      </c>
      <c r="B339" s="194"/>
      <c r="C339" s="195" t="s">
        <v>2798</v>
      </c>
      <c r="D339" s="196"/>
      <c r="E339" s="61">
        <v>0.22</v>
      </c>
      <c r="F339" s="62"/>
      <c r="G339" s="63">
        <f>+H336</f>
        <v>26990</v>
      </c>
      <c r="H339" s="45">
        <f>+G339*E339</f>
        <v>5937.8</v>
      </c>
    </row>
    <row r="340" spans="1:8" x14ac:dyDescent="0.25">
      <c r="A340" s="240" t="s">
        <v>2801</v>
      </c>
      <c r="B340" s="241"/>
      <c r="C340" s="195" t="s">
        <v>2798</v>
      </c>
      <c r="D340" s="196"/>
      <c r="E340" s="61">
        <v>0.03</v>
      </c>
      <c r="F340" s="62"/>
      <c r="G340" s="63">
        <f>+H336</f>
        <v>26990</v>
      </c>
      <c r="H340" s="45">
        <f>+G340*E340</f>
        <v>809.69999999999993</v>
      </c>
    </row>
    <row r="341" spans="1:8" x14ac:dyDescent="0.25">
      <c r="A341" s="193" t="s">
        <v>2802</v>
      </c>
      <c r="B341" s="194"/>
      <c r="C341" s="195" t="s">
        <v>2798</v>
      </c>
      <c r="D341" s="196"/>
      <c r="E341" s="61">
        <f>[19]AIU!$B$41</f>
        <v>0.05</v>
      </c>
      <c r="F341" s="62"/>
      <c r="G341" s="63">
        <f>+H336</f>
        <v>26990</v>
      </c>
      <c r="H341" s="45">
        <f>+G341*E341</f>
        <v>1349.5</v>
      </c>
    </row>
    <row r="342" spans="1:8" x14ac:dyDescent="0.25">
      <c r="A342" s="23"/>
      <c r="B342" s="23"/>
      <c r="C342" s="23"/>
      <c r="D342" s="23"/>
      <c r="E342" s="64" t="s">
        <v>2803</v>
      </c>
      <c r="F342" s="65"/>
      <c r="G342" s="66"/>
      <c r="H342" s="45">
        <f>SUM(H339:H341)</f>
        <v>8097</v>
      </c>
    </row>
    <row r="343" spans="1:8" x14ac:dyDescent="0.25">
      <c r="A343" s="23"/>
      <c r="B343" s="23"/>
      <c r="C343" s="23"/>
      <c r="D343" s="23"/>
      <c r="E343" s="23"/>
      <c r="F343" s="24"/>
      <c r="G343" s="23"/>
      <c r="H343" s="67"/>
    </row>
    <row r="344" spans="1:8" x14ac:dyDescent="0.25">
      <c r="A344" s="23"/>
      <c r="B344" s="23"/>
      <c r="C344" s="23"/>
      <c r="D344" s="23"/>
      <c r="E344" s="23"/>
      <c r="F344" s="24"/>
      <c r="G344" s="23"/>
      <c r="H344" s="67"/>
    </row>
    <row r="345" spans="1:8" x14ac:dyDescent="0.25">
      <c r="A345" s="23"/>
      <c r="B345" s="23"/>
      <c r="C345" s="23"/>
      <c r="D345" s="23"/>
      <c r="E345" s="68" t="s">
        <v>2804</v>
      </c>
      <c r="F345" s="69"/>
      <c r="G345" s="68"/>
      <c r="H345" s="70">
        <f>+H342+H336</f>
        <v>35087</v>
      </c>
    </row>
  </sheetData>
  <mergeCells count="119">
    <mergeCell ref="A52:H52"/>
    <mergeCell ref="A54:H54"/>
    <mergeCell ref="B56:G57"/>
    <mergeCell ref="C86:D86"/>
    <mergeCell ref="C87:D87"/>
    <mergeCell ref="C88:D88"/>
    <mergeCell ref="A1:H1"/>
    <mergeCell ref="A3:H3"/>
    <mergeCell ref="B5:G6"/>
    <mergeCell ref="C35:D35"/>
    <mergeCell ref="C36:D36"/>
    <mergeCell ref="C37:D37"/>
    <mergeCell ref="C38:D38"/>
    <mergeCell ref="C39:D39"/>
    <mergeCell ref="A43:B43"/>
    <mergeCell ref="C43:D43"/>
    <mergeCell ref="F43:G43"/>
    <mergeCell ref="A44:B44"/>
    <mergeCell ref="C44:D44"/>
    <mergeCell ref="A45:B45"/>
    <mergeCell ref="C45:D45"/>
    <mergeCell ref="A46:B46"/>
    <mergeCell ref="C46:D46"/>
    <mergeCell ref="A96:B96"/>
    <mergeCell ref="C96:D96"/>
    <mergeCell ref="A97:B97"/>
    <mergeCell ref="C97:D97"/>
    <mergeCell ref="A102:H102"/>
    <mergeCell ref="A104:H104"/>
    <mergeCell ref="C89:D89"/>
    <mergeCell ref="C90:D90"/>
    <mergeCell ref="A94:B94"/>
    <mergeCell ref="C94:D94"/>
    <mergeCell ref="F94:G94"/>
    <mergeCell ref="A95:B95"/>
    <mergeCell ref="C95:D95"/>
    <mergeCell ref="A144:B144"/>
    <mergeCell ref="C144:D144"/>
    <mergeCell ref="F144:G144"/>
    <mergeCell ref="A145:B145"/>
    <mergeCell ref="C145:D145"/>
    <mergeCell ref="A146:B146"/>
    <mergeCell ref="C146:D146"/>
    <mergeCell ref="B106:G107"/>
    <mergeCell ref="C136:D136"/>
    <mergeCell ref="C137:D137"/>
    <mergeCell ref="C138:D138"/>
    <mergeCell ref="C139:D139"/>
    <mergeCell ref="C140:D140"/>
    <mergeCell ref="C187:D187"/>
    <mergeCell ref="C188:D188"/>
    <mergeCell ref="C189:D189"/>
    <mergeCell ref="C190:D190"/>
    <mergeCell ref="A194:B194"/>
    <mergeCell ref="C194:D194"/>
    <mergeCell ref="A147:B147"/>
    <mergeCell ref="C147:D147"/>
    <mergeCell ref="A152:H152"/>
    <mergeCell ref="A154:H154"/>
    <mergeCell ref="B156:G157"/>
    <mergeCell ref="C186:D186"/>
    <mergeCell ref="A202:H202"/>
    <mergeCell ref="A204:H204"/>
    <mergeCell ref="B206:G207"/>
    <mergeCell ref="C234:D234"/>
    <mergeCell ref="C235:D235"/>
    <mergeCell ref="C236:D236"/>
    <mergeCell ref="F194:G194"/>
    <mergeCell ref="A195:B195"/>
    <mergeCell ref="C195:D195"/>
    <mergeCell ref="A196:B196"/>
    <mergeCell ref="C196:D196"/>
    <mergeCell ref="A197:B197"/>
    <mergeCell ref="C197:D197"/>
    <mergeCell ref="A244:B244"/>
    <mergeCell ref="C244:D244"/>
    <mergeCell ref="A245:B245"/>
    <mergeCell ref="C245:D245"/>
    <mergeCell ref="A250:H250"/>
    <mergeCell ref="A252:H252"/>
    <mergeCell ref="C237:D237"/>
    <mergeCell ref="C238:D238"/>
    <mergeCell ref="A242:B242"/>
    <mergeCell ref="C242:D242"/>
    <mergeCell ref="F242:G242"/>
    <mergeCell ref="A243:B243"/>
    <mergeCell ref="C243:D243"/>
    <mergeCell ref="A290:B290"/>
    <mergeCell ref="C290:D290"/>
    <mergeCell ref="F290:G290"/>
    <mergeCell ref="A291:B291"/>
    <mergeCell ref="C291:D291"/>
    <mergeCell ref="A292:B292"/>
    <mergeCell ref="C292:D292"/>
    <mergeCell ref="B254:G255"/>
    <mergeCell ref="C282:D282"/>
    <mergeCell ref="C283:D283"/>
    <mergeCell ref="C284:D284"/>
    <mergeCell ref="C285:D285"/>
    <mergeCell ref="C286:D286"/>
    <mergeCell ref="A293:B293"/>
    <mergeCell ref="C293:D293"/>
    <mergeCell ref="A298:H298"/>
    <mergeCell ref="A300:H300"/>
    <mergeCell ref="B302:G303"/>
    <mergeCell ref="C330:D330"/>
    <mergeCell ref="C331:D331"/>
    <mergeCell ref="C332:D332"/>
    <mergeCell ref="A340:B340"/>
    <mergeCell ref="C340:D340"/>
    <mergeCell ref="A341:B341"/>
    <mergeCell ref="C341:D341"/>
    <mergeCell ref="C333:D333"/>
    <mergeCell ref="C334:D334"/>
    <mergeCell ref="A338:B338"/>
    <mergeCell ref="C338:D338"/>
    <mergeCell ref="F338:G338"/>
    <mergeCell ref="A339:B339"/>
    <mergeCell ref="C339:D339"/>
  </mergeCells>
  <printOptions horizontalCentered="1"/>
  <pageMargins left="0.59055118110236227" right="0.70866141732283472" top="0.74803149606299213" bottom="0.23622047244094491" header="0.31496062992125984" footer="0.31496062992125984"/>
  <pageSetup scale="85" orientation="portrait" verticalDpi="1200" r:id="rId1"/>
  <headerFooter>
    <oddFooter>&amp;L&amp;12____________________________________________
Proyectó:
Ing. Edwin Andres Olarte Amaya
T.P 15202-284341BYC&amp;R&amp;12____________________________________________
Revisó:
Ing. Ana Mireya Diaz Martinez
Secretaria de Planeacion y Obras Publicas</oddFooter>
  </headerFooter>
  <rowBreaks count="6" manualBreakCount="6">
    <brk id="51" max="16383" man="1"/>
    <brk id="101" max="16383" man="1"/>
    <brk id="151" max="16383" man="1"/>
    <brk id="201" max="16383" man="1"/>
    <brk id="249" max="16383" man="1"/>
    <brk id="297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5"/>
  <sheetViews>
    <sheetView view="pageBreakPreview" topLeftCell="B1" zoomScaleNormal="100" zoomScaleSheetLayoutView="100" workbookViewId="0">
      <selection activeCell="J48" sqref="J48"/>
    </sheetView>
  </sheetViews>
  <sheetFormatPr baseColWidth="10" defaultRowHeight="15" x14ac:dyDescent="0.25"/>
  <cols>
    <col min="1" max="1" width="2.7109375" customWidth="1"/>
    <col min="2" max="2" width="5.7109375" customWidth="1"/>
    <col min="3" max="3" width="43.42578125" customWidth="1"/>
    <col min="6" max="6" width="15" customWidth="1"/>
    <col min="7" max="7" width="19.5703125" customWidth="1"/>
    <col min="8" max="8" width="0.28515625" style="171" customWidth="1"/>
    <col min="9" max="9" width="8.42578125" hidden="1" customWidth="1"/>
    <col min="10" max="10" width="3.85546875" customWidth="1"/>
    <col min="11" max="13" width="8.28515625" customWidth="1"/>
  </cols>
  <sheetData>
    <row r="1" spans="1:9" x14ac:dyDescent="0.25">
      <c r="B1" s="71" t="s">
        <v>2805</v>
      </c>
      <c r="C1" s="72"/>
      <c r="D1" s="72"/>
      <c r="E1" s="72"/>
      <c r="F1" s="72"/>
      <c r="G1" s="73"/>
    </row>
    <row r="2" spans="1:9" x14ac:dyDescent="0.25">
      <c r="B2" s="74" t="s">
        <v>2806</v>
      </c>
      <c r="C2" s="75"/>
      <c r="D2" s="75"/>
      <c r="E2" s="75"/>
      <c r="F2" s="75"/>
      <c r="G2" s="76"/>
    </row>
    <row r="3" spans="1:9" x14ac:dyDescent="0.25">
      <c r="B3" s="74" t="s">
        <v>2807</v>
      </c>
      <c r="C3" s="75"/>
      <c r="D3" s="75"/>
      <c r="E3" s="75"/>
      <c r="F3" s="75"/>
      <c r="G3" s="76"/>
    </row>
    <row r="4" spans="1:9" ht="12" customHeight="1" x14ac:dyDescent="0.25">
      <c r="B4" s="77"/>
      <c r="C4" s="78"/>
      <c r="D4" s="78"/>
      <c r="E4" s="78"/>
      <c r="F4" s="78"/>
      <c r="G4" s="79"/>
    </row>
    <row r="5" spans="1:9" x14ac:dyDescent="0.25">
      <c r="B5" s="74" t="s">
        <v>2808</v>
      </c>
      <c r="C5" s="75"/>
      <c r="D5" s="75"/>
      <c r="E5" s="75"/>
      <c r="F5" s="75"/>
      <c r="G5" s="76"/>
    </row>
    <row r="6" spans="1:9" ht="12" customHeight="1" x14ac:dyDescent="0.25">
      <c r="B6" s="77"/>
      <c r="C6" s="78"/>
      <c r="D6" s="78"/>
      <c r="E6" s="78"/>
      <c r="F6" s="78"/>
      <c r="G6" s="79"/>
    </row>
    <row r="7" spans="1:9" ht="12" customHeight="1" x14ac:dyDescent="0.25">
      <c r="B7" s="77"/>
      <c r="C7" s="78"/>
      <c r="D7" s="78"/>
      <c r="E7" s="78"/>
      <c r="F7" s="78"/>
      <c r="G7" s="79"/>
    </row>
    <row r="8" spans="1:9" x14ac:dyDescent="0.25">
      <c r="B8" s="80" t="s">
        <v>2809</v>
      </c>
      <c r="C8" s="81"/>
      <c r="D8" s="81"/>
      <c r="E8" s="81"/>
      <c r="F8" s="81"/>
      <c r="G8" s="82"/>
    </row>
    <row r="9" spans="1:9" ht="15.75" thickBot="1" x14ac:dyDescent="0.3">
      <c r="B9" s="83"/>
      <c r="C9" s="84"/>
      <c r="D9" s="84"/>
      <c r="E9" s="84"/>
      <c r="F9" s="84"/>
      <c r="G9" s="85"/>
    </row>
    <row r="10" spans="1:9" ht="37.5" customHeight="1" thickBot="1" x14ac:dyDescent="0.3">
      <c r="B10" s="242" t="s">
        <v>2817</v>
      </c>
      <c r="C10" s="243"/>
      <c r="D10" s="243"/>
      <c r="E10" s="243"/>
      <c r="F10" s="243"/>
      <c r="G10" s="244"/>
    </row>
    <row r="11" spans="1:9" ht="15.75" thickBot="1" x14ac:dyDescent="0.3">
      <c r="B11" s="86"/>
      <c r="C11" s="87"/>
      <c r="D11" s="84"/>
      <c r="E11" s="84"/>
      <c r="F11" s="84"/>
      <c r="G11" s="85"/>
    </row>
    <row r="12" spans="1:9" ht="15.75" thickBot="1" x14ac:dyDescent="0.3">
      <c r="B12" s="88" t="s">
        <v>2779</v>
      </c>
      <c r="C12" s="89" t="s">
        <v>2782</v>
      </c>
      <c r="D12" s="89" t="s">
        <v>2810</v>
      </c>
      <c r="E12" s="90" t="s">
        <v>2811</v>
      </c>
      <c r="F12" s="91" t="s">
        <v>2812</v>
      </c>
      <c r="G12" s="92" t="s">
        <v>2813</v>
      </c>
    </row>
    <row r="13" spans="1:9" x14ac:dyDescent="0.25">
      <c r="B13" s="101">
        <v>1</v>
      </c>
      <c r="C13" s="245" t="s">
        <v>2814</v>
      </c>
      <c r="D13" s="246"/>
      <c r="E13" s="246"/>
      <c r="F13" s="246"/>
      <c r="G13" s="247"/>
    </row>
    <row r="14" spans="1:9" x14ac:dyDescent="0.25">
      <c r="B14" s="93">
        <v>1.1000000000000001</v>
      </c>
      <c r="C14" s="248" t="s">
        <v>2825</v>
      </c>
      <c r="D14" s="249"/>
      <c r="E14" s="249"/>
      <c r="F14" s="249"/>
      <c r="G14" s="250"/>
    </row>
    <row r="15" spans="1:9" ht="24.75" customHeight="1" x14ac:dyDescent="0.25">
      <c r="A15">
        <v>1</v>
      </c>
      <c r="B15" s="94">
        <v>1.1100000000000001</v>
      </c>
      <c r="C15" s="95" t="s">
        <v>2815</v>
      </c>
      <c r="D15" s="96" t="s">
        <v>2816</v>
      </c>
      <c r="E15" s="97">
        <v>2205.4499999999998</v>
      </c>
      <c r="F15" s="98">
        <f>+ROUND(VLOOKUP(A15,APU!$J$1:$K$9998,2,FALSE),0)</f>
        <v>42268</v>
      </c>
      <c r="G15" s="99">
        <f>+ROUND(E15*F15,0)</f>
        <v>93219961</v>
      </c>
      <c r="H15" s="171">
        <f>+ROUND(G15*1.3,0)</f>
        <v>121185949</v>
      </c>
    </row>
    <row r="16" spans="1:9" x14ac:dyDescent="0.25">
      <c r="A16">
        <v>2</v>
      </c>
      <c r="B16" s="94">
        <v>1.1200000000000001</v>
      </c>
      <c r="C16" s="95" t="s">
        <v>2820</v>
      </c>
      <c r="D16" s="96" t="s">
        <v>2819</v>
      </c>
      <c r="E16" s="97">
        <v>95.7</v>
      </c>
      <c r="F16" s="98">
        <f>+ROUND(VLOOKUP(A16,APU!$J$1:$K$9998,2,FALSE),0)</f>
        <v>20053</v>
      </c>
      <c r="G16" s="99">
        <f>+ROUND(E16*F16,0)</f>
        <v>1919072</v>
      </c>
      <c r="H16" s="171">
        <f t="shared" ref="H16:H43" si="0">+ROUND(G16*1.3,0)</f>
        <v>2494794</v>
      </c>
      <c r="I16" s="176" t="s">
        <v>2950</v>
      </c>
    </row>
    <row r="17" spans="1:11" ht="24.75" customHeight="1" x14ac:dyDescent="0.25">
      <c r="A17">
        <v>3</v>
      </c>
      <c r="B17" s="94">
        <v>1.1299999999999999</v>
      </c>
      <c r="C17" s="95" t="s">
        <v>2821</v>
      </c>
      <c r="D17" s="96" t="s">
        <v>2822</v>
      </c>
      <c r="E17" s="97">
        <v>1090.25</v>
      </c>
      <c r="F17" s="98">
        <f>+ROUND(VLOOKUP(A17,APU!$J$1:$K$9998,2,FALSE),0)</f>
        <v>19531</v>
      </c>
      <c r="G17" s="99">
        <f>+ROUND(E17*F17,0)</f>
        <v>21293673</v>
      </c>
      <c r="H17" s="171">
        <f t="shared" si="0"/>
        <v>27681775</v>
      </c>
      <c r="I17" s="176" t="s">
        <v>2950</v>
      </c>
    </row>
    <row r="18" spans="1:11" ht="25.5" x14ac:dyDescent="0.25">
      <c r="A18">
        <v>4</v>
      </c>
      <c r="B18" s="94">
        <v>1.1399999999999999</v>
      </c>
      <c r="C18" s="95" t="s">
        <v>2823</v>
      </c>
      <c r="D18" s="96" t="s">
        <v>2822</v>
      </c>
      <c r="E18" s="97">
        <v>1064.5999999999999</v>
      </c>
      <c r="F18" s="98">
        <f>+ROUND(VLOOKUP(A18,APU!$J$1:$K$9998,2,FALSE),0)</f>
        <v>158169</v>
      </c>
      <c r="G18" s="99">
        <f>+ROUND(E18*F18,0)</f>
        <v>168386717</v>
      </c>
      <c r="H18" s="171">
        <f t="shared" si="0"/>
        <v>218902732</v>
      </c>
      <c r="I18" s="176" t="s">
        <v>2950</v>
      </c>
    </row>
    <row r="19" spans="1:11" x14ac:dyDescent="0.25">
      <c r="B19" s="93">
        <v>1.2</v>
      </c>
      <c r="C19" s="248" t="s">
        <v>2826</v>
      </c>
      <c r="D19" s="249"/>
      <c r="E19" s="249"/>
      <c r="F19" s="249"/>
      <c r="G19" s="250"/>
    </row>
    <row r="20" spans="1:11" ht="25.5" x14ac:dyDescent="0.25">
      <c r="A20">
        <v>5</v>
      </c>
      <c r="B20" s="94">
        <v>1.21</v>
      </c>
      <c r="C20" s="95" t="s">
        <v>2815</v>
      </c>
      <c r="D20" s="96" t="s">
        <v>2816</v>
      </c>
      <c r="E20" s="97">
        <v>660</v>
      </c>
      <c r="F20" s="98">
        <f>+ROUND(VLOOKUP(A20,APU!$J$1:$K$9998,2,FALSE),0)</f>
        <v>42268</v>
      </c>
      <c r="G20" s="99">
        <f>+ROUND(E20*F20,0)</f>
        <v>27896880</v>
      </c>
      <c r="H20" s="171">
        <f t="shared" si="0"/>
        <v>36265944</v>
      </c>
    </row>
    <row r="21" spans="1:11" ht="25.5" x14ac:dyDescent="0.25">
      <c r="A21">
        <v>6</v>
      </c>
      <c r="B21" s="94">
        <v>1.22</v>
      </c>
      <c r="C21" s="95" t="s">
        <v>2949</v>
      </c>
      <c r="D21" s="96" t="s">
        <v>2822</v>
      </c>
      <c r="E21" s="97">
        <v>613.24</v>
      </c>
      <c r="F21" s="98">
        <f>+ROUND(VLOOKUP(A21,APU!$J$1:$K$9998,2,FALSE),0)</f>
        <v>20307</v>
      </c>
      <c r="G21" s="99">
        <f>+ROUND(E21*F21,0)</f>
        <v>12453065</v>
      </c>
      <c r="H21" s="171">
        <f t="shared" si="0"/>
        <v>16188985</v>
      </c>
      <c r="I21" s="176" t="s">
        <v>2950</v>
      </c>
    </row>
    <row r="22" spans="1:11" x14ac:dyDescent="0.25">
      <c r="B22" s="101">
        <v>2</v>
      </c>
      <c r="C22" s="245" t="s">
        <v>2827</v>
      </c>
      <c r="D22" s="246"/>
      <c r="E22" s="246"/>
      <c r="F22" s="246"/>
      <c r="G22" s="247"/>
    </row>
    <row r="23" spans="1:11" ht="38.25" x14ac:dyDescent="0.25">
      <c r="A23">
        <v>7</v>
      </c>
      <c r="B23" s="116">
        <v>2.0099999999999998</v>
      </c>
      <c r="C23" s="102" t="s">
        <v>2828</v>
      </c>
      <c r="D23" s="103" t="s">
        <v>2822</v>
      </c>
      <c r="E23" s="97">
        <v>76.162999999999997</v>
      </c>
      <c r="F23" s="98">
        <f>+ROUND(VLOOKUP(A23,APU!$J$1:$K$9998,2,FALSE),0)</f>
        <v>453151</v>
      </c>
      <c r="G23" s="99">
        <f>+ROUND(E23*F23,0)</f>
        <v>34513340</v>
      </c>
      <c r="H23" s="171">
        <f t="shared" si="0"/>
        <v>44867342</v>
      </c>
      <c r="I23" s="176" t="s">
        <v>2950</v>
      </c>
    </row>
    <row r="24" spans="1:11" ht="25.5" x14ac:dyDescent="0.25">
      <c r="A24">
        <v>8</v>
      </c>
      <c r="B24" s="116">
        <v>2.02</v>
      </c>
      <c r="C24" s="102" t="s">
        <v>2830</v>
      </c>
      <c r="D24" s="103" t="s">
        <v>2822</v>
      </c>
      <c r="E24" s="97">
        <v>0.45200000000000001</v>
      </c>
      <c r="F24" s="98">
        <f>+ROUND(VLOOKUP(A24,APU!$J$1:$K$9998,2,FALSE),0)</f>
        <v>497724</v>
      </c>
      <c r="G24" s="99">
        <f>+ROUND(E24*F24,0)</f>
        <v>224971</v>
      </c>
      <c r="H24" s="171">
        <f t="shared" si="0"/>
        <v>292462</v>
      </c>
      <c r="J24" s="177" t="s">
        <v>2955</v>
      </c>
      <c r="K24" s="177" t="s">
        <v>2960</v>
      </c>
    </row>
    <row r="25" spans="1:11" ht="25.5" x14ac:dyDescent="0.25">
      <c r="A25">
        <v>9</v>
      </c>
      <c r="B25" s="116">
        <v>2.0299999999999998</v>
      </c>
      <c r="C25" s="102" t="s">
        <v>2854</v>
      </c>
      <c r="D25" s="103" t="s">
        <v>2822</v>
      </c>
      <c r="E25" s="97">
        <v>76.162999999999997</v>
      </c>
      <c r="F25" s="98">
        <f>+ROUND(VLOOKUP(A25,APU!$J$1:$K$9998,2,FALSE),0)</f>
        <v>914538</v>
      </c>
      <c r="G25" s="99">
        <f>+ROUND(E25*F25,0)</f>
        <v>69653958</v>
      </c>
      <c r="H25" s="171">
        <f t="shared" si="0"/>
        <v>90550145</v>
      </c>
      <c r="I25" s="176" t="s">
        <v>2950</v>
      </c>
      <c r="J25" s="177" t="s">
        <v>2955</v>
      </c>
      <c r="K25" s="177" t="s">
        <v>2960</v>
      </c>
    </row>
    <row r="26" spans="1:11" ht="25.5" x14ac:dyDescent="0.25">
      <c r="A26">
        <v>10</v>
      </c>
      <c r="B26" s="116">
        <v>2.04</v>
      </c>
      <c r="C26" s="102" t="s">
        <v>2855</v>
      </c>
      <c r="D26" s="103" t="s">
        <v>2822</v>
      </c>
      <c r="E26" s="97">
        <v>108.492</v>
      </c>
      <c r="F26" s="98">
        <f>+ROUND(VLOOKUP(A26,APU!$J$1:$K$9998,2,FALSE),0)</f>
        <v>902521</v>
      </c>
      <c r="G26" s="99">
        <f>+ROUND(E26*F26,0)</f>
        <v>97916308</v>
      </c>
      <c r="H26" s="171">
        <f t="shared" si="0"/>
        <v>127291200</v>
      </c>
      <c r="I26" s="176" t="s">
        <v>2950</v>
      </c>
      <c r="J26" s="177" t="s">
        <v>2955</v>
      </c>
      <c r="K26" s="177" t="s">
        <v>2960</v>
      </c>
    </row>
    <row r="27" spans="1:11" x14ac:dyDescent="0.25">
      <c r="B27" s="101">
        <v>3</v>
      </c>
      <c r="C27" s="245" t="s">
        <v>2947</v>
      </c>
      <c r="D27" s="246"/>
      <c r="E27" s="246"/>
      <c r="F27" s="246"/>
      <c r="G27" s="247"/>
    </row>
    <row r="28" spans="1:11" ht="25.5" x14ac:dyDescent="0.25">
      <c r="A28">
        <v>11</v>
      </c>
      <c r="B28" s="116">
        <v>3.01</v>
      </c>
      <c r="C28" s="102" t="s">
        <v>2857</v>
      </c>
      <c r="D28" s="103" t="s">
        <v>2822</v>
      </c>
      <c r="E28" s="97">
        <v>8.2200000000000006</v>
      </c>
      <c r="F28" s="98">
        <f>+ROUND(VLOOKUP(A28,APU!$J$1:$K$9998,2,FALSE),0)</f>
        <v>701816</v>
      </c>
      <c r="G28" s="99">
        <f t="shared" ref="G28:G33" si="1">+ROUND(E28*F28,0)</f>
        <v>5768928</v>
      </c>
      <c r="H28" s="171">
        <f t="shared" si="0"/>
        <v>7499606</v>
      </c>
      <c r="I28" s="176" t="s">
        <v>2950</v>
      </c>
      <c r="J28" s="177" t="s">
        <v>2955</v>
      </c>
      <c r="K28" s="177" t="s">
        <v>2960</v>
      </c>
    </row>
    <row r="29" spans="1:11" x14ac:dyDescent="0.25">
      <c r="A29">
        <v>12</v>
      </c>
      <c r="B29" s="116">
        <v>3.02</v>
      </c>
      <c r="C29" s="102" t="s">
        <v>2858</v>
      </c>
      <c r="D29" s="103" t="s">
        <v>2859</v>
      </c>
      <c r="E29" s="97">
        <v>22</v>
      </c>
      <c r="F29" s="98">
        <f>+ROUND(VLOOKUP(A29,APU!$J$1:$K$9998,2,FALSE),0)</f>
        <v>371460</v>
      </c>
      <c r="G29" s="99">
        <f t="shared" si="1"/>
        <v>8172120</v>
      </c>
      <c r="H29" s="171">
        <f t="shared" si="0"/>
        <v>10623756</v>
      </c>
      <c r="I29" s="176" t="s">
        <v>2950</v>
      </c>
      <c r="J29" s="177" t="s">
        <v>2955</v>
      </c>
    </row>
    <row r="30" spans="1:11" x14ac:dyDescent="0.25">
      <c r="A30">
        <v>13</v>
      </c>
      <c r="B30" s="116">
        <v>3.03</v>
      </c>
      <c r="C30" s="102" t="s">
        <v>2862</v>
      </c>
      <c r="D30" s="103" t="s">
        <v>6</v>
      </c>
      <c r="E30" s="97">
        <v>6</v>
      </c>
      <c r="F30" s="98">
        <f>+ROUND(VLOOKUP(A30,APU!$J$1:$K$9998,2,FALSE),0)</f>
        <v>250830</v>
      </c>
      <c r="G30" s="99">
        <f t="shared" si="1"/>
        <v>1504980</v>
      </c>
      <c r="H30" s="171">
        <f t="shared" si="0"/>
        <v>1956474</v>
      </c>
      <c r="I30" s="176" t="s">
        <v>2950</v>
      </c>
      <c r="J30" s="177" t="s">
        <v>2958</v>
      </c>
    </row>
    <row r="31" spans="1:11" ht="25.5" x14ac:dyDescent="0.25">
      <c r="A31">
        <v>14</v>
      </c>
      <c r="B31" s="116">
        <v>3.04</v>
      </c>
      <c r="C31" s="102" t="s">
        <v>2864</v>
      </c>
      <c r="D31" s="103" t="s">
        <v>6</v>
      </c>
      <c r="E31" s="97">
        <v>26</v>
      </c>
      <c r="F31" s="98">
        <f>+ROUND(VLOOKUP(A31,APU!$J$1:$K$9998,2,FALSE),0)</f>
        <v>18893</v>
      </c>
      <c r="G31" s="99">
        <f t="shared" si="1"/>
        <v>491218</v>
      </c>
      <c r="H31" s="171">
        <f t="shared" si="0"/>
        <v>638583</v>
      </c>
      <c r="I31" s="176" t="s">
        <v>2950</v>
      </c>
      <c r="J31" s="177" t="s">
        <v>2955</v>
      </c>
    </row>
    <row r="32" spans="1:11" x14ac:dyDescent="0.25">
      <c r="A32">
        <v>15</v>
      </c>
      <c r="B32" s="116">
        <v>3.05</v>
      </c>
      <c r="C32" s="102" t="s">
        <v>2866</v>
      </c>
      <c r="D32" s="103" t="s">
        <v>2859</v>
      </c>
      <c r="E32" s="97">
        <v>21</v>
      </c>
      <c r="F32" s="98">
        <f>+ROUND(VLOOKUP(A32,APU!$J$1:$K$9998,2,FALSE),0)</f>
        <v>7626</v>
      </c>
      <c r="G32" s="99">
        <f t="shared" si="1"/>
        <v>160146</v>
      </c>
      <c r="H32" s="171">
        <f t="shared" si="0"/>
        <v>208190</v>
      </c>
      <c r="I32" s="176" t="s">
        <v>2950</v>
      </c>
      <c r="J32" s="177" t="s">
        <v>2959</v>
      </c>
    </row>
    <row r="33" spans="1:11" x14ac:dyDescent="0.25">
      <c r="A33">
        <v>16</v>
      </c>
      <c r="B33" s="116">
        <v>3.06</v>
      </c>
      <c r="C33" s="102" t="s">
        <v>2867</v>
      </c>
      <c r="D33" s="103" t="s">
        <v>2859</v>
      </c>
      <c r="E33" s="97">
        <v>22</v>
      </c>
      <c r="F33" s="98">
        <f>+ROUND(VLOOKUP(A33,APU!$J$1:$K$9998,2,FALSE),0)</f>
        <v>151704</v>
      </c>
      <c r="G33" s="99">
        <f t="shared" si="1"/>
        <v>3337488</v>
      </c>
      <c r="H33" s="171">
        <f t="shared" si="0"/>
        <v>4338734</v>
      </c>
      <c r="I33" s="176" t="s">
        <v>2950</v>
      </c>
      <c r="J33" s="177" t="s">
        <v>2958</v>
      </c>
    </row>
    <row r="34" spans="1:11" x14ac:dyDescent="0.25">
      <c r="B34" s="101">
        <v>4</v>
      </c>
      <c r="C34" s="245" t="s">
        <v>2873</v>
      </c>
      <c r="D34" s="246"/>
      <c r="E34" s="246"/>
      <c r="F34" s="246"/>
      <c r="G34" s="247"/>
    </row>
    <row r="35" spans="1:11" x14ac:dyDescent="0.25">
      <c r="A35">
        <v>17</v>
      </c>
      <c r="B35" s="116">
        <v>4.01</v>
      </c>
      <c r="C35" s="102" t="s">
        <v>2874</v>
      </c>
      <c r="D35" s="103" t="s">
        <v>2822</v>
      </c>
      <c r="E35" s="97">
        <v>45.238</v>
      </c>
      <c r="F35" s="98">
        <f>+ROUND(VLOOKUP(A35,APU!$J$1:$K$9998,2,FALSE),0)</f>
        <v>1347552</v>
      </c>
      <c r="G35" s="99">
        <f>+ROUND(E35*F35,0)</f>
        <v>60960557</v>
      </c>
      <c r="H35" s="171">
        <f t="shared" si="0"/>
        <v>79248724</v>
      </c>
      <c r="I35" s="176" t="s">
        <v>2950</v>
      </c>
    </row>
    <row r="36" spans="1:11" ht="25.5" x14ac:dyDescent="0.25">
      <c r="A36">
        <v>18</v>
      </c>
      <c r="B36" s="116">
        <v>4.0199999999999996</v>
      </c>
      <c r="C36" s="102" t="s">
        <v>2876</v>
      </c>
      <c r="D36" s="103" t="s">
        <v>2822</v>
      </c>
      <c r="E36" s="97">
        <v>4.9779999999999998</v>
      </c>
      <c r="F36" s="98">
        <f>+ROUND(VLOOKUP(A36,APU!$J$1:$K$9998,2,FALSE),0)</f>
        <v>1301137</v>
      </c>
      <c r="G36" s="99">
        <f>+ROUND(E36*F36,0)</f>
        <v>6477060</v>
      </c>
      <c r="H36" s="171">
        <f t="shared" si="0"/>
        <v>8420178</v>
      </c>
      <c r="I36" s="176" t="s">
        <v>2950</v>
      </c>
      <c r="J36" s="177" t="s">
        <v>2957</v>
      </c>
      <c r="K36" s="177" t="s">
        <v>2960</v>
      </c>
    </row>
    <row r="37" spans="1:11" x14ac:dyDescent="0.25">
      <c r="A37">
        <v>19</v>
      </c>
      <c r="B37" s="116">
        <v>4.03</v>
      </c>
      <c r="C37" s="102" t="s">
        <v>2877</v>
      </c>
      <c r="D37" s="103" t="s">
        <v>2822</v>
      </c>
      <c r="E37" s="97">
        <v>8.1000000000000003E-2</v>
      </c>
      <c r="F37" s="98">
        <f>+ROUND(VLOOKUP(A37,APU!$J$1:$K$9998,2,FALSE),0)</f>
        <v>531098</v>
      </c>
      <c r="G37" s="99">
        <f>+ROUND(E37*F37,0)</f>
        <v>43019</v>
      </c>
      <c r="H37" s="171">
        <f t="shared" si="0"/>
        <v>55925</v>
      </c>
      <c r="I37" s="176" t="s">
        <v>2950</v>
      </c>
      <c r="J37" s="177" t="s">
        <v>2958</v>
      </c>
      <c r="K37" s="177"/>
    </row>
    <row r="38" spans="1:11" ht="25.5" x14ac:dyDescent="0.25">
      <c r="A38">
        <v>20</v>
      </c>
      <c r="B38" s="116">
        <v>4.04</v>
      </c>
      <c r="C38" s="102" t="s">
        <v>2878</v>
      </c>
      <c r="D38" s="103" t="s">
        <v>2816</v>
      </c>
      <c r="E38" s="97">
        <v>144.19999999999999</v>
      </c>
      <c r="F38" s="98">
        <f>+ROUND(VLOOKUP(A38,APU!$J$1:$K$9998,2,FALSE),0)</f>
        <v>117234</v>
      </c>
      <c r="G38" s="99">
        <f>+ROUND(E38*F38,0)</f>
        <v>16905143</v>
      </c>
      <c r="H38" s="171">
        <f t="shared" si="0"/>
        <v>21976686</v>
      </c>
      <c r="I38" s="176" t="s">
        <v>2950</v>
      </c>
      <c r="J38" s="177" t="s">
        <v>2957</v>
      </c>
      <c r="K38" s="177" t="s">
        <v>2960</v>
      </c>
    </row>
    <row r="39" spans="1:11" x14ac:dyDescent="0.25">
      <c r="A39">
        <v>21</v>
      </c>
      <c r="B39" s="116">
        <v>4.05</v>
      </c>
      <c r="C39" s="102" t="s">
        <v>2882</v>
      </c>
      <c r="D39" s="103" t="s">
        <v>2859</v>
      </c>
      <c r="E39" s="97">
        <v>14</v>
      </c>
      <c r="F39" s="98">
        <f>+ROUND(VLOOKUP(A39,APU!$J$1:$K$9998,2,FALSE),0)</f>
        <v>214037</v>
      </c>
      <c r="G39" s="99">
        <f>+ROUND(E39*F39,0)</f>
        <v>2996518</v>
      </c>
      <c r="H39" s="171">
        <f t="shared" si="0"/>
        <v>3895473</v>
      </c>
      <c r="J39" s="177" t="s">
        <v>2958</v>
      </c>
    </row>
    <row r="40" spans="1:11" x14ac:dyDescent="0.25">
      <c r="B40" s="101">
        <v>5</v>
      </c>
      <c r="C40" s="245" t="s">
        <v>2884</v>
      </c>
      <c r="D40" s="246"/>
      <c r="E40" s="246"/>
      <c r="F40" s="246"/>
      <c r="G40" s="247"/>
    </row>
    <row r="41" spans="1:11" x14ac:dyDescent="0.25">
      <c r="A41">
        <v>22</v>
      </c>
      <c r="B41" s="116">
        <v>5.01</v>
      </c>
      <c r="C41" s="102" t="s">
        <v>2886</v>
      </c>
      <c r="D41" s="103" t="s">
        <v>2885</v>
      </c>
      <c r="E41" s="97">
        <v>32164.57</v>
      </c>
      <c r="F41" s="98">
        <f>+ROUND(VLOOKUP(A41,APU!$J$1:$K$9998,2,FALSE),0)</f>
        <v>4182</v>
      </c>
      <c r="G41" s="99">
        <f>+ROUND(E41*F41,0)</f>
        <v>134512232</v>
      </c>
      <c r="H41" s="171">
        <f t="shared" si="0"/>
        <v>174865902</v>
      </c>
      <c r="I41" s="176" t="s">
        <v>2950</v>
      </c>
      <c r="J41" s="177" t="s">
        <v>2955</v>
      </c>
    </row>
    <row r="42" spans="1:11" x14ac:dyDescent="0.25">
      <c r="B42" s="101">
        <v>6</v>
      </c>
      <c r="C42" s="245" t="s">
        <v>2887</v>
      </c>
      <c r="D42" s="246"/>
      <c r="E42" s="246"/>
      <c r="F42" s="246"/>
      <c r="G42" s="247"/>
    </row>
    <row r="43" spans="1:11" ht="26.25" thickBot="1" x14ac:dyDescent="0.3">
      <c r="A43">
        <v>23</v>
      </c>
      <c r="B43" s="117">
        <v>6.01</v>
      </c>
      <c r="C43" s="173" t="s">
        <v>2888</v>
      </c>
      <c r="D43" s="174" t="s">
        <v>2889</v>
      </c>
      <c r="E43" s="175">
        <v>4</v>
      </c>
      <c r="F43" s="121">
        <f>+ROUND(VLOOKUP(A43,APU!$J$1:$K$9998,2,FALSE),0)</f>
        <v>254098</v>
      </c>
      <c r="G43" s="122">
        <f>+ROUND(E43*F43,0)</f>
        <v>1016392</v>
      </c>
      <c r="H43" s="171">
        <f t="shared" si="0"/>
        <v>1321310</v>
      </c>
      <c r="I43" s="176" t="s">
        <v>2950</v>
      </c>
      <c r="J43" s="177" t="s">
        <v>2955</v>
      </c>
    </row>
    <row r="44" spans="1:11" x14ac:dyDescent="0.25">
      <c r="B44" s="251" t="s">
        <v>2891</v>
      </c>
      <c r="C44" s="252"/>
      <c r="D44" s="252"/>
      <c r="E44" s="252"/>
      <c r="F44" s="253"/>
      <c r="G44" s="129">
        <f>+SUM(G43,G41,G35:G39,G28:G33,G23:G26,G20:G21,G15:G18)</f>
        <v>769823746</v>
      </c>
      <c r="H44" s="171">
        <f>+SUM(H15:H43)</f>
        <v>1000770869</v>
      </c>
    </row>
    <row r="45" spans="1:11" x14ac:dyDescent="0.25">
      <c r="B45" s="254" t="s">
        <v>2892</v>
      </c>
      <c r="C45" s="254"/>
      <c r="D45" s="254"/>
      <c r="E45" s="254"/>
      <c r="F45" s="254"/>
      <c r="G45" s="128">
        <f>+ROUND($G$44*0.22,0)</f>
        <v>169361224</v>
      </c>
    </row>
    <row r="46" spans="1:11" x14ac:dyDescent="0.25">
      <c r="B46" s="254" t="s">
        <v>2893</v>
      </c>
      <c r="C46" s="254"/>
      <c r="D46" s="254"/>
      <c r="E46" s="254"/>
      <c r="F46" s="254"/>
      <c r="G46" s="128">
        <f>+ROUND($G$44*0.03,0)</f>
        <v>23094712</v>
      </c>
    </row>
    <row r="47" spans="1:11" x14ac:dyDescent="0.25">
      <c r="B47" s="254" t="s">
        <v>2894</v>
      </c>
      <c r="C47" s="254"/>
      <c r="D47" s="254"/>
      <c r="E47" s="254"/>
      <c r="F47" s="254"/>
      <c r="G47" s="128">
        <f>+ROUND($G$44*0.05,0)</f>
        <v>38491187</v>
      </c>
    </row>
    <row r="48" spans="1:11" x14ac:dyDescent="0.25">
      <c r="B48" s="255" t="s">
        <v>2895</v>
      </c>
      <c r="C48" s="255"/>
      <c r="D48" s="255"/>
      <c r="E48" s="255"/>
      <c r="F48" s="255"/>
      <c r="G48" s="128">
        <f>+SUM(G44:G47)</f>
        <v>1000770869</v>
      </c>
    </row>
    <row r="49" spans="2:7" x14ac:dyDescent="0.25">
      <c r="B49" s="130"/>
      <c r="C49" s="127"/>
      <c r="D49" s="127"/>
      <c r="E49" s="127"/>
      <c r="F49" s="127"/>
      <c r="G49" s="123"/>
    </row>
    <row r="50" spans="2:7" x14ac:dyDescent="0.25">
      <c r="B50" s="130"/>
      <c r="C50" s="127"/>
      <c r="D50" s="127"/>
      <c r="E50" s="127"/>
      <c r="F50" s="127"/>
      <c r="G50" s="123"/>
    </row>
    <row r="51" spans="2:7" x14ac:dyDescent="0.25">
      <c r="B51" s="130"/>
      <c r="C51" s="127"/>
      <c r="D51" s="127"/>
      <c r="E51" s="127"/>
      <c r="F51" s="127"/>
      <c r="G51" s="123"/>
    </row>
    <row r="52" spans="2:7" x14ac:dyDescent="0.25">
      <c r="B52" s="130"/>
      <c r="C52" s="127"/>
      <c r="D52" s="127"/>
      <c r="E52" s="127"/>
      <c r="F52" s="127"/>
      <c r="G52" s="123"/>
    </row>
    <row r="53" spans="2:7" x14ac:dyDescent="0.25">
      <c r="B53" s="130"/>
      <c r="C53" s="127"/>
      <c r="D53" s="127"/>
      <c r="E53" s="127"/>
      <c r="F53" s="127"/>
      <c r="G53" s="123"/>
    </row>
    <row r="54" spans="2:7" ht="18" customHeight="1" x14ac:dyDescent="0.25">
      <c r="B54" s="131" t="s">
        <v>2896</v>
      </c>
      <c r="C54" s="132"/>
      <c r="D54" s="125" t="s">
        <v>2897</v>
      </c>
      <c r="E54" s="126"/>
      <c r="F54" s="124"/>
      <c r="G54" s="133"/>
    </row>
    <row r="55" spans="2:7" ht="25.5" customHeight="1" thickBot="1" x14ac:dyDescent="0.3">
      <c r="B55" s="256" t="s">
        <v>2898</v>
      </c>
      <c r="C55" s="257"/>
      <c r="D55" s="134"/>
      <c r="E55" s="258" t="s">
        <v>2899</v>
      </c>
      <c r="F55" s="258"/>
      <c r="G55" s="259"/>
    </row>
  </sheetData>
  <mergeCells count="16">
    <mergeCell ref="B45:F45"/>
    <mergeCell ref="B46:F46"/>
    <mergeCell ref="B47:F47"/>
    <mergeCell ref="B48:F48"/>
    <mergeCell ref="B55:C55"/>
    <mergeCell ref="E55:G55"/>
    <mergeCell ref="C27:G27"/>
    <mergeCell ref="C34:G34"/>
    <mergeCell ref="C40:G40"/>
    <mergeCell ref="C42:G42"/>
    <mergeCell ref="B44:F44"/>
    <mergeCell ref="B10:G10"/>
    <mergeCell ref="C13:G13"/>
    <mergeCell ref="C14:G14"/>
    <mergeCell ref="C19:G19"/>
    <mergeCell ref="C22:G22"/>
  </mergeCells>
  <printOptions horizontalCentered="1"/>
  <pageMargins left="0.70866141732283472" right="0.70866141732283472" top="0.74803149606299213" bottom="0.74803149606299213" header="0.31496062992125984" footer="0.31496062992125984"/>
  <pageSetup scale="82" orientation="portrait" verticalDpi="1200" r:id="rId1"/>
  <rowBreaks count="1" manualBreakCount="1">
    <brk id="43" min="1" max="8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H155"/>
  <sheetViews>
    <sheetView view="pageBreakPreview" topLeftCell="A26" zoomScale="85" zoomScaleNormal="100" zoomScaleSheetLayoutView="85" workbookViewId="0">
      <selection activeCell="F133" sqref="F133"/>
    </sheetView>
  </sheetViews>
  <sheetFormatPr baseColWidth="10" defaultRowHeight="15" x14ac:dyDescent="0.25"/>
  <cols>
    <col min="4" max="4" width="16.5703125" customWidth="1"/>
    <col min="7" max="7" width="12.42578125" customWidth="1"/>
    <col min="8" max="8" width="13" customWidth="1"/>
  </cols>
  <sheetData>
    <row r="1" spans="1:8" x14ac:dyDescent="0.25">
      <c r="A1" s="197" t="s">
        <v>2778</v>
      </c>
      <c r="B1" s="197"/>
      <c r="C1" s="197"/>
      <c r="D1" s="197"/>
      <c r="E1" s="197"/>
      <c r="F1" s="197"/>
      <c r="G1" s="197"/>
      <c r="H1" s="197"/>
    </row>
    <row r="2" spans="1:8" ht="15.75" thickBot="1" x14ac:dyDescent="0.3">
      <c r="A2" s="23"/>
      <c r="B2" s="23"/>
      <c r="C2" s="23"/>
      <c r="D2" s="23"/>
      <c r="E2" s="23"/>
      <c r="F2" s="24"/>
      <c r="G2" s="23"/>
      <c r="H2" s="23"/>
    </row>
    <row r="3" spans="1:8" ht="48" customHeight="1" thickBot="1" x14ac:dyDescent="0.3">
      <c r="A3" s="227" t="s">
        <v>2818</v>
      </c>
      <c r="B3" s="228"/>
      <c r="C3" s="228"/>
      <c r="D3" s="228"/>
      <c r="E3" s="228"/>
      <c r="F3" s="228"/>
      <c r="G3" s="228"/>
      <c r="H3" s="229"/>
    </row>
    <row r="4" spans="1:8" x14ac:dyDescent="0.25">
      <c r="A4" s="23"/>
      <c r="B4" s="23"/>
      <c r="C4" s="23"/>
      <c r="D4" s="23"/>
      <c r="E4" s="23"/>
      <c r="F4" s="24"/>
      <c r="G4" s="23"/>
      <c r="H4" s="23"/>
    </row>
    <row r="5" spans="1:8" x14ac:dyDescent="0.25">
      <c r="A5" s="25" t="s">
        <v>2779</v>
      </c>
      <c r="B5" s="230" t="s">
        <v>2845</v>
      </c>
      <c r="C5" s="231"/>
      <c r="D5" s="231"/>
      <c r="E5" s="231"/>
      <c r="F5" s="231"/>
      <c r="G5" s="232"/>
      <c r="H5" s="25" t="s">
        <v>2780</v>
      </c>
    </row>
    <row r="6" spans="1:8" x14ac:dyDescent="0.25">
      <c r="A6" s="27" t="s">
        <v>2832</v>
      </c>
      <c r="B6" s="233"/>
      <c r="C6" s="234"/>
      <c r="D6" s="234"/>
      <c r="E6" s="234"/>
      <c r="F6" s="234"/>
      <c r="G6" s="235"/>
      <c r="H6" s="27"/>
    </row>
    <row r="7" spans="1:8" x14ac:dyDescent="0.25">
      <c r="A7" s="23"/>
      <c r="B7" s="23"/>
      <c r="C7" s="23"/>
      <c r="D7" s="23"/>
      <c r="E7" s="23"/>
      <c r="F7" s="24"/>
      <c r="G7" s="23"/>
      <c r="H7" s="23"/>
    </row>
    <row r="8" spans="1:8" hidden="1" x14ac:dyDescent="0.25">
      <c r="A8" s="28" t="s">
        <v>2781</v>
      </c>
      <c r="B8" s="23"/>
      <c r="C8" s="23"/>
      <c r="D8" s="23"/>
      <c r="E8" s="23"/>
      <c r="F8" s="24"/>
      <c r="G8" s="23"/>
      <c r="H8" s="23"/>
    </row>
    <row r="9" spans="1:8" hidden="1" x14ac:dyDescent="0.25">
      <c r="A9" s="29" t="s">
        <v>2782</v>
      </c>
      <c r="B9" s="30"/>
      <c r="C9" s="30"/>
      <c r="D9" s="31"/>
      <c r="E9" s="32" t="s">
        <v>2780</v>
      </c>
      <c r="F9" s="33" t="s">
        <v>2783</v>
      </c>
      <c r="G9" s="32" t="s">
        <v>2784</v>
      </c>
      <c r="H9" s="32" t="s">
        <v>2785</v>
      </c>
    </row>
    <row r="10" spans="1:8" hidden="1" x14ac:dyDescent="0.25">
      <c r="A10" s="34"/>
      <c r="B10" s="35"/>
      <c r="C10" s="35"/>
      <c r="D10" s="36"/>
      <c r="E10" s="37"/>
      <c r="F10" s="38"/>
      <c r="G10" s="39"/>
      <c r="H10" s="39"/>
    </row>
    <row r="11" spans="1:8" hidden="1" x14ac:dyDescent="0.25">
      <c r="A11" s="34"/>
      <c r="B11" s="40"/>
      <c r="C11" s="40"/>
      <c r="D11" s="41"/>
      <c r="E11" s="37"/>
      <c r="F11" s="38"/>
      <c r="G11" s="39"/>
      <c r="H11" s="39"/>
    </row>
    <row r="12" spans="1:8" hidden="1" x14ac:dyDescent="0.25">
      <c r="A12" s="34"/>
      <c r="B12" s="40"/>
      <c r="C12" s="40"/>
      <c r="D12" s="41"/>
      <c r="E12" s="37"/>
      <c r="F12" s="38"/>
      <c r="G12" s="39"/>
      <c r="H12" s="39"/>
    </row>
    <row r="13" spans="1:8" hidden="1" x14ac:dyDescent="0.25">
      <c r="A13" s="34"/>
      <c r="B13" s="40"/>
      <c r="C13" s="40"/>
      <c r="D13" s="41"/>
      <c r="E13" s="37"/>
      <c r="F13" s="38"/>
      <c r="G13" s="39"/>
      <c r="H13" s="39">
        <f>ROUND((G13*F13),2)</f>
        <v>0</v>
      </c>
    </row>
    <row r="14" spans="1:8" hidden="1" x14ac:dyDescent="0.25">
      <c r="A14" s="34"/>
      <c r="B14" s="40"/>
      <c r="C14" s="40"/>
      <c r="D14" s="41"/>
      <c r="E14" s="37"/>
      <c r="F14" s="38"/>
      <c r="G14" s="39"/>
      <c r="H14" s="39"/>
    </row>
    <row r="15" spans="1:8" hidden="1" x14ac:dyDescent="0.25">
      <c r="A15" s="34"/>
      <c r="B15" s="40"/>
      <c r="C15" s="40"/>
      <c r="D15" s="41"/>
      <c r="E15" s="37"/>
      <c r="F15" s="38"/>
      <c r="G15" s="39"/>
      <c r="H15" s="39"/>
    </row>
    <row r="16" spans="1:8" hidden="1" x14ac:dyDescent="0.25">
      <c r="A16" s="42"/>
      <c r="B16" s="42"/>
      <c r="C16" s="42"/>
      <c r="D16" s="42"/>
      <c r="E16" s="43"/>
      <c r="F16" s="24"/>
      <c r="G16" s="44" t="s">
        <v>2787</v>
      </c>
      <c r="H16" s="45">
        <f>SUM(H10:H15)</f>
        <v>0</v>
      </c>
    </row>
    <row r="17" spans="1:8" hidden="1" x14ac:dyDescent="0.25">
      <c r="A17" s="46" t="s">
        <v>2788</v>
      </c>
      <c r="B17" s="42"/>
      <c r="C17" s="42"/>
      <c r="D17" s="42"/>
      <c r="E17" s="43"/>
      <c r="F17" s="24"/>
      <c r="G17" s="43"/>
      <c r="H17" s="43"/>
    </row>
    <row r="18" spans="1:8" hidden="1" x14ac:dyDescent="0.25">
      <c r="A18" s="29" t="s">
        <v>2782</v>
      </c>
      <c r="B18" s="30"/>
      <c r="C18" s="30"/>
      <c r="D18" s="31"/>
      <c r="E18" s="47" t="s">
        <v>2780</v>
      </c>
      <c r="F18" s="33" t="s">
        <v>2783</v>
      </c>
      <c r="G18" s="47" t="s">
        <v>2784</v>
      </c>
      <c r="H18" s="47" t="s">
        <v>2785</v>
      </c>
    </row>
    <row r="19" spans="1:8" hidden="1" x14ac:dyDescent="0.25">
      <c r="A19" s="34"/>
      <c r="B19" s="40"/>
      <c r="C19" s="40"/>
      <c r="D19" s="41"/>
      <c r="E19" s="37"/>
      <c r="F19" s="38"/>
      <c r="G19" s="39"/>
      <c r="H19" s="39"/>
    </row>
    <row r="20" spans="1:8" hidden="1" x14ac:dyDescent="0.25">
      <c r="A20" s="34"/>
      <c r="B20" s="40"/>
      <c r="C20" s="40"/>
      <c r="D20" s="41"/>
      <c r="E20" s="37"/>
      <c r="F20" s="38"/>
      <c r="G20" s="39"/>
      <c r="H20" s="39"/>
    </row>
    <row r="21" spans="1:8" hidden="1" x14ac:dyDescent="0.25">
      <c r="A21" s="34"/>
      <c r="B21" s="40"/>
      <c r="C21" s="40"/>
      <c r="D21" s="41"/>
      <c r="E21" s="37"/>
      <c r="F21" s="38"/>
      <c r="G21" s="39"/>
      <c r="H21" s="39"/>
    </row>
    <row r="22" spans="1:8" hidden="1" x14ac:dyDescent="0.25">
      <c r="A22" s="34"/>
      <c r="B22" s="40"/>
      <c r="C22" s="40"/>
      <c r="D22" s="41"/>
      <c r="E22" s="37"/>
      <c r="F22" s="38"/>
      <c r="G22" s="39"/>
      <c r="H22" s="39"/>
    </row>
    <row r="23" spans="1:8" hidden="1" x14ac:dyDescent="0.25">
      <c r="A23" s="34">
        <v>0</v>
      </c>
      <c r="B23" s="40"/>
      <c r="C23" s="40"/>
      <c r="D23" s="41"/>
      <c r="E23" s="37"/>
      <c r="F23" s="38"/>
      <c r="G23" s="39"/>
      <c r="H23" s="39"/>
    </row>
    <row r="24" spans="1:8" hidden="1" x14ac:dyDescent="0.25">
      <c r="A24" s="34">
        <v>0</v>
      </c>
      <c r="B24" s="40"/>
      <c r="C24" s="40"/>
      <c r="D24" s="41"/>
      <c r="E24" s="37"/>
      <c r="F24" s="38"/>
      <c r="G24" s="39"/>
      <c r="H24" s="39"/>
    </row>
    <row r="25" spans="1:8" hidden="1" x14ac:dyDescent="0.25">
      <c r="A25" s="34">
        <v>0</v>
      </c>
      <c r="B25" s="40"/>
      <c r="C25" s="40"/>
      <c r="D25" s="41"/>
      <c r="E25" s="37"/>
      <c r="F25" s="38"/>
      <c r="G25" s="39"/>
      <c r="H25" s="39"/>
    </row>
    <row r="26" spans="1:8" x14ac:dyDescent="0.25">
      <c r="A26" s="42"/>
      <c r="B26" s="42"/>
      <c r="C26" s="42"/>
      <c r="D26" s="42"/>
      <c r="E26" s="43"/>
      <c r="F26" s="24"/>
      <c r="G26" s="44" t="s">
        <v>2787</v>
      </c>
      <c r="H26" s="45">
        <f>SUM(H19:H25)</f>
        <v>0</v>
      </c>
    </row>
    <row r="27" spans="1:8" x14ac:dyDescent="0.25">
      <c r="A27" s="46" t="s">
        <v>2789</v>
      </c>
      <c r="B27" s="42"/>
      <c r="C27" s="42"/>
      <c r="D27" s="42"/>
      <c r="E27" s="43"/>
      <c r="F27" s="24"/>
      <c r="G27" s="43"/>
      <c r="H27" s="43"/>
    </row>
    <row r="28" spans="1:8" x14ac:dyDescent="0.25">
      <c r="A28" s="29" t="s">
        <v>2782</v>
      </c>
      <c r="B28" s="30"/>
      <c r="C28" s="30"/>
      <c r="D28" s="31"/>
      <c r="E28" s="47" t="s">
        <v>2780</v>
      </c>
      <c r="F28" s="33" t="s">
        <v>2783</v>
      </c>
      <c r="G28" s="47" t="s">
        <v>2784</v>
      </c>
      <c r="H28" s="47" t="s">
        <v>2785</v>
      </c>
    </row>
    <row r="29" spans="1:8" x14ac:dyDescent="0.25">
      <c r="A29" s="34" t="s">
        <v>2846</v>
      </c>
      <c r="B29" s="40"/>
      <c r="C29" s="40"/>
      <c r="D29" s="41"/>
      <c r="E29" s="37" t="s">
        <v>2847</v>
      </c>
      <c r="F29" s="104">
        <v>80</v>
      </c>
      <c r="G29" s="39">
        <v>287</v>
      </c>
      <c r="H29" s="45">
        <f>+ROUND((F29*G29),0)</f>
        <v>22960</v>
      </c>
    </row>
    <row r="30" spans="1:8" x14ac:dyDescent="0.25">
      <c r="A30" s="34" t="s">
        <v>2848</v>
      </c>
      <c r="B30" s="40"/>
      <c r="C30" s="40"/>
      <c r="D30" s="41"/>
      <c r="E30" s="37" t="s">
        <v>2847</v>
      </c>
      <c r="F30" s="104">
        <v>0</v>
      </c>
      <c r="G30" s="39">
        <v>526</v>
      </c>
      <c r="H30" s="45">
        <f>+ROUND((F30*G30),0)</f>
        <v>0</v>
      </c>
    </row>
    <row r="31" spans="1:8" x14ac:dyDescent="0.25">
      <c r="A31" s="34" t="s">
        <v>2849</v>
      </c>
      <c r="B31" s="40"/>
      <c r="C31" s="40"/>
      <c r="D31" s="41"/>
      <c r="E31" s="37" t="s">
        <v>2847</v>
      </c>
      <c r="F31" s="104">
        <v>2.5</v>
      </c>
      <c r="G31" s="39">
        <v>2658</v>
      </c>
      <c r="H31" s="45">
        <f>+ROUND((F31*G31),0)</f>
        <v>6645</v>
      </c>
    </row>
    <row r="32" spans="1:8" x14ac:dyDescent="0.25">
      <c r="A32" s="42"/>
      <c r="B32" s="42"/>
      <c r="C32" s="42"/>
      <c r="D32" s="42"/>
      <c r="E32" s="43"/>
      <c r="F32" s="24"/>
      <c r="G32" s="44" t="s">
        <v>2787</v>
      </c>
      <c r="H32" s="45">
        <f>SUM(H29:H31)</f>
        <v>29605</v>
      </c>
    </row>
    <row r="33" spans="1:8" x14ac:dyDescent="0.25">
      <c r="A33" s="42"/>
      <c r="B33" s="42"/>
      <c r="C33" s="42"/>
      <c r="D33" s="42"/>
      <c r="E33" s="43"/>
      <c r="F33" s="24"/>
      <c r="G33" s="43"/>
      <c r="H33" s="43"/>
    </row>
    <row r="34" spans="1:8" hidden="1" x14ac:dyDescent="0.25">
      <c r="A34" s="46" t="s">
        <v>2790</v>
      </c>
      <c r="B34" s="42"/>
      <c r="C34" s="42"/>
      <c r="D34" s="42"/>
      <c r="E34" s="43"/>
      <c r="F34" s="24"/>
      <c r="G34" s="43"/>
      <c r="H34" s="43"/>
    </row>
    <row r="35" spans="1:8" hidden="1" x14ac:dyDescent="0.25">
      <c r="A35" s="105" t="s">
        <v>2782</v>
      </c>
      <c r="B35" s="106"/>
      <c r="C35" s="236" t="s">
        <v>2791</v>
      </c>
      <c r="D35" s="237"/>
      <c r="E35" s="49" t="s">
        <v>2792</v>
      </c>
      <c r="F35" s="33" t="s">
        <v>2793</v>
      </c>
      <c r="G35" s="50" t="s">
        <v>2794</v>
      </c>
      <c r="H35" s="47" t="s">
        <v>2785</v>
      </c>
    </row>
    <row r="36" spans="1:8" hidden="1" x14ac:dyDescent="0.25">
      <c r="A36" s="34"/>
      <c r="B36" s="40"/>
      <c r="C36" s="238"/>
      <c r="D36" s="239"/>
      <c r="E36" s="51"/>
      <c r="F36" s="52"/>
      <c r="G36" s="53"/>
      <c r="H36" s="45">
        <f>+ROUND((G36*F36),2)</f>
        <v>0</v>
      </c>
    </row>
    <row r="37" spans="1:8" hidden="1" x14ac:dyDescent="0.25">
      <c r="A37" s="34"/>
      <c r="B37" s="40"/>
      <c r="C37" s="238"/>
      <c r="D37" s="239"/>
      <c r="E37" s="51"/>
      <c r="F37" s="52"/>
      <c r="G37" s="53"/>
      <c r="H37" s="45">
        <f>+ROUND((G37*F37),2)</f>
        <v>0</v>
      </c>
    </row>
    <row r="38" spans="1:8" hidden="1" x14ac:dyDescent="0.25">
      <c r="A38" s="34">
        <v>0</v>
      </c>
      <c r="B38" s="40"/>
      <c r="C38" s="223"/>
      <c r="D38" s="224"/>
      <c r="E38" s="51"/>
      <c r="F38" s="52"/>
      <c r="G38" s="53"/>
      <c r="H38" s="45"/>
    </row>
    <row r="39" spans="1:8" hidden="1" x14ac:dyDescent="0.25">
      <c r="A39" s="34">
        <v>0</v>
      </c>
      <c r="B39" s="40"/>
      <c r="C39" s="223"/>
      <c r="D39" s="224"/>
      <c r="E39" s="51"/>
      <c r="F39" s="52"/>
      <c r="G39" s="53"/>
      <c r="H39" s="45"/>
    </row>
    <row r="40" spans="1:8" hidden="1" x14ac:dyDescent="0.25">
      <c r="A40" s="23"/>
      <c r="B40" s="23"/>
      <c r="C40" s="23"/>
      <c r="D40" s="23"/>
      <c r="E40" s="43"/>
      <c r="F40" s="24"/>
      <c r="G40" s="44" t="s">
        <v>2787</v>
      </c>
      <c r="H40" s="55">
        <f>SUM(H36:H39)</f>
        <v>0</v>
      </c>
    </row>
    <row r="41" spans="1:8" hidden="1" x14ac:dyDescent="0.25">
      <c r="A41" s="23"/>
      <c r="B41" s="23"/>
      <c r="C41" s="23"/>
      <c r="D41" s="23"/>
      <c r="E41" s="43"/>
      <c r="F41" s="56"/>
      <c r="G41" s="57" t="s">
        <v>2795</v>
      </c>
      <c r="H41" s="45">
        <f>+H16+H26+H32+H40</f>
        <v>29605</v>
      </c>
    </row>
    <row r="42" spans="1:8" x14ac:dyDescent="0.25">
      <c r="A42" s="28" t="s">
        <v>2796</v>
      </c>
      <c r="B42" s="23"/>
      <c r="C42" s="23"/>
      <c r="D42" s="23"/>
      <c r="E42" s="43"/>
      <c r="F42" s="24"/>
      <c r="G42" s="43"/>
      <c r="H42" s="43"/>
    </row>
    <row r="43" spans="1:8" x14ac:dyDescent="0.25">
      <c r="A43" s="210" t="s">
        <v>2782</v>
      </c>
      <c r="B43" s="211"/>
      <c r="C43" s="210" t="s">
        <v>2797</v>
      </c>
      <c r="D43" s="211"/>
      <c r="E43" s="47" t="s">
        <v>2798</v>
      </c>
      <c r="F43" s="225" t="s">
        <v>2799</v>
      </c>
      <c r="G43" s="226"/>
      <c r="H43" s="47" t="s">
        <v>2785</v>
      </c>
    </row>
    <row r="44" spans="1:8" x14ac:dyDescent="0.25">
      <c r="A44" s="193" t="s">
        <v>2800</v>
      </c>
      <c r="B44" s="194"/>
      <c r="C44" s="195" t="s">
        <v>2798</v>
      </c>
      <c r="D44" s="196"/>
      <c r="E44" s="61">
        <v>0.22</v>
      </c>
      <c r="F44" s="62"/>
      <c r="G44" s="63">
        <f>+H41</f>
        <v>29605</v>
      </c>
      <c r="H44" s="45">
        <f>+G44*E44</f>
        <v>6513.1</v>
      </c>
    </row>
    <row r="45" spans="1:8" x14ac:dyDescent="0.25">
      <c r="A45" s="240" t="s">
        <v>2801</v>
      </c>
      <c r="B45" s="241"/>
      <c r="C45" s="195" t="s">
        <v>2798</v>
      </c>
      <c r="D45" s="196"/>
      <c r="E45" s="61">
        <v>0.03</v>
      </c>
      <c r="F45" s="62"/>
      <c r="G45" s="63">
        <f>+H41</f>
        <v>29605</v>
      </c>
      <c r="H45" s="45">
        <f>+G45*E45</f>
        <v>888.15</v>
      </c>
    </row>
    <row r="46" spans="1:8" x14ac:dyDescent="0.25">
      <c r="A46" s="193" t="s">
        <v>2802</v>
      </c>
      <c r="B46" s="194"/>
      <c r="C46" s="195" t="s">
        <v>2798</v>
      </c>
      <c r="D46" s="196"/>
      <c r="E46" s="61">
        <v>0.05</v>
      </c>
      <c r="F46" s="62"/>
      <c r="G46" s="63">
        <f>+H41</f>
        <v>29605</v>
      </c>
      <c r="H46" s="45">
        <f>+G46*E46</f>
        <v>1480.25</v>
      </c>
    </row>
    <row r="47" spans="1:8" x14ac:dyDescent="0.25">
      <c r="A47" s="23"/>
      <c r="B47" s="23"/>
      <c r="C47" s="23"/>
      <c r="D47" s="23"/>
      <c r="E47" s="64" t="s">
        <v>2803</v>
      </c>
      <c r="F47" s="65"/>
      <c r="G47" s="66"/>
      <c r="H47" s="45">
        <f>SUM(H44:H46)</f>
        <v>8881.5</v>
      </c>
    </row>
    <row r="48" spans="1:8" x14ac:dyDescent="0.25">
      <c r="A48" s="23"/>
      <c r="B48" s="23"/>
      <c r="C48" s="23"/>
      <c r="D48" s="23"/>
      <c r="E48" s="23"/>
      <c r="F48" s="24"/>
      <c r="G48" s="23"/>
      <c r="H48" s="67"/>
    </row>
    <row r="49" spans="1:8" x14ac:dyDescent="0.25">
      <c r="A49" s="23"/>
      <c r="B49" s="23"/>
      <c r="C49" s="23"/>
      <c r="D49" s="23"/>
      <c r="E49" s="23"/>
      <c r="F49" s="24"/>
      <c r="G49" s="23"/>
      <c r="H49" s="67"/>
    </row>
    <row r="50" spans="1:8" x14ac:dyDescent="0.25">
      <c r="A50" s="23"/>
      <c r="B50" s="23"/>
      <c r="C50" s="23"/>
      <c r="D50" s="23"/>
      <c r="E50" s="68" t="s">
        <v>2804</v>
      </c>
      <c r="F50" s="69"/>
      <c r="G50" s="68"/>
      <c r="H50" s="70">
        <f>+H47+H41</f>
        <v>38486.5</v>
      </c>
    </row>
    <row r="51" spans="1:8" x14ac:dyDescent="0.25">
      <c r="A51" s="108"/>
      <c r="B51" s="108"/>
      <c r="C51" s="108"/>
      <c r="D51" s="108"/>
      <c r="E51" s="108"/>
      <c r="F51" s="109"/>
      <c r="G51" s="108"/>
      <c r="H51" s="108"/>
    </row>
    <row r="52" spans="1:8" x14ac:dyDescent="0.25">
      <c r="A52" s="197" t="s">
        <v>2778</v>
      </c>
      <c r="B52" s="197"/>
      <c r="C52" s="197"/>
      <c r="D52" s="197"/>
      <c r="E52" s="197"/>
      <c r="F52" s="197"/>
      <c r="G52" s="197"/>
      <c r="H52" s="197"/>
    </row>
    <row r="53" spans="1:8" ht="15.75" thickBot="1" x14ac:dyDescent="0.3">
      <c r="A53" s="23"/>
      <c r="B53" s="23"/>
      <c r="C53" s="23"/>
      <c r="D53" s="23"/>
      <c r="E53" s="23"/>
      <c r="F53" s="24"/>
      <c r="G53" s="23"/>
      <c r="H53" s="23"/>
    </row>
    <row r="54" spans="1:8" ht="47.25" customHeight="1" thickBot="1" x14ac:dyDescent="0.3">
      <c r="A54" s="227" t="str">
        <f>+A3</f>
        <v>CONSTRUCCION DE PUENTE VEHICULAR SOBRE LA QUEBRADA LA COCAGUA, EN LA VIA QUE COMUNICA AL CASCO URBANO CON LA VEREDA DE CENTRO NORTE, MUNICIPIO DE CHAMEZA, DEPARTAMENTO DE CASANARE</v>
      </c>
      <c r="B54" s="228"/>
      <c r="C54" s="228"/>
      <c r="D54" s="228"/>
      <c r="E54" s="228"/>
      <c r="F54" s="228"/>
      <c r="G54" s="228"/>
      <c r="H54" s="229"/>
    </row>
    <row r="55" spans="1:8" x14ac:dyDescent="0.25">
      <c r="A55" s="23"/>
      <c r="B55" s="23"/>
      <c r="C55" s="23"/>
      <c r="D55" s="23"/>
      <c r="E55" s="23"/>
      <c r="F55" s="24"/>
      <c r="G55" s="23"/>
      <c r="H55" s="23"/>
    </row>
    <row r="56" spans="1:8" x14ac:dyDescent="0.25">
      <c r="A56" s="25" t="s">
        <v>2779</v>
      </c>
      <c r="B56" s="230" t="s">
        <v>2836</v>
      </c>
      <c r="C56" s="231"/>
      <c r="D56" s="231"/>
      <c r="E56" s="231"/>
      <c r="F56" s="231"/>
      <c r="G56" s="232"/>
      <c r="H56" s="25" t="s">
        <v>2780</v>
      </c>
    </row>
    <row r="57" spans="1:8" x14ac:dyDescent="0.25">
      <c r="A57" s="27" t="s">
        <v>2832</v>
      </c>
      <c r="B57" s="233"/>
      <c r="C57" s="234"/>
      <c r="D57" s="234"/>
      <c r="E57" s="234"/>
      <c r="F57" s="234"/>
      <c r="G57" s="235"/>
      <c r="H57" s="27"/>
    </row>
    <row r="58" spans="1:8" x14ac:dyDescent="0.25">
      <c r="A58" s="23"/>
      <c r="B58" s="23"/>
      <c r="C58" s="23"/>
      <c r="D58" s="23"/>
      <c r="E58" s="23"/>
      <c r="F58" s="24"/>
      <c r="G58" s="23"/>
      <c r="H58" s="23"/>
    </row>
    <row r="59" spans="1:8" hidden="1" x14ac:dyDescent="0.25">
      <c r="A59" s="28" t="s">
        <v>2781</v>
      </c>
      <c r="B59" s="23"/>
      <c r="C59" s="23"/>
      <c r="D59" s="23"/>
      <c r="E59" s="23"/>
      <c r="F59" s="24"/>
      <c r="G59" s="23"/>
      <c r="H59" s="23"/>
    </row>
    <row r="60" spans="1:8" hidden="1" x14ac:dyDescent="0.25">
      <c r="A60" s="29" t="s">
        <v>2782</v>
      </c>
      <c r="B60" s="30"/>
      <c r="C60" s="30"/>
      <c r="D60" s="31"/>
      <c r="E60" s="32" t="s">
        <v>2780</v>
      </c>
      <c r="F60" s="33" t="s">
        <v>2783</v>
      </c>
      <c r="G60" s="32" t="s">
        <v>2784</v>
      </c>
      <c r="H60" s="32" t="s">
        <v>2785</v>
      </c>
    </row>
    <row r="61" spans="1:8" hidden="1" x14ac:dyDescent="0.25">
      <c r="A61" s="34"/>
      <c r="B61" s="35"/>
      <c r="C61" s="35"/>
      <c r="D61" s="36"/>
      <c r="E61" s="37"/>
      <c r="F61" s="38"/>
      <c r="G61" s="39"/>
      <c r="H61" s="39"/>
    </row>
    <row r="62" spans="1:8" hidden="1" x14ac:dyDescent="0.25">
      <c r="A62" s="34"/>
      <c r="B62" s="40"/>
      <c r="C62" s="40"/>
      <c r="D62" s="41"/>
      <c r="E62" s="37"/>
      <c r="F62" s="38"/>
      <c r="G62" s="39"/>
      <c r="H62" s="39"/>
    </row>
    <row r="63" spans="1:8" hidden="1" x14ac:dyDescent="0.25">
      <c r="A63" s="34"/>
      <c r="B63" s="40"/>
      <c r="C63" s="40"/>
      <c r="D63" s="41"/>
      <c r="E63" s="37"/>
      <c r="F63" s="38"/>
      <c r="G63" s="39"/>
      <c r="H63" s="39"/>
    </row>
    <row r="64" spans="1:8" hidden="1" x14ac:dyDescent="0.25">
      <c r="A64" s="34"/>
      <c r="B64" s="40"/>
      <c r="C64" s="40"/>
      <c r="D64" s="41"/>
      <c r="E64" s="37"/>
      <c r="F64" s="38"/>
      <c r="G64" s="39"/>
      <c r="H64" s="39">
        <f>ROUND((G64*F64),2)</f>
        <v>0</v>
      </c>
    </row>
    <row r="65" spans="1:8" hidden="1" x14ac:dyDescent="0.25">
      <c r="A65" s="34"/>
      <c r="B65" s="40"/>
      <c r="C65" s="40"/>
      <c r="D65" s="41"/>
      <c r="E65" s="37"/>
      <c r="F65" s="38"/>
      <c r="G65" s="39"/>
      <c r="H65" s="39"/>
    </row>
    <row r="66" spans="1:8" hidden="1" x14ac:dyDescent="0.25">
      <c r="A66" s="34"/>
      <c r="B66" s="40"/>
      <c r="C66" s="40"/>
      <c r="D66" s="41"/>
      <c r="E66" s="37"/>
      <c r="F66" s="38"/>
      <c r="G66" s="39"/>
      <c r="H66" s="39"/>
    </row>
    <row r="67" spans="1:8" hidden="1" x14ac:dyDescent="0.25">
      <c r="A67" s="42"/>
      <c r="B67" s="42"/>
      <c r="C67" s="42"/>
      <c r="D67" s="42"/>
      <c r="E67" s="43"/>
      <c r="F67" s="24"/>
      <c r="G67" s="44" t="s">
        <v>2787</v>
      </c>
      <c r="H67" s="45">
        <f>SUM(H61:H66)</f>
        <v>0</v>
      </c>
    </row>
    <row r="68" spans="1:8" hidden="1" x14ac:dyDescent="0.25">
      <c r="A68" s="46" t="s">
        <v>2788</v>
      </c>
      <c r="B68" s="42"/>
      <c r="C68" s="42"/>
      <c r="D68" s="42"/>
      <c r="E68" s="43"/>
      <c r="F68" s="24"/>
      <c r="G68" s="43"/>
      <c r="H68" s="43"/>
    </row>
    <row r="69" spans="1:8" hidden="1" x14ac:dyDescent="0.25">
      <c r="A69" s="29" t="s">
        <v>2782</v>
      </c>
      <c r="B69" s="30"/>
      <c r="C69" s="30"/>
      <c r="D69" s="31"/>
      <c r="E69" s="47" t="s">
        <v>2780</v>
      </c>
      <c r="F69" s="33" t="s">
        <v>2783</v>
      </c>
      <c r="G69" s="47" t="s">
        <v>2784</v>
      </c>
      <c r="H69" s="47" t="s">
        <v>2785</v>
      </c>
    </row>
    <row r="70" spans="1:8" hidden="1" x14ac:dyDescent="0.25">
      <c r="A70" s="34"/>
      <c r="B70" s="40"/>
      <c r="C70" s="40"/>
      <c r="D70" s="41"/>
      <c r="E70" s="37"/>
      <c r="F70" s="38"/>
      <c r="G70" s="39"/>
      <c r="H70" s="39"/>
    </row>
    <row r="71" spans="1:8" hidden="1" x14ac:dyDescent="0.25">
      <c r="A71" s="34"/>
      <c r="B71" s="40"/>
      <c r="C71" s="40"/>
      <c r="D71" s="41"/>
      <c r="E71" s="37"/>
      <c r="F71" s="38"/>
      <c r="G71" s="39"/>
      <c r="H71" s="39"/>
    </row>
    <row r="72" spans="1:8" hidden="1" x14ac:dyDescent="0.25">
      <c r="A72" s="34"/>
      <c r="B72" s="40"/>
      <c r="C72" s="40"/>
      <c r="D72" s="41"/>
      <c r="E72" s="37"/>
      <c r="F72" s="38"/>
      <c r="G72" s="39"/>
      <c r="H72" s="39"/>
    </row>
    <row r="73" spans="1:8" hidden="1" x14ac:dyDescent="0.25">
      <c r="A73" s="34"/>
      <c r="B73" s="40"/>
      <c r="C73" s="40"/>
      <c r="D73" s="41"/>
      <c r="E73" s="37"/>
      <c r="F73" s="38"/>
      <c r="G73" s="39"/>
      <c r="H73" s="39"/>
    </row>
    <row r="74" spans="1:8" hidden="1" x14ac:dyDescent="0.25">
      <c r="A74" s="34">
        <v>0</v>
      </c>
      <c r="B74" s="40"/>
      <c r="C74" s="40"/>
      <c r="D74" s="41"/>
      <c r="E74" s="37"/>
      <c r="F74" s="38"/>
      <c r="G74" s="39"/>
      <c r="H74" s="39"/>
    </row>
    <row r="75" spans="1:8" hidden="1" x14ac:dyDescent="0.25">
      <c r="A75" s="34">
        <v>0</v>
      </c>
      <c r="B75" s="40"/>
      <c r="C75" s="40"/>
      <c r="D75" s="41"/>
      <c r="E75" s="37"/>
      <c r="F75" s="38"/>
      <c r="G75" s="39"/>
      <c r="H75" s="39"/>
    </row>
    <row r="76" spans="1:8" hidden="1" x14ac:dyDescent="0.25">
      <c r="A76" s="34">
        <v>0</v>
      </c>
      <c r="B76" s="40"/>
      <c r="C76" s="40"/>
      <c r="D76" s="41"/>
      <c r="E76" s="37"/>
      <c r="F76" s="38"/>
      <c r="G76" s="39"/>
      <c r="H76" s="39"/>
    </row>
    <row r="77" spans="1:8" hidden="1" x14ac:dyDescent="0.25">
      <c r="A77" s="42"/>
      <c r="B77" s="42"/>
      <c r="C77" s="42"/>
      <c r="D77" s="42"/>
      <c r="E77" s="43"/>
      <c r="F77" s="24"/>
      <c r="G77" s="44" t="s">
        <v>2787</v>
      </c>
      <c r="H77" s="45">
        <f>SUM(H70:H76)</f>
        <v>0</v>
      </c>
    </row>
    <row r="78" spans="1:8" x14ac:dyDescent="0.25">
      <c r="A78" s="46" t="s">
        <v>2789</v>
      </c>
      <c r="B78" s="42"/>
      <c r="C78" s="42"/>
      <c r="D78" s="42"/>
      <c r="E78" s="43"/>
      <c r="F78" s="24"/>
      <c r="G78" s="43"/>
      <c r="H78" s="43"/>
    </row>
    <row r="79" spans="1:8" x14ac:dyDescent="0.25">
      <c r="A79" s="29" t="s">
        <v>2782</v>
      </c>
      <c r="B79" s="30"/>
      <c r="C79" s="30"/>
      <c r="D79" s="31"/>
      <c r="E79" s="47" t="s">
        <v>2780</v>
      </c>
      <c r="F79" s="33" t="s">
        <v>2783</v>
      </c>
      <c r="G79" s="47" t="s">
        <v>2784</v>
      </c>
      <c r="H79" s="47" t="s">
        <v>2785</v>
      </c>
    </row>
    <row r="80" spans="1:8" x14ac:dyDescent="0.25">
      <c r="A80" s="34" t="s">
        <v>2166</v>
      </c>
      <c r="B80" s="40"/>
      <c r="C80" s="40"/>
      <c r="D80" s="41"/>
      <c r="E80" s="37" t="s">
        <v>2847</v>
      </c>
      <c r="F80" s="104">
        <v>69</v>
      </c>
      <c r="G80" s="39">
        <v>1374</v>
      </c>
      <c r="H80" s="45">
        <f>+ROUND((F80*G80),2)</f>
        <v>94806</v>
      </c>
    </row>
    <row r="81" spans="1:8" x14ac:dyDescent="0.25">
      <c r="A81" s="34" t="s">
        <v>2850</v>
      </c>
      <c r="B81" s="40"/>
      <c r="C81" s="40"/>
      <c r="D81" s="41"/>
      <c r="E81" s="37" t="s">
        <v>2847</v>
      </c>
      <c r="F81" s="104">
        <v>0</v>
      </c>
      <c r="G81" s="39">
        <v>1453</v>
      </c>
      <c r="H81" s="45">
        <f>+ROUND((F81*G81),0)</f>
        <v>0</v>
      </c>
    </row>
    <row r="82" spans="1:8" x14ac:dyDescent="0.25">
      <c r="A82" s="34" t="s">
        <v>2851</v>
      </c>
      <c r="B82" s="40"/>
      <c r="C82" s="40"/>
      <c r="D82" s="41"/>
      <c r="E82" s="37" t="s">
        <v>2847</v>
      </c>
      <c r="F82" s="104">
        <v>2.5</v>
      </c>
      <c r="G82" s="39">
        <v>2159</v>
      </c>
      <c r="H82" s="45">
        <f>+ROUND((F82*G82),0)</f>
        <v>5398</v>
      </c>
    </row>
    <row r="83" spans="1:8" x14ac:dyDescent="0.25">
      <c r="A83" s="42"/>
      <c r="B83" s="42"/>
      <c r="C83" s="42"/>
      <c r="D83" s="42"/>
      <c r="E83" s="43"/>
      <c r="F83" s="24"/>
      <c r="G83" s="44" t="s">
        <v>2787</v>
      </c>
      <c r="H83" s="45">
        <f>SUM(H80:H82)</f>
        <v>100204</v>
      </c>
    </row>
    <row r="84" spans="1:8" x14ac:dyDescent="0.25">
      <c r="A84" s="42"/>
      <c r="B84" s="42"/>
      <c r="C84" s="42"/>
      <c r="D84" s="42"/>
      <c r="E84" s="43"/>
      <c r="F84" s="24"/>
      <c r="G84" s="43"/>
      <c r="H84" s="43"/>
    </row>
    <row r="85" spans="1:8" hidden="1" x14ac:dyDescent="0.25">
      <c r="A85" s="46" t="s">
        <v>2790</v>
      </c>
      <c r="B85" s="42"/>
      <c r="C85" s="42"/>
      <c r="D85" s="42"/>
      <c r="E85" s="43"/>
      <c r="F85" s="24"/>
      <c r="G85" s="43"/>
      <c r="H85" s="43"/>
    </row>
    <row r="86" spans="1:8" hidden="1" x14ac:dyDescent="0.25">
      <c r="A86" s="105" t="s">
        <v>2782</v>
      </c>
      <c r="B86" s="106"/>
      <c r="C86" s="236" t="s">
        <v>2791</v>
      </c>
      <c r="D86" s="237"/>
      <c r="E86" s="49" t="s">
        <v>2792</v>
      </c>
      <c r="F86" s="33" t="s">
        <v>2793</v>
      </c>
      <c r="G86" s="50" t="s">
        <v>2794</v>
      </c>
      <c r="H86" s="47" t="s">
        <v>2785</v>
      </c>
    </row>
    <row r="87" spans="1:8" hidden="1" x14ac:dyDescent="0.25">
      <c r="A87" s="34"/>
      <c r="B87" s="40"/>
      <c r="C87" s="238"/>
      <c r="D87" s="239"/>
      <c r="E87" s="51"/>
      <c r="F87" s="52"/>
      <c r="G87" s="53"/>
      <c r="H87" s="45">
        <f>+ROUND((G87*F87),2)</f>
        <v>0</v>
      </c>
    </row>
    <row r="88" spans="1:8" hidden="1" x14ac:dyDescent="0.25">
      <c r="A88" s="34"/>
      <c r="B88" s="40"/>
      <c r="C88" s="238"/>
      <c r="D88" s="239"/>
      <c r="E88" s="51"/>
      <c r="F88" s="52"/>
      <c r="G88" s="53"/>
      <c r="H88" s="45">
        <f>+ROUND((G88*F88),2)</f>
        <v>0</v>
      </c>
    </row>
    <row r="89" spans="1:8" hidden="1" x14ac:dyDescent="0.25">
      <c r="A89" s="34">
        <v>0</v>
      </c>
      <c r="B89" s="40"/>
      <c r="C89" s="223"/>
      <c r="D89" s="224"/>
      <c r="E89" s="51"/>
      <c r="F89" s="52"/>
      <c r="G89" s="53"/>
      <c r="H89" s="45"/>
    </row>
    <row r="90" spans="1:8" hidden="1" x14ac:dyDescent="0.25">
      <c r="A90" s="34">
        <v>0</v>
      </c>
      <c r="B90" s="40"/>
      <c r="C90" s="223"/>
      <c r="D90" s="224"/>
      <c r="E90" s="51"/>
      <c r="F90" s="52"/>
      <c r="G90" s="53"/>
      <c r="H90" s="45"/>
    </row>
    <row r="91" spans="1:8" hidden="1" x14ac:dyDescent="0.25">
      <c r="A91" s="23"/>
      <c r="B91" s="23"/>
      <c r="C91" s="23"/>
      <c r="D91" s="23"/>
      <c r="E91" s="43"/>
      <c r="F91" s="24"/>
      <c r="G91" s="44" t="s">
        <v>2787</v>
      </c>
      <c r="H91" s="55">
        <f>SUM(H87:H90)</f>
        <v>0</v>
      </c>
    </row>
    <row r="92" spans="1:8" hidden="1" x14ac:dyDescent="0.25">
      <c r="A92" s="23"/>
      <c r="B92" s="23"/>
      <c r="C92" s="23"/>
      <c r="D92" s="23"/>
      <c r="E92" s="43"/>
      <c r="F92" s="56"/>
      <c r="G92" s="57" t="s">
        <v>2795</v>
      </c>
      <c r="H92" s="110">
        <f>+H67+H77+H83+H91</f>
        <v>100204</v>
      </c>
    </row>
    <row r="93" spans="1:8" x14ac:dyDescent="0.25">
      <c r="A93" s="28" t="s">
        <v>2796</v>
      </c>
      <c r="B93" s="23"/>
      <c r="C93" s="23"/>
      <c r="D93" s="23"/>
      <c r="E93" s="43"/>
      <c r="F93" s="24"/>
      <c r="G93" s="43"/>
      <c r="H93" s="43"/>
    </row>
    <row r="94" spans="1:8" x14ac:dyDescent="0.25">
      <c r="A94" s="210" t="s">
        <v>2782</v>
      </c>
      <c r="B94" s="211"/>
      <c r="C94" s="210" t="s">
        <v>2797</v>
      </c>
      <c r="D94" s="211"/>
      <c r="E94" s="47" t="s">
        <v>2798</v>
      </c>
      <c r="F94" s="225" t="s">
        <v>2799</v>
      </c>
      <c r="G94" s="226"/>
      <c r="H94" s="47" t="s">
        <v>2785</v>
      </c>
    </row>
    <row r="95" spans="1:8" x14ac:dyDescent="0.25">
      <c r="A95" s="193" t="s">
        <v>2800</v>
      </c>
      <c r="B95" s="194"/>
      <c r="C95" s="195" t="s">
        <v>2798</v>
      </c>
      <c r="D95" s="196"/>
      <c r="E95" s="61">
        <v>0.22</v>
      </c>
      <c r="F95" s="62"/>
      <c r="G95" s="63">
        <f>+H92</f>
        <v>100204</v>
      </c>
      <c r="H95" s="45">
        <f>+G95*E95</f>
        <v>22044.880000000001</v>
      </c>
    </row>
    <row r="96" spans="1:8" x14ac:dyDescent="0.25">
      <c r="A96" s="240" t="s">
        <v>2801</v>
      </c>
      <c r="B96" s="241"/>
      <c r="C96" s="195" t="s">
        <v>2798</v>
      </c>
      <c r="D96" s="196"/>
      <c r="E96" s="61">
        <v>0.03</v>
      </c>
      <c r="F96" s="62"/>
      <c r="G96" s="63">
        <f>+H92</f>
        <v>100204</v>
      </c>
      <c r="H96" s="45">
        <f>+G96*E96</f>
        <v>3006.12</v>
      </c>
    </row>
    <row r="97" spans="1:8" x14ac:dyDescent="0.25">
      <c r="A97" s="193" t="s">
        <v>2802</v>
      </c>
      <c r="B97" s="194"/>
      <c r="C97" s="195" t="s">
        <v>2798</v>
      </c>
      <c r="D97" s="196"/>
      <c r="E97" s="61">
        <v>0.05</v>
      </c>
      <c r="F97" s="62"/>
      <c r="G97" s="63">
        <f>+H92</f>
        <v>100204</v>
      </c>
      <c r="H97" s="45">
        <f>+G97*E97</f>
        <v>5010.2000000000007</v>
      </c>
    </row>
    <row r="98" spans="1:8" x14ac:dyDescent="0.25">
      <c r="A98" s="23"/>
      <c r="B98" s="23"/>
      <c r="C98" s="23"/>
      <c r="D98" s="23"/>
      <c r="E98" s="64" t="s">
        <v>2803</v>
      </c>
      <c r="F98" s="65"/>
      <c r="G98" s="66"/>
      <c r="H98" s="45">
        <f>SUM(H95:H97)</f>
        <v>30061.200000000001</v>
      </c>
    </row>
    <row r="99" spans="1:8" x14ac:dyDescent="0.25">
      <c r="A99" s="23"/>
      <c r="B99" s="23"/>
      <c r="C99" s="23"/>
      <c r="D99" s="23"/>
      <c r="E99" s="23"/>
      <c r="F99" s="24"/>
      <c r="G99" s="23"/>
      <c r="H99" s="67"/>
    </row>
    <row r="100" spans="1:8" x14ac:dyDescent="0.25">
      <c r="A100" s="23"/>
      <c r="B100" s="23"/>
      <c r="C100" s="23"/>
      <c r="D100" s="23"/>
      <c r="E100" s="23"/>
      <c r="F100" s="24"/>
      <c r="G100" s="23"/>
      <c r="H100" s="67"/>
    </row>
    <row r="101" spans="1:8" x14ac:dyDescent="0.25">
      <c r="A101" s="23"/>
      <c r="B101" s="23"/>
      <c r="C101" s="23"/>
      <c r="D101" s="23"/>
      <c r="E101" s="68" t="s">
        <v>2804</v>
      </c>
      <c r="F101" s="69"/>
      <c r="G101" s="68"/>
      <c r="H101" s="70">
        <f>+H98+H92</f>
        <v>130265.2</v>
      </c>
    </row>
    <row r="102" spans="1:8" x14ac:dyDescent="0.25">
      <c r="A102" s="108"/>
      <c r="B102" s="108"/>
      <c r="C102" s="108"/>
      <c r="D102" s="108"/>
      <c r="E102" s="108"/>
      <c r="F102" s="109"/>
      <c r="G102" s="108"/>
      <c r="H102" s="108"/>
    </row>
    <row r="103" spans="1:8" x14ac:dyDescent="0.25">
      <c r="A103" s="108"/>
      <c r="B103" s="108"/>
      <c r="C103" s="108"/>
      <c r="D103" s="108"/>
      <c r="E103" s="108"/>
      <c r="F103" s="109"/>
      <c r="G103" s="108"/>
      <c r="H103" s="108"/>
    </row>
    <row r="104" spans="1:8" x14ac:dyDescent="0.25">
      <c r="A104" s="197" t="s">
        <v>2778</v>
      </c>
      <c r="B104" s="197"/>
      <c r="C104" s="197"/>
      <c r="D104" s="197"/>
      <c r="E104" s="197"/>
      <c r="F104" s="197"/>
      <c r="G104" s="197"/>
      <c r="H104" s="197"/>
    </row>
    <row r="105" spans="1:8" ht="15.75" thickBot="1" x14ac:dyDescent="0.3">
      <c r="A105" s="23"/>
      <c r="B105" s="23"/>
      <c r="C105" s="23"/>
      <c r="D105" s="23"/>
      <c r="E105" s="23"/>
      <c r="F105" s="24"/>
      <c r="G105" s="23"/>
      <c r="H105" s="23"/>
    </row>
    <row r="106" spans="1:8" ht="47.25" customHeight="1" thickBot="1" x14ac:dyDescent="0.3">
      <c r="A106" s="227" t="str">
        <f>+A54</f>
        <v>CONSTRUCCION DE PUENTE VEHICULAR SOBRE LA QUEBRADA LA COCAGUA, EN LA VIA QUE COMUNICA AL CASCO URBANO CON LA VEREDA DE CENTRO NORTE, MUNICIPIO DE CHAMEZA, DEPARTAMENTO DE CASANARE</v>
      </c>
      <c r="B106" s="228"/>
      <c r="C106" s="228"/>
      <c r="D106" s="228"/>
      <c r="E106" s="228"/>
      <c r="F106" s="228"/>
      <c r="G106" s="228"/>
      <c r="H106" s="229"/>
    </row>
    <row r="107" spans="1:8" x14ac:dyDescent="0.25">
      <c r="A107" s="23"/>
      <c r="B107" s="23"/>
      <c r="C107" s="23"/>
      <c r="D107" s="23"/>
      <c r="E107" s="23"/>
      <c r="F107" s="24"/>
      <c r="G107" s="23"/>
      <c r="H107" s="23"/>
    </row>
    <row r="108" spans="1:8" x14ac:dyDescent="0.25">
      <c r="A108" s="25" t="s">
        <v>2779</v>
      </c>
      <c r="B108" s="230" t="s">
        <v>2852</v>
      </c>
      <c r="C108" s="231"/>
      <c r="D108" s="231"/>
      <c r="E108" s="231"/>
      <c r="F108" s="231"/>
      <c r="G108" s="232"/>
      <c r="H108" s="25" t="s">
        <v>2780</v>
      </c>
    </row>
    <row r="109" spans="1:8" x14ac:dyDescent="0.25">
      <c r="A109" s="27" t="s">
        <v>2832</v>
      </c>
      <c r="B109" s="233"/>
      <c r="C109" s="234"/>
      <c r="D109" s="234"/>
      <c r="E109" s="234"/>
      <c r="F109" s="234"/>
      <c r="G109" s="235"/>
      <c r="H109" s="27"/>
    </row>
    <row r="110" spans="1:8" x14ac:dyDescent="0.25">
      <c r="A110" s="23"/>
      <c r="B110" s="23"/>
      <c r="C110" s="23"/>
      <c r="D110" s="23"/>
      <c r="E110" s="23"/>
      <c r="F110" s="24"/>
      <c r="G110" s="23"/>
      <c r="H110" s="23"/>
    </row>
    <row r="111" spans="1:8" hidden="1" x14ac:dyDescent="0.25">
      <c r="A111" s="28" t="s">
        <v>2781</v>
      </c>
      <c r="B111" s="23"/>
      <c r="C111" s="23"/>
      <c r="D111" s="23"/>
      <c r="E111" s="23"/>
      <c r="F111" s="24"/>
      <c r="G111" s="23"/>
      <c r="H111" s="23"/>
    </row>
    <row r="112" spans="1:8" hidden="1" x14ac:dyDescent="0.25">
      <c r="A112" s="29" t="s">
        <v>2782</v>
      </c>
      <c r="B112" s="30"/>
      <c r="C112" s="30"/>
      <c r="D112" s="31"/>
      <c r="E112" s="32" t="s">
        <v>2780</v>
      </c>
      <c r="F112" s="33" t="s">
        <v>2783</v>
      </c>
      <c r="G112" s="32" t="s">
        <v>2784</v>
      </c>
      <c r="H112" s="32" t="s">
        <v>2785</v>
      </c>
    </row>
    <row r="113" spans="1:8" hidden="1" x14ac:dyDescent="0.25">
      <c r="A113" s="34"/>
      <c r="B113" s="35"/>
      <c r="C113" s="35"/>
      <c r="D113" s="36"/>
      <c r="E113" s="37"/>
      <c r="F113" s="38"/>
      <c r="G113" s="39"/>
      <c r="H113" s="39"/>
    </row>
    <row r="114" spans="1:8" hidden="1" x14ac:dyDescent="0.25">
      <c r="A114" s="34"/>
      <c r="B114" s="40"/>
      <c r="C114" s="40"/>
      <c r="D114" s="41"/>
      <c r="E114" s="37"/>
      <c r="F114" s="38"/>
      <c r="G114" s="39"/>
      <c r="H114" s="39"/>
    </row>
    <row r="115" spans="1:8" hidden="1" x14ac:dyDescent="0.25">
      <c r="A115" s="34"/>
      <c r="B115" s="40"/>
      <c r="C115" s="40"/>
      <c r="D115" s="41"/>
      <c r="E115" s="37"/>
      <c r="F115" s="38"/>
      <c r="G115" s="39"/>
      <c r="H115" s="39"/>
    </row>
    <row r="116" spans="1:8" hidden="1" x14ac:dyDescent="0.25">
      <c r="A116" s="34"/>
      <c r="B116" s="40"/>
      <c r="C116" s="40"/>
      <c r="D116" s="41"/>
      <c r="E116" s="37"/>
      <c r="F116" s="38"/>
      <c r="G116" s="39"/>
      <c r="H116" s="39">
        <f>ROUND((G116*F116),2)</f>
        <v>0</v>
      </c>
    </row>
    <row r="117" spans="1:8" hidden="1" x14ac:dyDescent="0.25">
      <c r="A117" s="34"/>
      <c r="B117" s="40"/>
      <c r="C117" s="40"/>
      <c r="D117" s="41"/>
      <c r="E117" s="37"/>
      <c r="F117" s="38"/>
      <c r="G117" s="39"/>
      <c r="H117" s="39"/>
    </row>
    <row r="118" spans="1:8" hidden="1" x14ac:dyDescent="0.25">
      <c r="A118" s="34"/>
      <c r="B118" s="40"/>
      <c r="C118" s="40"/>
      <c r="D118" s="41"/>
      <c r="E118" s="37"/>
      <c r="F118" s="38"/>
      <c r="G118" s="39"/>
      <c r="H118" s="39"/>
    </row>
    <row r="119" spans="1:8" hidden="1" x14ac:dyDescent="0.25">
      <c r="A119" s="42"/>
      <c r="B119" s="42"/>
      <c r="C119" s="42"/>
      <c r="D119" s="42"/>
      <c r="E119" s="43"/>
      <c r="F119" s="24"/>
      <c r="G119" s="44" t="s">
        <v>2787</v>
      </c>
      <c r="H119" s="45">
        <f>SUM(H113:H118)</f>
        <v>0</v>
      </c>
    </row>
    <row r="120" spans="1:8" hidden="1" x14ac:dyDescent="0.25">
      <c r="A120" s="46" t="s">
        <v>2788</v>
      </c>
      <c r="B120" s="42"/>
      <c r="C120" s="42"/>
      <c r="D120" s="42"/>
      <c r="E120" s="43"/>
      <c r="F120" s="24"/>
      <c r="G120" s="43"/>
      <c r="H120" s="43"/>
    </row>
    <row r="121" spans="1:8" hidden="1" x14ac:dyDescent="0.25">
      <c r="A121" s="29" t="s">
        <v>2782</v>
      </c>
      <c r="B121" s="30"/>
      <c r="C121" s="30"/>
      <c r="D121" s="31"/>
      <c r="E121" s="47" t="s">
        <v>2780</v>
      </c>
      <c r="F121" s="33" t="s">
        <v>2783</v>
      </c>
      <c r="G121" s="47" t="s">
        <v>2784</v>
      </c>
      <c r="H121" s="47" t="s">
        <v>2785</v>
      </c>
    </row>
    <row r="122" spans="1:8" hidden="1" x14ac:dyDescent="0.25">
      <c r="A122" s="34"/>
      <c r="B122" s="40"/>
      <c r="C122" s="40"/>
      <c r="D122" s="41"/>
      <c r="E122" s="37"/>
      <c r="F122" s="38"/>
      <c r="G122" s="39"/>
      <c r="H122" s="39"/>
    </row>
    <row r="123" spans="1:8" hidden="1" x14ac:dyDescent="0.25">
      <c r="A123" s="34"/>
      <c r="B123" s="40"/>
      <c r="C123" s="40"/>
      <c r="D123" s="41"/>
      <c r="E123" s="37"/>
      <c r="F123" s="38"/>
      <c r="G123" s="39"/>
      <c r="H123" s="39"/>
    </row>
    <row r="124" spans="1:8" hidden="1" x14ac:dyDescent="0.25">
      <c r="A124" s="34"/>
      <c r="B124" s="40"/>
      <c r="C124" s="40"/>
      <c r="D124" s="41"/>
      <c r="E124" s="37"/>
      <c r="F124" s="38"/>
      <c r="G124" s="39"/>
      <c r="H124" s="39"/>
    </row>
    <row r="125" spans="1:8" hidden="1" x14ac:dyDescent="0.25">
      <c r="A125" s="34"/>
      <c r="B125" s="40"/>
      <c r="C125" s="40"/>
      <c r="D125" s="41"/>
      <c r="E125" s="37"/>
      <c r="F125" s="38"/>
      <c r="G125" s="39"/>
      <c r="H125" s="39"/>
    </row>
    <row r="126" spans="1:8" hidden="1" x14ac:dyDescent="0.25">
      <c r="A126" s="34">
        <v>0</v>
      </c>
      <c r="B126" s="40"/>
      <c r="C126" s="40"/>
      <c r="D126" s="41"/>
      <c r="E126" s="37"/>
      <c r="F126" s="38"/>
      <c r="G126" s="39"/>
      <c r="H126" s="39"/>
    </row>
    <row r="127" spans="1:8" hidden="1" x14ac:dyDescent="0.25">
      <c r="A127" s="34">
        <v>0</v>
      </c>
      <c r="B127" s="40"/>
      <c r="C127" s="40"/>
      <c r="D127" s="41"/>
      <c r="E127" s="37"/>
      <c r="F127" s="38"/>
      <c r="G127" s="39"/>
      <c r="H127" s="39"/>
    </row>
    <row r="128" spans="1:8" hidden="1" x14ac:dyDescent="0.25">
      <c r="A128" s="34">
        <v>0</v>
      </c>
      <c r="B128" s="40"/>
      <c r="C128" s="40"/>
      <c r="D128" s="41"/>
      <c r="E128" s="37"/>
      <c r="F128" s="38"/>
      <c r="G128" s="39"/>
      <c r="H128" s="39"/>
    </row>
    <row r="129" spans="1:8" hidden="1" x14ac:dyDescent="0.25">
      <c r="A129" s="42"/>
      <c r="B129" s="42"/>
      <c r="C129" s="42"/>
      <c r="D129" s="42"/>
      <c r="E129" s="43"/>
      <c r="F129" s="24"/>
      <c r="G129" s="44" t="s">
        <v>2787</v>
      </c>
      <c r="H129" s="45">
        <f>SUM(H122:H128)</f>
        <v>0</v>
      </c>
    </row>
    <row r="130" spans="1:8" x14ac:dyDescent="0.25">
      <c r="A130" s="46" t="s">
        <v>2789</v>
      </c>
      <c r="B130" s="42"/>
      <c r="C130" s="42"/>
      <c r="D130" s="42"/>
      <c r="E130" s="43"/>
      <c r="F130" s="24"/>
      <c r="G130" s="43"/>
      <c r="H130" s="43"/>
    </row>
    <row r="131" spans="1:8" x14ac:dyDescent="0.25">
      <c r="A131" s="29" t="s">
        <v>2782</v>
      </c>
      <c r="B131" s="30"/>
      <c r="C131" s="30"/>
      <c r="D131" s="31"/>
      <c r="E131" s="47" t="s">
        <v>2780</v>
      </c>
      <c r="F131" s="33" t="s">
        <v>2783</v>
      </c>
      <c r="G131" s="47" t="s">
        <v>2784</v>
      </c>
      <c r="H131" s="47" t="s">
        <v>2785</v>
      </c>
    </row>
    <row r="132" spans="1:8" x14ac:dyDescent="0.25">
      <c r="A132" s="34" t="s">
        <v>2166</v>
      </c>
      <c r="B132" s="40"/>
      <c r="C132" s="40"/>
      <c r="D132" s="41"/>
      <c r="E132" s="37" t="s">
        <v>2847</v>
      </c>
      <c r="F132" s="104">
        <v>69</v>
      </c>
      <c r="G132" s="39">
        <v>1374</v>
      </c>
      <c r="H132" s="45">
        <f>+ROUND((F132*G132),2)</f>
        <v>94806</v>
      </c>
    </row>
    <row r="133" spans="1:8" x14ac:dyDescent="0.25">
      <c r="A133" s="34" t="s">
        <v>2850</v>
      </c>
      <c r="B133" s="40"/>
      <c r="C133" s="40"/>
      <c r="D133" s="41"/>
      <c r="E133" s="37" t="s">
        <v>2847</v>
      </c>
      <c r="F133" s="104">
        <v>0</v>
      </c>
      <c r="G133" s="39">
        <v>1453</v>
      </c>
      <c r="H133" s="45">
        <f>+ROUND((F133*G133),0)</f>
        <v>0</v>
      </c>
    </row>
    <row r="134" spans="1:8" x14ac:dyDescent="0.25">
      <c r="A134" s="34" t="s">
        <v>2851</v>
      </c>
      <c r="B134" s="40"/>
      <c r="C134" s="40"/>
      <c r="D134" s="41"/>
      <c r="E134" s="37" t="s">
        <v>2847</v>
      </c>
      <c r="F134" s="104">
        <v>2.5</v>
      </c>
      <c r="G134" s="39">
        <v>2159</v>
      </c>
      <c r="H134" s="45">
        <f>+ROUND((F134*G134),0)</f>
        <v>5398</v>
      </c>
    </row>
    <row r="135" spans="1:8" x14ac:dyDescent="0.25">
      <c r="A135" s="42"/>
      <c r="B135" s="42"/>
      <c r="C135" s="42"/>
      <c r="D135" s="42"/>
      <c r="E135" s="43"/>
      <c r="F135" s="24"/>
      <c r="G135" s="44" t="s">
        <v>2787</v>
      </c>
      <c r="H135" s="45">
        <f>SUM(H132:H134)</f>
        <v>100204</v>
      </c>
    </row>
    <row r="136" spans="1:8" x14ac:dyDescent="0.25">
      <c r="A136" s="42"/>
      <c r="B136" s="42"/>
      <c r="C136" s="42"/>
      <c r="D136" s="42"/>
      <c r="E136" s="43"/>
      <c r="F136" s="24"/>
      <c r="G136" s="43"/>
      <c r="H136" s="43"/>
    </row>
    <row r="137" spans="1:8" hidden="1" x14ac:dyDescent="0.25">
      <c r="A137" s="46" t="s">
        <v>2790</v>
      </c>
      <c r="B137" s="42"/>
      <c r="C137" s="42"/>
      <c r="D137" s="42"/>
      <c r="E137" s="43"/>
      <c r="F137" s="24"/>
      <c r="G137" s="43"/>
      <c r="H137" s="43"/>
    </row>
    <row r="138" spans="1:8" hidden="1" x14ac:dyDescent="0.25">
      <c r="A138" s="105" t="s">
        <v>2782</v>
      </c>
      <c r="B138" s="106"/>
      <c r="C138" s="236" t="s">
        <v>2791</v>
      </c>
      <c r="D138" s="237"/>
      <c r="E138" s="49" t="s">
        <v>2792</v>
      </c>
      <c r="F138" s="33" t="s">
        <v>2793</v>
      </c>
      <c r="G138" s="50" t="s">
        <v>2794</v>
      </c>
      <c r="H138" s="47" t="s">
        <v>2785</v>
      </c>
    </row>
    <row r="139" spans="1:8" hidden="1" x14ac:dyDescent="0.25">
      <c r="A139" s="34"/>
      <c r="B139" s="40"/>
      <c r="C139" s="238"/>
      <c r="D139" s="239"/>
      <c r="E139" s="51"/>
      <c r="F139" s="52"/>
      <c r="G139" s="53"/>
      <c r="H139" s="45">
        <f>+ROUND((G139*F139),2)</f>
        <v>0</v>
      </c>
    </row>
    <row r="140" spans="1:8" hidden="1" x14ac:dyDescent="0.25">
      <c r="A140" s="34"/>
      <c r="B140" s="40"/>
      <c r="C140" s="238"/>
      <c r="D140" s="239"/>
      <c r="E140" s="51"/>
      <c r="F140" s="52"/>
      <c r="G140" s="53"/>
      <c r="H140" s="45">
        <f>+ROUND((G140*F140),2)</f>
        <v>0</v>
      </c>
    </row>
    <row r="141" spans="1:8" hidden="1" x14ac:dyDescent="0.25">
      <c r="A141" s="34">
        <v>0</v>
      </c>
      <c r="B141" s="40"/>
      <c r="C141" s="223"/>
      <c r="D141" s="224"/>
      <c r="E141" s="51"/>
      <c r="F141" s="52"/>
      <c r="G141" s="53"/>
      <c r="H141" s="45"/>
    </row>
    <row r="142" spans="1:8" hidden="1" x14ac:dyDescent="0.25">
      <c r="A142" s="34">
        <v>0</v>
      </c>
      <c r="B142" s="40"/>
      <c r="C142" s="223"/>
      <c r="D142" s="224"/>
      <c r="E142" s="51"/>
      <c r="F142" s="52"/>
      <c r="G142" s="53"/>
      <c r="H142" s="45"/>
    </row>
    <row r="143" spans="1:8" hidden="1" x14ac:dyDescent="0.25">
      <c r="A143" s="23"/>
      <c r="B143" s="23"/>
      <c r="C143" s="23"/>
      <c r="D143" s="23"/>
      <c r="E143" s="43"/>
      <c r="F143" s="24"/>
      <c r="G143" s="44" t="s">
        <v>2787</v>
      </c>
      <c r="H143" s="55">
        <f>SUM(H139:H142)</f>
        <v>0</v>
      </c>
    </row>
    <row r="144" spans="1:8" hidden="1" x14ac:dyDescent="0.25">
      <c r="A144" s="23"/>
      <c r="B144" s="23"/>
      <c r="C144" s="23"/>
      <c r="D144" s="23"/>
      <c r="E144" s="43"/>
      <c r="F144" s="56"/>
      <c r="G144" s="57" t="s">
        <v>2795</v>
      </c>
      <c r="H144" s="45">
        <f>+H119+H129+H135+H143</f>
        <v>100204</v>
      </c>
    </row>
    <row r="145" spans="1:8" x14ac:dyDescent="0.25">
      <c r="A145" s="28" t="s">
        <v>2796</v>
      </c>
      <c r="B145" s="23"/>
      <c r="C145" s="23"/>
      <c r="D145" s="23"/>
      <c r="E145" s="43"/>
      <c r="F145" s="24"/>
      <c r="G145" s="43"/>
      <c r="H145" s="43"/>
    </row>
    <row r="146" spans="1:8" x14ac:dyDescent="0.25">
      <c r="A146" s="210" t="s">
        <v>2782</v>
      </c>
      <c r="B146" s="211"/>
      <c r="C146" s="210" t="s">
        <v>2797</v>
      </c>
      <c r="D146" s="211"/>
      <c r="E146" s="47" t="s">
        <v>2798</v>
      </c>
      <c r="F146" s="225" t="s">
        <v>2799</v>
      </c>
      <c r="G146" s="226"/>
      <c r="H146" s="47" t="s">
        <v>2785</v>
      </c>
    </row>
    <row r="147" spans="1:8" x14ac:dyDescent="0.25">
      <c r="A147" s="193" t="s">
        <v>2800</v>
      </c>
      <c r="B147" s="194"/>
      <c r="C147" s="195" t="s">
        <v>2798</v>
      </c>
      <c r="D147" s="196"/>
      <c r="E147" s="61">
        <v>0.22</v>
      </c>
      <c r="F147" s="62"/>
      <c r="G147" s="63">
        <f>+H144</f>
        <v>100204</v>
      </c>
      <c r="H147" s="45">
        <f>+G147*E147</f>
        <v>22044.880000000001</v>
      </c>
    </row>
    <row r="148" spans="1:8" x14ac:dyDescent="0.25">
      <c r="A148" s="240" t="s">
        <v>2801</v>
      </c>
      <c r="B148" s="241"/>
      <c r="C148" s="195" t="s">
        <v>2798</v>
      </c>
      <c r="D148" s="196"/>
      <c r="E148" s="61">
        <v>0.03</v>
      </c>
      <c r="F148" s="62"/>
      <c r="G148" s="63">
        <f>+H144</f>
        <v>100204</v>
      </c>
      <c r="H148" s="45">
        <f>+G148*E148</f>
        <v>3006.12</v>
      </c>
    </row>
    <row r="149" spans="1:8" x14ac:dyDescent="0.25">
      <c r="A149" s="193" t="s">
        <v>2802</v>
      </c>
      <c r="B149" s="194"/>
      <c r="C149" s="195" t="s">
        <v>2798</v>
      </c>
      <c r="D149" s="196"/>
      <c r="E149" s="61">
        <v>0.05</v>
      </c>
      <c r="F149" s="62"/>
      <c r="G149" s="63">
        <f>+H144</f>
        <v>100204</v>
      </c>
      <c r="H149" s="45">
        <f>+G149*E149</f>
        <v>5010.2000000000007</v>
      </c>
    </row>
    <row r="150" spans="1:8" x14ac:dyDescent="0.25">
      <c r="A150" s="23"/>
      <c r="B150" s="23"/>
      <c r="C150" s="23"/>
      <c r="D150" s="23"/>
      <c r="E150" s="64" t="s">
        <v>2803</v>
      </c>
      <c r="F150" s="65"/>
      <c r="G150" s="66"/>
      <c r="H150" s="45">
        <f>SUM(H147:H149)</f>
        <v>30061.200000000001</v>
      </c>
    </row>
    <row r="151" spans="1:8" x14ac:dyDescent="0.25">
      <c r="A151" s="23"/>
      <c r="B151" s="23"/>
      <c r="C151" s="23"/>
      <c r="D151" s="23"/>
      <c r="E151" s="23"/>
      <c r="F151" s="24"/>
      <c r="G151" s="23"/>
      <c r="H151" s="67"/>
    </row>
    <row r="152" spans="1:8" x14ac:dyDescent="0.25">
      <c r="A152" s="23"/>
      <c r="B152" s="23"/>
      <c r="C152" s="23"/>
      <c r="D152" s="23"/>
      <c r="E152" s="23"/>
      <c r="F152" s="24"/>
      <c r="G152" s="23"/>
      <c r="H152" s="67"/>
    </row>
    <row r="153" spans="1:8" x14ac:dyDescent="0.25">
      <c r="A153" s="23"/>
      <c r="B153" s="23"/>
      <c r="C153" s="23"/>
      <c r="D153" s="23"/>
      <c r="E153" s="68" t="s">
        <v>2804</v>
      </c>
      <c r="F153" s="69"/>
      <c r="G153" s="68"/>
      <c r="H153" s="70">
        <f>+H150+H144</f>
        <v>130265.2</v>
      </c>
    </row>
    <row r="154" spans="1:8" x14ac:dyDescent="0.25">
      <c r="A154" s="108"/>
      <c r="B154" s="108"/>
      <c r="C154" s="108"/>
      <c r="D154" s="108"/>
      <c r="E154" s="108"/>
      <c r="F154" s="109"/>
      <c r="G154" s="108"/>
      <c r="H154" s="108"/>
    </row>
    <row r="155" spans="1:8" x14ac:dyDescent="0.25">
      <c r="A155" s="108"/>
      <c r="B155" s="108"/>
      <c r="C155" s="108"/>
      <c r="D155" s="108"/>
      <c r="E155" s="108"/>
      <c r="F155" s="109"/>
      <c r="G155" s="108"/>
      <c r="H155" s="108"/>
    </row>
  </sheetData>
  <mergeCells count="51">
    <mergeCell ref="A44:B44"/>
    <mergeCell ref="C44:D44"/>
    <mergeCell ref="A1:H1"/>
    <mergeCell ref="A3:H3"/>
    <mergeCell ref="B5:G6"/>
    <mergeCell ref="C35:D35"/>
    <mergeCell ref="C36:D36"/>
    <mergeCell ref="C37:D37"/>
    <mergeCell ref="C38:D38"/>
    <mergeCell ref="C39:D39"/>
    <mergeCell ref="A43:B43"/>
    <mergeCell ref="C43:D43"/>
    <mergeCell ref="F43:G43"/>
    <mergeCell ref="C90:D90"/>
    <mergeCell ref="A45:B45"/>
    <mergeCell ref="C45:D45"/>
    <mergeCell ref="A46:B46"/>
    <mergeCell ref="C46:D46"/>
    <mergeCell ref="A52:H52"/>
    <mergeCell ref="A54:H54"/>
    <mergeCell ref="B56:G57"/>
    <mergeCell ref="C86:D86"/>
    <mergeCell ref="C87:D87"/>
    <mergeCell ref="C88:D88"/>
    <mergeCell ref="C89:D89"/>
    <mergeCell ref="C138:D138"/>
    <mergeCell ref="A94:B94"/>
    <mergeCell ref="C94:D94"/>
    <mergeCell ref="F94:G94"/>
    <mergeCell ref="A95:B95"/>
    <mergeCell ref="C95:D95"/>
    <mergeCell ref="A96:B96"/>
    <mergeCell ref="C96:D96"/>
    <mergeCell ref="A97:B97"/>
    <mergeCell ref="C97:D97"/>
    <mergeCell ref="A104:H104"/>
    <mergeCell ref="A106:H106"/>
    <mergeCell ref="B108:G109"/>
    <mergeCell ref="A149:B149"/>
    <mergeCell ref="C149:D149"/>
    <mergeCell ref="C139:D139"/>
    <mergeCell ref="C140:D140"/>
    <mergeCell ref="C141:D141"/>
    <mergeCell ref="C142:D142"/>
    <mergeCell ref="A146:B146"/>
    <mergeCell ref="C146:D146"/>
    <mergeCell ref="F146:G146"/>
    <mergeCell ref="A147:B147"/>
    <mergeCell ref="C147:D147"/>
    <mergeCell ref="A148:B148"/>
    <mergeCell ref="C148:D148"/>
  </mergeCells>
  <pageMargins left="0.70866141732283472" right="0.70866141732283472" top="0.74803149606299213" bottom="0.74803149606299213" header="0.31496062992125984" footer="0.31496062992125984"/>
  <pageSetup scale="86" orientation="portrait" verticalDpi="1200" r:id="rId1"/>
  <headerFooter>
    <oddFooter>&amp;L&amp;12Proyectó:
Ing. Edwin Andres Olarte Amaya
T.P 15202-284341BYC&amp;R&amp;12Revisó:
Ing. Ana Mireya Diaz Martinez
Secretaria de Planeacion y Obras Publicas</oddFooter>
  </headerFooter>
  <rowBreaks count="2" manualBreakCount="2">
    <brk id="51" max="7" man="1"/>
    <brk id="102" max="7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7"/>
  <sheetViews>
    <sheetView view="pageBreakPreview" topLeftCell="A21" zoomScaleNormal="100" zoomScaleSheetLayoutView="100" workbookViewId="0">
      <selection activeCell="C25" sqref="C25"/>
    </sheetView>
  </sheetViews>
  <sheetFormatPr baseColWidth="10" defaultRowHeight="15" x14ac:dyDescent="0.25"/>
  <cols>
    <col min="1" max="1" width="2.7109375" customWidth="1"/>
    <col min="2" max="2" width="5.7109375" customWidth="1"/>
    <col min="3" max="3" width="43.42578125" customWidth="1"/>
    <col min="6" max="6" width="21.28515625" customWidth="1"/>
    <col min="7" max="7" width="15.85546875" customWidth="1"/>
    <col min="8" max="9" width="20.5703125" customWidth="1"/>
    <col min="10" max="10" width="19.5703125" customWidth="1"/>
  </cols>
  <sheetData>
    <row r="1" spans="1:11" x14ac:dyDescent="0.25">
      <c r="B1" s="71" t="s">
        <v>2805</v>
      </c>
      <c r="C1" s="72"/>
      <c r="D1" s="72"/>
      <c r="E1" s="72"/>
      <c r="F1" s="72"/>
      <c r="G1" s="72"/>
      <c r="H1" s="72"/>
      <c r="I1" s="72"/>
      <c r="J1" s="73"/>
    </row>
    <row r="2" spans="1:11" x14ac:dyDescent="0.25">
      <c r="B2" s="74" t="s">
        <v>2806</v>
      </c>
      <c r="C2" s="75"/>
      <c r="D2" s="75"/>
      <c r="E2" s="75"/>
      <c r="F2" s="75"/>
      <c r="G2" s="75"/>
      <c r="H2" s="75"/>
      <c r="I2" s="75"/>
      <c r="J2" s="76"/>
    </row>
    <row r="3" spans="1:11" x14ac:dyDescent="0.25">
      <c r="B3" s="74" t="s">
        <v>2807</v>
      </c>
      <c r="C3" s="75"/>
      <c r="D3" s="75"/>
      <c r="E3" s="75"/>
      <c r="F3" s="75"/>
      <c r="G3" s="75"/>
      <c r="H3" s="75"/>
      <c r="I3" s="75"/>
      <c r="J3" s="76"/>
    </row>
    <row r="4" spans="1:11" ht="12" customHeight="1" x14ac:dyDescent="0.25">
      <c r="B4" s="77"/>
      <c r="C4" s="78"/>
      <c r="D4" s="78"/>
      <c r="E4" s="78"/>
      <c r="F4" s="78"/>
      <c r="G4" s="78"/>
      <c r="H4" s="78"/>
      <c r="I4" s="78"/>
      <c r="J4" s="79"/>
    </row>
    <row r="5" spans="1:11" x14ac:dyDescent="0.25">
      <c r="B5" s="74" t="s">
        <v>2808</v>
      </c>
      <c r="C5" s="75"/>
      <c r="D5" s="75"/>
      <c r="E5" s="75"/>
      <c r="F5" s="75"/>
      <c r="G5" s="75"/>
      <c r="H5" s="75"/>
      <c r="I5" s="75"/>
      <c r="J5" s="76"/>
    </row>
    <row r="6" spans="1:11" ht="12" customHeight="1" x14ac:dyDescent="0.25">
      <c r="B6" s="77"/>
      <c r="C6" s="78"/>
      <c r="D6" s="78"/>
      <c r="E6" s="78"/>
      <c r="F6" s="78"/>
      <c r="G6" s="78"/>
      <c r="H6" s="78"/>
      <c r="I6" s="78"/>
      <c r="J6" s="79"/>
    </row>
    <row r="7" spans="1:11" ht="12" customHeight="1" x14ac:dyDescent="0.25">
      <c r="B7" s="77"/>
      <c r="C7" s="78"/>
      <c r="D7" s="78"/>
      <c r="E7" s="78"/>
      <c r="F7" s="78"/>
      <c r="G7" s="78"/>
      <c r="H7" s="78"/>
      <c r="I7" s="78"/>
      <c r="J7" s="79"/>
    </row>
    <row r="8" spans="1:11" x14ac:dyDescent="0.25">
      <c r="B8" s="80" t="s">
        <v>2809</v>
      </c>
      <c r="C8" s="81"/>
      <c r="D8" s="81"/>
      <c r="E8" s="81"/>
      <c r="F8" s="81"/>
      <c r="G8" s="81"/>
      <c r="H8" s="81"/>
      <c r="I8" s="81"/>
      <c r="J8" s="82"/>
    </row>
    <row r="9" spans="1:11" ht="15.75" thickBot="1" x14ac:dyDescent="0.3">
      <c r="B9" s="83"/>
      <c r="C9" s="84"/>
      <c r="D9" s="84"/>
      <c r="E9" s="84"/>
      <c r="F9" s="84"/>
      <c r="G9" s="84"/>
      <c r="H9" s="84"/>
      <c r="I9" s="84"/>
      <c r="J9" s="85"/>
    </row>
    <row r="10" spans="1:11" ht="37.5" customHeight="1" thickBot="1" x14ac:dyDescent="0.3">
      <c r="B10" s="242" t="s">
        <v>2817</v>
      </c>
      <c r="C10" s="243"/>
      <c r="D10" s="243"/>
      <c r="E10" s="243"/>
      <c r="F10" s="243"/>
      <c r="G10" s="243"/>
      <c r="H10" s="243"/>
      <c r="I10" s="243"/>
      <c r="J10" s="244"/>
    </row>
    <row r="11" spans="1:11" ht="15.75" thickBot="1" x14ac:dyDescent="0.3">
      <c r="B11" s="86"/>
      <c r="C11" s="87"/>
      <c r="D11" s="84"/>
      <c r="E11" s="84"/>
      <c r="F11" s="84"/>
      <c r="G11" s="84"/>
      <c r="H11" s="84"/>
      <c r="I11" s="84"/>
      <c r="J11" s="85"/>
    </row>
    <row r="12" spans="1:11" ht="26.25" thickBot="1" x14ac:dyDescent="0.3">
      <c r="B12" s="88" t="s">
        <v>2779</v>
      </c>
      <c r="C12" s="89" t="s">
        <v>2782</v>
      </c>
      <c r="D12" s="89" t="s">
        <v>2810</v>
      </c>
      <c r="E12" s="90" t="s">
        <v>2811</v>
      </c>
      <c r="F12" s="91" t="s">
        <v>2933</v>
      </c>
      <c r="G12" s="162" t="s">
        <v>2934</v>
      </c>
      <c r="H12" s="162" t="s">
        <v>2935</v>
      </c>
      <c r="I12" s="162" t="s">
        <v>2936</v>
      </c>
      <c r="J12" s="92" t="s">
        <v>2937</v>
      </c>
    </row>
    <row r="13" spans="1:11" x14ac:dyDescent="0.25">
      <c r="B13" s="101">
        <v>1</v>
      </c>
      <c r="C13" s="245" t="s">
        <v>2814</v>
      </c>
      <c r="D13" s="246"/>
      <c r="E13" s="246"/>
      <c r="F13" s="246"/>
      <c r="G13" s="246"/>
      <c r="H13" s="246"/>
      <c r="I13" s="246"/>
      <c r="J13" s="247"/>
    </row>
    <row r="14" spans="1:11" x14ac:dyDescent="0.25">
      <c r="B14" s="93">
        <v>1.1000000000000001</v>
      </c>
      <c r="C14" s="248" t="s">
        <v>2825</v>
      </c>
      <c r="D14" s="249"/>
      <c r="E14" s="249"/>
      <c r="F14" s="249"/>
      <c r="G14" s="249"/>
      <c r="H14" s="249"/>
      <c r="I14" s="249"/>
      <c r="J14" s="250"/>
    </row>
    <row r="15" spans="1:11" ht="36" customHeight="1" x14ac:dyDescent="0.25">
      <c r="A15">
        <v>1</v>
      </c>
      <c r="B15" s="94">
        <v>1.1100000000000001</v>
      </c>
      <c r="C15" s="95" t="s">
        <v>2815</v>
      </c>
      <c r="D15" s="96" t="s">
        <v>2816</v>
      </c>
      <c r="E15" s="97">
        <v>2205.4499999999998</v>
      </c>
      <c r="F15" s="164" t="s">
        <v>2939</v>
      </c>
      <c r="G15" s="170" t="s">
        <v>2948</v>
      </c>
      <c r="H15" s="168">
        <v>0.16667000000000001</v>
      </c>
      <c r="I15" s="163">
        <v>20</v>
      </c>
      <c r="J15" s="99">
        <f>+PRESUPUESTO!H15</f>
        <v>121185949</v>
      </c>
      <c r="K15">
        <v>115787227</v>
      </c>
    </row>
    <row r="16" spans="1:11" ht="36" customHeight="1" x14ac:dyDescent="0.25">
      <c r="A16">
        <v>2</v>
      </c>
      <c r="B16" s="94">
        <v>1.1200000000000001</v>
      </c>
      <c r="C16" s="95" t="s">
        <v>2820</v>
      </c>
      <c r="D16" s="96" t="s">
        <v>2819</v>
      </c>
      <c r="E16" s="97">
        <v>95.7</v>
      </c>
      <c r="F16" s="98"/>
      <c r="G16" s="163" t="s">
        <v>361</v>
      </c>
      <c r="H16" s="168">
        <v>0.1153</v>
      </c>
      <c r="I16" s="163">
        <v>10</v>
      </c>
      <c r="J16" s="99">
        <f>+PRESUPUESTO!H16</f>
        <v>2494794</v>
      </c>
      <c r="K16">
        <v>2582005</v>
      </c>
    </row>
    <row r="17" spans="1:11" ht="36" customHeight="1" x14ac:dyDescent="0.25">
      <c r="A17">
        <v>3</v>
      </c>
      <c r="B17" s="94">
        <v>1.1299999999999999</v>
      </c>
      <c r="C17" s="95" t="s">
        <v>2821</v>
      </c>
      <c r="D17" s="96" t="s">
        <v>2822</v>
      </c>
      <c r="E17" s="97">
        <v>1090.25</v>
      </c>
      <c r="F17" s="98"/>
      <c r="G17" s="170" t="s">
        <v>1702</v>
      </c>
      <c r="H17" s="168">
        <v>0.1</v>
      </c>
      <c r="I17" s="163">
        <v>15</v>
      </c>
      <c r="J17" s="99">
        <f>+PRESUPUESTO!H17</f>
        <v>27681775</v>
      </c>
      <c r="K17">
        <v>26071694</v>
      </c>
    </row>
    <row r="18" spans="1:11" ht="36" customHeight="1" x14ac:dyDescent="0.25">
      <c r="A18">
        <v>4</v>
      </c>
      <c r="B18" s="94">
        <v>1.1399999999999999</v>
      </c>
      <c r="C18" s="95" t="s">
        <v>2823</v>
      </c>
      <c r="D18" s="96" t="s">
        <v>2822</v>
      </c>
      <c r="E18" s="97">
        <v>1064.5999999999999</v>
      </c>
      <c r="F18" s="98" t="s">
        <v>770</v>
      </c>
      <c r="G18" s="170" t="s">
        <v>2938</v>
      </c>
      <c r="H18" s="168">
        <v>0.5333</v>
      </c>
      <c r="I18" s="163">
        <v>25</v>
      </c>
      <c r="J18" s="99">
        <f>+PRESUPUESTO!H18</f>
        <v>218902732</v>
      </c>
      <c r="K18">
        <v>26796621</v>
      </c>
    </row>
    <row r="19" spans="1:11" x14ac:dyDescent="0.25">
      <c r="B19" s="93">
        <v>1.2</v>
      </c>
      <c r="C19" s="248" t="s">
        <v>2826</v>
      </c>
      <c r="D19" s="249"/>
      <c r="E19" s="249"/>
      <c r="F19" s="249"/>
      <c r="G19" s="249"/>
      <c r="H19" s="249"/>
      <c r="I19" s="249"/>
      <c r="J19" s="250"/>
    </row>
    <row r="20" spans="1:11" ht="36" customHeight="1" x14ac:dyDescent="0.25">
      <c r="A20">
        <v>5</v>
      </c>
      <c r="B20" s="94">
        <v>1.21</v>
      </c>
      <c r="C20" s="95" t="s">
        <v>2815</v>
      </c>
      <c r="D20" s="96" t="s">
        <v>2816</v>
      </c>
      <c r="E20" s="97">
        <v>660</v>
      </c>
      <c r="F20" s="164" t="s">
        <v>2939</v>
      </c>
      <c r="G20" s="170" t="s">
        <v>2948</v>
      </c>
      <c r="H20" s="168">
        <v>0.16667000000000001</v>
      </c>
      <c r="I20" s="163">
        <v>35</v>
      </c>
      <c r="J20" s="99">
        <f>+PRESUPUESTO!H20</f>
        <v>36265944</v>
      </c>
      <c r="K20">
        <v>34650330</v>
      </c>
    </row>
    <row r="21" spans="1:11" ht="36" customHeight="1" x14ac:dyDescent="0.25">
      <c r="A21">
        <v>6</v>
      </c>
      <c r="B21" s="94">
        <v>1.22</v>
      </c>
      <c r="C21" s="95" t="s">
        <v>2949</v>
      </c>
      <c r="D21" s="96" t="s">
        <v>2822</v>
      </c>
      <c r="E21" s="97">
        <v>613.24</v>
      </c>
      <c r="F21" s="98" t="s">
        <v>770</v>
      </c>
      <c r="G21" s="170" t="s">
        <v>2938</v>
      </c>
      <c r="H21" s="168">
        <v>0.5333</v>
      </c>
      <c r="I21" s="163">
        <v>15</v>
      </c>
      <c r="J21" s="99">
        <f>+PRESUPUESTO!H21</f>
        <v>16188985</v>
      </c>
      <c r="K21">
        <v>15435619</v>
      </c>
    </row>
    <row r="22" spans="1:11" x14ac:dyDescent="0.25">
      <c r="B22" s="101">
        <v>2</v>
      </c>
      <c r="C22" s="245" t="s">
        <v>2827</v>
      </c>
      <c r="D22" s="246"/>
      <c r="E22" s="246"/>
      <c r="F22" s="246"/>
      <c r="G22" s="246"/>
      <c r="H22" s="246"/>
      <c r="I22" s="246"/>
      <c r="J22" s="247"/>
    </row>
    <row r="23" spans="1:11" ht="74.25" customHeight="1" x14ac:dyDescent="0.25">
      <c r="A23">
        <v>7</v>
      </c>
      <c r="B23" s="116">
        <v>2.0099999999999998</v>
      </c>
      <c r="C23" s="102" t="s">
        <v>2828</v>
      </c>
      <c r="D23" s="103" t="s">
        <v>2822</v>
      </c>
      <c r="E23" s="97">
        <v>76.162999999999997</v>
      </c>
      <c r="F23" s="98" t="s">
        <v>772</v>
      </c>
      <c r="G23" s="170" t="s">
        <v>2941</v>
      </c>
      <c r="H23" s="168">
        <v>4.5999999999999996</v>
      </c>
      <c r="I23" s="163">
        <v>40</v>
      </c>
      <c r="J23" s="99">
        <f>+PRESUPUESTO!H23</f>
        <v>44867342</v>
      </c>
      <c r="K23">
        <v>43581376</v>
      </c>
    </row>
    <row r="24" spans="1:11" ht="46.5" customHeight="1" x14ac:dyDescent="0.25">
      <c r="A24">
        <v>8</v>
      </c>
      <c r="B24" s="116">
        <v>2.02</v>
      </c>
      <c r="C24" s="102" t="s">
        <v>2830</v>
      </c>
      <c r="D24" s="103" t="s">
        <v>2822</v>
      </c>
      <c r="E24" s="97">
        <v>0.45200000000000001</v>
      </c>
      <c r="F24" s="98" t="s">
        <v>2942</v>
      </c>
      <c r="G24" s="170"/>
      <c r="H24" s="168">
        <v>8.5</v>
      </c>
      <c r="I24" s="163">
        <v>20</v>
      </c>
      <c r="J24" s="99">
        <f>+PRESUPUESTO!H24</f>
        <v>292462</v>
      </c>
      <c r="K24">
        <v>292399</v>
      </c>
    </row>
    <row r="25" spans="1:11" ht="46.5" customHeight="1" x14ac:dyDescent="0.25">
      <c r="A25">
        <v>9</v>
      </c>
      <c r="B25" s="116">
        <v>2.0299999999999998</v>
      </c>
      <c r="C25" s="102" t="s">
        <v>2854</v>
      </c>
      <c r="D25" s="103" t="s">
        <v>2822</v>
      </c>
      <c r="E25" s="97">
        <v>76.162999999999997</v>
      </c>
      <c r="F25" s="98" t="s">
        <v>770</v>
      </c>
      <c r="G25" s="170" t="s">
        <v>2720</v>
      </c>
      <c r="H25" s="168">
        <v>6</v>
      </c>
      <c r="I25" s="163">
        <v>50</v>
      </c>
      <c r="J25" s="99">
        <f>+PRESUPUESTO!H25</f>
        <v>90550145</v>
      </c>
      <c r="K25">
        <v>50488049</v>
      </c>
    </row>
    <row r="26" spans="1:11" ht="46.5" customHeight="1" x14ac:dyDescent="0.25">
      <c r="A26">
        <v>10</v>
      </c>
      <c r="B26" s="116">
        <v>2.04</v>
      </c>
      <c r="C26" s="102" t="s">
        <v>2855</v>
      </c>
      <c r="D26" s="103" t="s">
        <v>2822</v>
      </c>
      <c r="E26" s="97">
        <v>108.492</v>
      </c>
      <c r="F26" s="98" t="s">
        <v>2942</v>
      </c>
      <c r="G26" s="170" t="s">
        <v>2720</v>
      </c>
      <c r="H26" s="168">
        <v>16</v>
      </c>
      <c r="I26" s="163">
        <v>30</v>
      </c>
      <c r="J26" s="99">
        <f>+PRESUPUESTO!H26</f>
        <v>127291200</v>
      </c>
      <c r="K26">
        <v>127563972</v>
      </c>
    </row>
    <row r="27" spans="1:11" x14ac:dyDescent="0.25">
      <c r="B27" s="101">
        <v>3</v>
      </c>
      <c r="C27" s="245" t="s">
        <v>2947</v>
      </c>
      <c r="D27" s="246"/>
      <c r="E27" s="246"/>
      <c r="F27" s="246"/>
      <c r="G27" s="246"/>
      <c r="H27" s="246"/>
      <c r="I27" s="246"/>
      <c r="J27" s="247"/>
    </row>
    <row r="28" spans="1:11" ht="33.75" customHeight="1" x14ac:dyDescent="0.25">
      <c r="A28">
        <v>11</v>
      </c>
      <c r="B28" s="116">
        <v>3.01</v>
      </c>
      <c r="C28" s="102" t="s">
        <v>2857</v>
      </c>
      <c r="D28" s="103" t="s">
        <v>2822</v>
      </c>
      <c r="E28" s="97">
        <v>8.2200000000000006</v>
      </c>
      <c r="F28" s="98" t="s">
        <v>2942</v>
      </c>
      <c r="G28" s="170" t="s">
        <v>2943</v>
      </c>
      <c r="H28" s="168">
        <v>6</v>
      </c>
      <c r="I28" s="163">
        <v>15</v>
      </c>
      <c r="J28" s="99">
        <f>+PRESUPUESTO!H28</f>
        <v>7499606</v>
      </c>
      <c r="K28">
        <v>7634816</v>
      </c>
    </row>
    <row r="29" spans="1:11" ht="33.75" customHeight="1" x14ac:dyDescent="0.25">
      <c r="A29">
        <v>12</v>
      </c>
      <c r="B29" s="116">
        <v>3.02</v>
      </c>
      <c r="C29" s="102" t="s">
        <v>2858</v>
      </c>
      <c r="D29" s="103" t="s">
        <v>2859</v>
      </c>
      <c r="E29" s="97">
        <v>22</v>
      </c>
      <c r="F29" s="98" t="s">
        <v>768</v>
      </c>
      <c r="G29" s="170"/>
      <c r="H29" s="168">
        <v>4.1500000000000004</v>
      </c>
      <c r="I29" s="163">
        <v>15</v>
      </c>
      <c r="J29" s="99">
        <f>+PRESUPUESTO!H29</f>
        <v>10623756</v>
      </c>
      <c r="K29">
        <v>10069459</v>
      </c>
    </row>
    <row r="30" spans="1:11" ht="33.75" customHeight="1" x14ac:dyDescent="0.25">
      <c r="A30">
        <v>13</v>
      </c>
      <c r="B30" s="116">
        <v>3.03</v>
      </c>
      <c r="C30" s="102" t="s">
        <v>2862</v>
      </c>
      <c r="D30" s="103" t="s">
        <v>6</v>
      </c>
      <c r="E30" s="97">
        <v>6</v>
      </c>
      <c r="F30" s="98" t="s">
        <v>2942</v>
      </c>
      <c r="G30" s="170"/>
      <c r="H30" s="168">
        <v>0.5</v>
      </c>
      <c r="I30" s="163">
        <v>6</v>
      </c>
      <c r="J30" s="99">
        <f>+PRESUPUESTO!H30</f>
        <v>1956474</v>
      </c>
      <c r="K30">
        <v>1952223</v>
      </c>
    </row>
    <row r="31" spans="1:11" ht="33.75" customHeight="1" x14ac:dyDescent="0.25">
      <c r="A31">
        <v>14</v>
      </c>
      <c r="B31" s="116">
        <v>3.04</v>
      </c>
      <c r="C31" s="102" t="s">
        <v>2864</v>
      </c>
      <c r="D31" s="103" t="s">
        <v>6</v>
      </c>
      <c r="E31" s="97">
        <v>26</v>
      </c>
      <c r="F31" s="98" t="s">
        <v>2942</v>
      </c>
      <c r="G31" s="170"/>
      <c r="H31" s="168">
        <v>0.16</v>
      </c>
      <c r="I31" s="163">
        <v>5</v>
      </c>
      <c r="J31" s="99">
        <f>+PRESUPUESTO!H31</f>
        <v>638583</v>
      </c>
      <c r="K31">
        <v>792576</v>
      </c>
    </row>
    <row r="32" spans="1:11" ht="33.75" customHeight="1" x14ac:dyDescent="0.25">
      <c r="A32">
        <v>15</v>
      </c>
      <c r="B32" s="116">
        <v>3.05</v>
      </c>
      <c r="C32" s="102" t="s">
        <v>2866</v>
      </c>
      <c r="D32" s="103" t="s">
        <v>2859</v>
      </c>
      <c r="E32" s="97">
        <v>21</v>
      </c>
      <c r="F32" s="98" t="s">
        <v>2942</v>
      </c>
      <c r="G32" s="170" t="s">
        <v>2940</v>
      </c>
      <c r="H32" s="168">
        <v>0.1</v>
      </c>
      <c r="I32" s="163">
        <v>10</v>
      </c>
      <c r="J32" s="99">
        <f>+PRESUPUESTO!H32</f>
        <v>208190</v>
      </c>
      <c r="K32">
        <v>202157</v>
      </c>
    </row>
    <row r="33" spans="1:11" ht="62.25" customHeight="1" x14ac:dyDescent="0.25">
      <c r="A33">
        <v>16</v>
      </c>
      <c r="B33" s="116">
        <v>3.06</v>
      </c>
      <c r="C33" s="102" t="s">
        <v>2867</v>
      </c>
      <c r="D33" s="103" t="s">
        <v>2859</v>
      </c>
      <c r="E33" s="97">
        <v>22</v>
      </c>
      <c r="F33" s="98" t="s">
        <v>2945</v>
      </c>
      <c r="G33" s="170" t="s">
        <v>2944</v>
      </c>
      <c r="H33" s="168">
        <v>0.3</v>
      </c>
      <c r="I33" s="163">
        <v>5</v>
      </c>
      <c r="J33" s="99">
        <f>+PRESUPUESTO!H33</f>
        <v>4338734</v>
      </c>
      <c r="K33">
        <v>4039893</v>
      </c>
    </row>
    <row r="34" spans="1:11" x14ac:dyDescent="0.25">
      <c r="B34" s="101">
        <v>4</v>
      </c>
      <c r="C34" s="245" t="s">
        <v>2873</v>
      </c>
      <c r="D34" s="246"/>
      <c r="E34" s="246"/>
      <c r="F34" s="246"/>
      <c r="G34" s="246"/>
      <c r="H34" s="246"/>
      <c r="I34" s="246"/>
      <c r="J34" s="247"/>
    </row>
    <row r="35" spans="1:11" ht="30" customHeight="1" x14ac:dyDescent="0.25">
      <c r="A35">
        <v>17</v>
      </c>
      <c r="B35" s="116">
        <v>4.01</v>
      </c>
      <c r="C35" s="102" t="s">
        <v>2874</v>
      </c>
      <c r="D35" s="103" t="s">
        <v>2822</v>
      </c>
      <c r="E35" s="97">
        <v>45.238</v>
      </c>
      <c r="F35" s="98" t="s">
        <v>770</v>
      </c>
      <c r="G35" s="170" t="s">
        <v>2720</v>
      </c>
      <c r="H35" s="168">
        <v>16</v>
      </c>
      <c r="I35" s="163">
        <v>45</v>
      </c>
      <c r="J35" s="99">
        <f>+PRESUPUESTO!H35</f>
        <v>79248724</v>
      </c>
      <c r="K35">
        <v>78705561</v>
      </c>
    </row>
    <row r="36" spans="1:11" ht="30" customHeight="1" x14ac:dyDescent="0.25">
      <c r="A36">
        <v>18</v>
      </c>
      <c r="B36" s="116">
        <v>4.0199999999999996</v>
      </c>
      <c r="C36" s="102" t="s">
        <v>2876</v>
      </c>
      <c r="D36" s="103" t="s">
        <v>2822</v>
      </c>
      <c r="E36" s="97">
        <v>4.9779999999999998</v>
      </c>
      <c r="F36" s="98" t="s">
        <v>770</v>
      </c>
      <c r="G36" s="170" t="s">
        <v>2720</v>
      </c>
      <c r="H36" s="168">
        <v>20</v>
      </c>
      <c r="I36" s="163">
        <v>15</v>
      </c>
      <c r="J36" s="99">
        <f>+PRESUPUESTO!H36</f>
        <v>8420178</v>
      </c>
      <c r="K36">
        <v>8300962</v>
      </c>
    </row>
    <row r="37" spans="1:11" ht="30" customHeight="1" x14ac:dyDescent="0.25">
      <c r="A37">
        <v>19</v>
      </c>
      <c r="B37" s="116">
        <v>4.03</v>
      </c>
      <c r="C37" s="102" t="s">
        <v>2877</v>
      </c>
      <c r="D37" s="103" t="s">
        <v>2822</v>
      </c>
      <c r="E37" s="97">
        <v>8.1000000000000003E-2</v>
      </c>
      <c r="F37" s="98" t="s">
        <v>2942</v>
      </c>
      <c r="G37" s="170" t="s">
        <v>2720</v>
      </c>
      <c r="H37" s="168">
        <v>1.7864</v>
      </c>
      <c r="I37" s="163">
        <v>3</v>
      </c>
      <c r="J37" s="99">
        <f>+PRESUPUESTO!H37</f>
        <v>55925</v>
      </c>
      <c r="K37">
        <v>57695</v>
      </c>
    </row>
    <row r="38" spans="1:11" ht="30" customHeight="1" x14ac:dyDescent="0.25">
      <c r="A38">
        <v>20</v>
      </c>
      <c r="B38" s="116">
        <v>4.04</v>
      </c>
      <c r="C38" s="102" t="s">
        <v>2878</v>
      </c>
      <c r="D38" s="103" t="s">
        <v>2816</v>
      </c>
      <c r="E38" s="97">
        <v>144.19999999999999</v>
      </c>
      <c r="F38" s="98" t="s">
        <v>2942</v>
      </c>
      <c r="G38" s="170" t="s">
        <v>2720</v>
      </c>
      <c r="H38" s="168">
        <v>0.95</v>
      </c>
      <c r="I38" s="163">
        <v>10</v>
      </c>
      <c r="J38" s="99">
        <f>+PRESUPUESTO!H38</f>
        <v>21976686</v>
      </c>
      <c r="K38">
        <v>22499699</v>
      </c>
    </row>
    <row r="39" spans="1:11" ht="30" customHeight="1" x14ac:dyDescent="0.25">
      <c r="A39">
        <v>21</v>
      </c>
      <c r="B39" s="116">
        <v>4.05</v>
      </c>
      <c r="C39" s="102" t="s">
        <v>2882</v>
      </c>
      <c r="D39" s="103" t="s">
        <v>2859</v>
      </c>
      <c r="E39" s="97">
        <v>14</v>
      </c>
      <c r="F39" s="98" t="s">
        <v>2945</v>
      </c>
      <c r="G39" s="170" t="s">
        <v>2946</v>
      </c>
      <c r="H39" s="168">
        <v>0.77500000000000002</v>
      </c>
      <c r="I39" s="163">
        <v>5</v>
      </c>
      <c r="J39" s="99">
        <f>+PRESUPUESTO!H39</f>
        <v>3895473</v>
      </c>
      <c r="K39">
        <v>3341247</v>
      </c>
    </row>
    <row r="40" spans="1:11" x14ac:dyDescent="0.25">
      <c r="B40" s="101">
        <v>5</v>
      </c>
      <c r="C40" s="245" t="s">
        <v>2884</v>
      </c>
      <c r="D40" s="246"/>
      <c r="E40" s="246"/>
      <c r="F40" s="246"/>
      <c r="G40" s="246"/>
      <c r="H40" s="246"/>
      <c r="I40" s="246"/>
      <c r="J40" s="247"/>
    </row>
    <row r="41" spans="1:11" ht="45" customHeight="1" x14ac:dyDescent="0.25">
      <c r="A41">
        <v>22</v>
      </c>
      <c r="B41" s="116">
        <v>5.01</v>
      </c>
      <c r="C41" s="102" t="s">
        <v>2886</v>
      </c>
      <c r="D41" s="103" t="s">
        <v>2885</v>
      </c>
      <c r="E41" s="97">
        <v>32164.57</v>
      </c>
      <c r="F41" s="98" t="s">
        <v>2942</v>
      </c>
      <c r="G41" s="170"/>
      <c r="H41" s="168">
        <v>3.1800000000000002E-2</v>
      </c>
      <c r="I41" s="163">
        <v>130</v>
      </c>
      <c r="J41" s="99">
        <f>+PRESUPUESTO!H41</f>
        <v>174865902</v>
      </c>
    </row>
    <row r="42" spans="1:11" x14ac:dyDescent="0.25">
      <c r="B42" s="101">
        <v>6</v>
      </c>
      <c r="C42" s="245" t="s">
        <v>2887</v>
      </c>
      <c r="D42" s="246"/>
      <c r="E42" s="246"/>
      <c r="F42" s="246"/>
      <c r="G42" s="246"/>
      <c r="H42" s="246"/>
      <c r="I42" s="246"/>
      <c r="J42" s="247"/>
    </row>
    <row r="43" spans="1:11" ht="45" customHeight="1" thickBot="1" x14ac:dyDescent="0.3">
      <c r="A43">
        <v>23</v>
      </c>
      <c r="B43" s="117">
        <v>6.01</v>
      </c>
      <c r="C43" s="118" t="s">
        <v>2888</v>
      </c>
      <c r="D43" s="119" t="s">
        <v>2889</v>
      </c>
      <c r="E43" s="120">
        <v>4</v>
      </c>
      <c r="F43" s="121" t="s">
        <v>2942</v>
      </c>
      <c r="G43" s="172"/>
      <c r="H43" s="169">
        <v>1</v>
      </c>
      <c r="I43" s="163">
        <v>5</v>
      </c>
      <c r="J43" s="99">
        <f>+PRESUPUESTO!H43</f>
        <v>1321310</v>
      </c>
    </row>
    <row r="44" spans="1:11" x14ac:dyDescent="0.25">
      <c r="B44" s="255"/>
      <c r="C44" s="255"/>
      <c r="D44" s="255"/>
      <c r="E44" s="255"/>
      <c r="F44" s="255"/>
      <c r="G44" s="127"/>
      <c r="H44" s="127"/>
      <c r="I44" s="127"/>
      <c r="J44" s="128">
        <f>+SUM(J43,J41,J35:J39,J28:J33,J23:J26,J20:J21,J15:J18)</f>
        <v>1000770869</v>
      </c>
      <c r="K44" s="165"/>
    </row>
    <row r="45" spans="1:11" x14ac:dyDescent="0.25">
      <c r="B45" s="254"/>
      <c r="C45" s="254"/>
      <c r="D45" s="254"/>
      <c r="E45" s="254"/>
      <c r="F45" s="254"/>
      <c r="G45" s="161"/>
      <c r="H45" s="161"/>
      <c r="I45" s="161"/>
      <c r="J45" s="128"/>
      <c r="K45" s="165"/>
    </row>
    <row r="46" spans="1:11" x14ac:dyDescent="0.25">
      <c r="B46" s="254"/>
      <c r="C46" s="254"/>
      <c r="D46" s="254"/>
      <c r="E46" s="254"/>
      <c r="F46" s="254"/>
      <c r="G46" s="161"/>
      <c r="H46" s="161"/>
      <c r="I46" s="161"/>
      <c r="J46" s="128"/>
      <c r="K46" s="165"/>
    </row>
    <row r="47" spans="1:11" x14ac:dyDescent="0.25">
      <c r="B47" s="254"/>
      <c r="C47" s="254"/>
      <c r="D47" s="254"/>
      <c r="E47" s="254"/>
      <c r="F47" s="254"/>
      <c r="G47" s="161"/>
      <c r="H47" s="161"/>
      <c r="I47" s="161"/>
      <c r="J47" s="128"/>
      <c r="K47" s="165"/>
    </row>
    <row r="48" spans="1:11" x14ac:dyDescent="0.25">
      <c r="B48" s="255"/>
      <c r="C48" s="255"/>
      <c r="D48" s="255"/>
      <c r="E48" s="255"/>
      <c r="F48" s="255"/>
      <c r="G48" s="127"/>
      <c r="H48" s="127"/>
      <c r="I48" s="127"/>
      <c r="J48" s="128"/>
      <c r="K48" s="165"/>
    </row>
    <row r="49" spans="2:11" x14ac:dyDescent="0.25">
      <c r="B49" s="127"/>
      <c r="C49" s="127"/>
      <c r="D49" s="127"/>
      <c r="E49" s="127"/>
      <c r="F49" s="127"/>
      <c r="G49" s="127"/>
      <c r="H49" s="127"/>
      <c r="I49" s="127"/>
      <c r="J49" s="128"/>
      <c r="K49" s="165"/>
    </row>
    <row r="50" spans="2:11" x14ac:dyDescent="0.25">
      <c r="B50" s="127"/>
      <c r="C50" s="127"/>
      <c r="D50" s="127"/>
      <c r="E50" s="127"/>
      <c r="F50" s="127"/>
      <c r="G50" s="127"/>
      <c r="H50" s="127"/>
      <c r="I50" s="127"/>
      <c r="J50" s="128"/>
      <c r="K50" s="165"/>
    </row>
    <row r="51" spans="2:11" x14ac:dyDescent="0.25">
      <c r="B51" s="127"/>
      <c r="C51" s="127"/>
      <c r="D51" s="127"/>
      <c r="E51" s="127"/>
      <c r="F51" s="127"/>
      <c r="G51" s="127"/>
      <c r="H51" s="127"/>
      <c r="I51" s="127"/>
      <c r="J51" s="128"/>
      <c r="K51" s="165"/>
    </row>
    <row r="52" spans="2:11" x14ac:dyDescent="0.25">
      <c r="B52" s="127"/>
      <c r="C52" s="127"/>
      <c r="D52" s="127"/>
      <c r="E52" s="127"/>
      <c r="F52" s="127"/>
      <c r="G52" s="127"/>
      <c r="H52" s="127"/>
      <c r="I52" s="127"/>
      <c r="J52" s="128"/>
      <c r="K52" s="165"/>
    </row>
    <row r="53" spans="2:11" x14ac:dyDescent="0.25">
      <c r="B53" s="127"/>
      <c r="C53" s="127"/>
      <c r="D53" s="127"/>
      <c r="E53" s="127"/>
      <c r="F53" s="127"/>
      <c r="G53" s="127"/>
      <c r="H53" s="127"/>
      <c r="I53" s="127"/>
      <c r="J53" s="128"/>
      <c r="K53" s="165"/>
    </row>
    <row r="54" spans="2:11" ht="18" customHeight="1" x14ac:dyDescent="0.25">
      <c r="B54" s="166"/>
      <c r="C54" s="132"/>
      <c r="D54" s="125"/>
      <c r="E54" s="167"/>
      <c r="F54" s="166"/>
      <c r="G54" s="166"/>
      <c r="H54" s="166"/>
      <c r="I54" s="166"/>
      <c r="J54" s="166"/>
      <c r="K54" s="165"/>
    </row>
    <row r="55" spans="2:11" ht="25.5" customHeight="1" x14ac:dyDescent="0.25">
      <c r="B55" s="260"/>
      <c r="C55" s="260"/>
      <c r="D55" s="132"/>
      <c r="E55" s="261"/>
      <c r="F55" s="261"/>
      <c r="G55" s="261"/>
      <c r="H55" s="261"/>
      <c r="I55" s="261"/>
      <c r="J55" s="261"/>
      <c r="K55" s="165"/>
    </row>
    <row r="56" spans="2:11" x14ac:dyDescent="0.25">
      <c r="B56" s="165"/>
      <c r="C56" s="165"/>
      <c r="D56" s="165"/>
      <c r="E56" s="165"/>
      <c r="F56" s="165"/>
      <c r="G56" s="165"/>
      <c r="H56" s="165"/>
      <c r="I56" s="165"/>
      <c r="J56" s="165"/>
      <c r="K56" s="165"/>
    </row>
    <row r="57" spans="2:11" x14ac:dyDescent="0.25">
      <c r="B57" s="165"/>
      <c r="C57" s="165"/>
      <c r="D57" s="165"/>
      <c r="E57" s="165"/>
      <c r="F57" s="165"/>
      <c r="G57" s="165"/>
      <c r="H57" s="165"/>
      <c r="I57" s="165"/>
      <c r="J57" s="165"/>
      <c r="K57" s="165"/>
    </row>
  </sheetData>
  <mergeCells count="16">
    <mergeCell ref="C27:J27"/>
    <mergeCell ref="B10:J10"/>
    <mergeCell ref="C13:J13"/>
    <mergeCell ref="C14:J14"/>
    <mergeCell ref="C19:J19"/>
    <mergeCell ref="C22:J22"/>
    <mergeCell ref="B47:F47"/>
    <mergeCell ref="B48:F48"/>
    <mergeCell ref="B55:C55"/>
    <mergeCell ref="E55:J55"/>
    <mergeCell ref="C34:J34"/>
    <mergeCell ref="C40:J40"/>
    <mergeCell ref="C42:J42"/>
    <mergeCell ref="B44:F44"/>
    <mergeCell ref="B45:F45"/>
    <mergeCell ref="B46:F46"/>
  </mergeCells>
  <printOptions horizontalCentered="1"/>
  <pageMargins left="0.70866141732283472" right="0.70866141732283472" top="0.74803149606299213" bottom="0.74803149606299213" header="0.31496062992125984" footer="0.31496062992125984"/>
  <pageSetup scale="82" orientation="portrait" verticalDpi="1200" r:id="rId1"/>
  <rowBreaks count="1" manualBreakCount="1">
    <brk id="43" min="1" max="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7</vt:i4>
      </vt:variant>
    </vt:vector>
  </HeadingPairs>
  <TitlesOfParts>
    <vt:vector size="14" baseType="lpstr">
      <vt:lpstr>AIU</vt:lpstr>
      <vt:lpstr>INSUMOS</vt:lpstr>
      <vt:lpstr>APU</vt:lpstr>
      <vt:lpstr>BASICO</vt:lpstr>
      <vt:lpstr>PRESUPUESTO</vt:lpstr>
      <vt:lpstr>TRANS</vt:lpstr>
      <vt:lpstr>RENDIMIENTOS</vt:lpstr>
      <vt:lpstr>AIU!Área_de_impresión</vt:lpstr>
      <vt:lpstr>APU!Área_de_impresión</vt:lpstr>
      <vt:lpstr>PRESUPUESTO!Área_de_impresión</vt:lpstr>
      <vt:lpstr>RENDIMIENTOS!Área_de_impresión</vt:lpstr>
      <vt:lpstr>TRANS!Área_de_impresión</vt:lpstr>
      <vt:lpstr>PRESUPUESTO!Títulos_a_imprimir</vt:lpstr>
      <vt:lpstr>RENDIMIENTOS!Títulos_a_imprimir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USER</cp:lastModifiedBy>
  <cp:lastPrinted>2017-06-14T19:53:48Z</cp:lastPrinted>
  <dcterms:created xsi:type="dcterms:W3CDTF">2017-06-12T22:09:16Z</dcterms:created>
  <dcterms:modified xsi:type="dcterms:W3CDTF">2019-03-26T16:14:10Z</dcterms:modified>
</cp:coreProperties>
</file>