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atos" sheetId="1" r:id="rId1"/>
    <sheet name="Hoja2" sheetId="2" r:id="rId2"/>
    <sheet name="Hoja3" sheetId="3" r:id="rId3"/>
    <sheet name="Hoja5" sheetId="5" r:id="rId4"/>
    <sheet name="Hoja6" sheetId="6" r:id="rId5"/>
    <sheet name="Hoja7" sheetId="7" r:id="rId6"/>
  </sheets>
  <definedNames>
    <definedName name="_xlnm._FilterDatabase" localSheetId="0" hidden="1">datos!$A$1:$AA$44</definedName>
  </definedNames>
  <calcPr calcId="125725"/>
</workbook>
</file>

<file path=xl/calcChain.xml><?xml version="1.0" encoding="utf-8"?>
<calcChain xmlns="http://schemas.openxmlformats.org/spreadsheetml/2006/main">
  <c r="B5" i="6"/>
  <c r="H53" i="1"/>
  <c r="H19" i="5"/>
  <c r="I19"/>
  <c r="I30" i="3"/>
  <c r="I27"/>
  <c r="I16"/>
  <c r="G11"/>
  <c r="G3"/>
</calcChain>
</file>

<file path=xl/sharedStrings.xml><?xml version="1.0" encoding="utf-8"?>
<sst xmlns="http://schemas.openxmlformats.org/spreadsheetml/2006/main" count="695" uniqueCount="141">
  <si>
    <t>Municipio</t>
  </si>
  <si>
    <t>vereda</t>
  </si>
  <si>
    <t>vlrcatastroha</t>
  </si>
  <si>
    <t>extha</t>
  </si>
  <si>
    <t>tenencia</t>
  </si>
  <si>
    <t>totproduccion</t>
  </si>
  <si>
    <t>act_agricola</t>
  </si>
  <si>
    <t>area_agri</t>
  </si>
  <si>
    <t>suma_agri</t>
  </si>
  <si>
    <t>cultivo</t>
  </si>
  <si>
    <t>perdida_cose</t>
  </si>
  <si>
    <t>razon_per_cosech</t>
  </si>
  <si>
    <t>Act_Pecu</t>
  </si>
  <si>
    <t>tipo_act_pecuar</t>
  </si>
  <si>
    <t>acti_bovina</t>
  </si>
  <si>
    <t>act_ovina</t>
  </si>
  <si>
    <t>Total_cab</t>
  </si>
  <si>
    <t>total_pecu</t>
  </si>
  <si>
    <t>or_pecuaria</t>
  </si>
  <si>
    <t>act_avicola</t>
  </si>
  <si>
    <t>TOTAL_Avicola</t>
  </si>
  <si>
    <t>cobertura_boscosa</t>
  </si>
  <si>
    <t>contami_agua</t>
  </si>
  <si>
    <t>calidad_agua</t>
  </si>
  <si>
    <t>eda</t>
  </si>
  <si>
    <t>fertilidad_suelo</t>
  </si>
  <si>
    <t>inundacion_inv</t>
  </si>
  <si>
    <t>Gobernador</t>
  </si>
  <si>
    <t>leche</t>
  </si>
  <si>
    <t>Buena</t>
  </si>
  <si>
    <t>no</t>
  </si>
  <si>
    <t>buena</t>
  </si>
  <si>
    <t>Santa Rosita</t>
  </si>
  <si>
    <t>carne</t>
  </si>
  <si>
    <t>regular</t>
  </si>
  <si>
    <t>Cañon de la Lechuza/ Santa Rosita</t>
  </si>
  <si>
    <t>Efectos climaticos</t>
  </si>
  <si>
    <t>si</t>
  </si>
  <si>
    <t>Ubita</t>
  </si>
  <si>
    <t xml:space="preserve">Lechuga, espinaca , apio, brócoli, suquini, coliflor, rábanos, acelga china, acelga común, tomate </t>
  </si>
  <si>
    <t>Fresa</t>
  </si>
  <si>
    <t>cría y levante</t>
  </si>
  <si>
    <t xml:space="preserve">Maíz, papa, haba y alverja y aromáticas </t>
  </si>
  <si>
    <t xml:space="preserve"> tomate lechuga pimentón espinaca cebolla </t>
  </si>
  <si>
    <t>mala</t>
  </si>
  <si>
    <t>Chitiva bajo</t>
  </si>
  <si>
    <t>Avena</t>
  </si>
  <si>
    <t xml:space="preserve">Avena </t>
  </si>
  <si>
    <t>otro</t>
  </si>
  <si>
    <t>Palmira</t>
  </si>
  <si>
    <t>Espinaca lechuga tomate cilantro</t>
  </si>
  <si>
    <t>Chingacio bajo</t>
  </si>
  <si>
    <t>inundación</t>
  </si>
  <si>
    <t>Aposentos</t>
  </si>
  <si>
    <t>Tablon</t>
  </si>
  <si>
    <t>Agua Caliente</t>
  </si>
  <si>
    <t>Fresa y habas</t>
  </si>
  <si>
    <t>Fresa y papa</t>
  </si>
  <si>
    <t>Veracruz</t>
  </si>
  <si>
    <t>Chinata</t>
  </si>
  <si>
    <t>Tilata Alto</t>
  </si>
  <si>
    <t>Santa barbara</t>
  </si>
  <si>
    <t xml:space="preserve">Maíz </t>
  </si>
  <si>
    <t>Pueblo  viejo</t>
  </si>
  <si>
    <t>Papa, zanahoria</t>
  </si>
  <si>
    <t>Boitiva</t>
  </si>
  <si>
    <t>Cebolla y papa</t>
  </si>
  <si>
    <t>Boita</t>
  </si>
  <si>
    <t>SI</t>
  </si>
  <si>
    <t>NO</t>
  </si>
  <si>
    <t>Parámetro</t>
  </si>
  <si>
    <t>Estimador</t>
  </si>
  <si>
    <t>Error estándar</t>
  </si>
  <si>
    <t>Valor t</t>
  </si>
  <si>
    <t>Pr &gt; |t|</t>
  </si>
  <si>
    <t>Intercept</t>
  </si>
  <si>
    <t>9075775.46</t>
  </si>
  <si>
    <t>-0.35</t>
  </si>
  <si>
    <t>0.7307</t>
  </si>
  <si>
    <t>&lt;,0001</t>
  </si>
  <si>
    <t>B</t>
  </si>
  <si>
    <t>AGRICOLA 1</t>
  </si>
  <si>
    <t>AGRICOLA 2</t>
  </si>
  <si>
    <t>0.00</t>
  </si>
  <si>
    <t>.</t>
  </si>
  <si>
    <t>,</t>
  </si>
  <si>
    <t>1.16</t>
  </si>
  <si>
    <t>0.2509</t>
  </si>
  <si>
    <t>3.77</t>
  </si>
  <si>
    <t>0.0005</t>
  </si>
  <si>
    <t>9650912.33</t>
  </si>
  <si>
    <t>0.30</t>
  </si>
  <si>
    <t>0.7687</t>
  </si>
  <si>
    <t>830652.95</t>
  </si>
  <si>
    <t>3.85</t>
  </si>
  <si>
    <t>0.0004</t>
  </si>
  <si>
    <t>13688008.85</t>
  </si>
  <si>
    <t>0.85</t>
  </si>
  <si>
    <t>0.3989</t>
  </si>
  <si>
    <t>actividad agricola</t>
  </si>
  <si>
    <t>actividad pecuaria</t>
  </si>
  <si>
    <t>Variable</t>
  </si>
  <si>
    <t>Media</t>
  </si>
  <si>
    <t>Dev tip</t>
  </si>
  <si>
    <t>Mínimo</t>
  </si>
  <si>
    <t>Máximo</t>
  </si>
  <si>
    <t>N</t>
  </si>
  <si>
    <t>Cuartil inferior</t>
  </si>
  <si>
    <t>Mediana</t>
  </si>
  <si>
    <t>Cuantil superior</t>
  </si>
  <si>
    <t>37332724.16</t>
  </si>
  <si>
    <t>0.4495424</t>
  </si>
  <si>
    <t>0.2803413</t>
  </si>
  <si>
    <t>95812294.72</t>
  </si>
  <si>
    <t>0.9000928</t>
  </si>
  <si>
    <t>4124.36</t>
  </si>
  <si>
    <t>0.0100000</t>
  </si>
  <si>
    <t>492915.00</t>
  </si>
  <si>
    <t>0.3220000</t>
  </si>
  <si>
    <t>2803500.00</t>
  </si>
  <si>
    <t>0.6440000</t>
  </si>
  <si>
    <t>22500000.00</t>
  </si>
  <si>
    <t>0.0050000</t>
  </si>
  <si>
    <t>Carne</t>
  </si>
  <si>
    <t>Cria y Levante</t>
  </si>
  <si>
    <t>Leche</t>
  </si>
  <si>
    <t>Actividad Bovina</t>
  </si>
  <si>
    <t>7992987.72</t>
  </si>
  <si>
    <t>1.28</t>
  </si>
  <si>
    <t>0.2075</t>
  </si>
  <si>
    <t>734799.62</t>
  </si>
  <si>
    <t>0.80</t>
  </si>
  <si>
    <t>0.4285</t>
  </si>
  <si>
    <t>31098576.21</t>
  </si>
  <si>
    <t>3.79</t>
  </si>
  <si>
    <t>propietario</t>
  </si>
  <si>
    <t>arrendatario</t>
  </si>
  <si>
    <t>encargado</t>
  </si>
  <si>
    <t>60_vel</t>
  </si>
  <si>
    <t>180_vel</t>
  </si>
  <si>
    <t>300_vel</t>
  </si>
</sst>
</file>

<file path=xl/styles.xml><?xml version="1.0" encoding="utf-8"?>
<styleSheet xmlns="http://schemas.openxmlformats.org/spreadsheetml/2006/main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4F493B"/>
      </right>
      <top/>
      <bottom style="medium">
        <color rgb="FF4F493B"/>
      </bottom>
      <diagonal/>
    </border>
    <border>
      <left style="medium">
        <color rgb="FF4F493B"/>
      </left>
      <right style="medium">
        <color rgb="FF4F493B"/>
      </right>
      <top style="medium">
        <color rgb="FF4F493B"/>
      </top>
      <bottom style="medium">
        <color rgb="FF4F493B"/>
      </bottom>
      <diagonal/>
    </border>
    <border>
      <left/>
      <right style="medium">
        <color rgb="FF4F493B"/>
      </right>
      <top style="medium">
        <color rgb="FF4F493B"/>
      </top>
      <bottom style="medium">
        <color rgb="FF4F493B"/>
      </bottom>
      <diagonal/>
    </border>
    <border>
      <left/>
      <right/>
      <top style="medium">
        <color rgb="FF4F493B"/>
      </top>
      <bottom style="medium">
        <color rgb="FF4F493B"/>
      </bottom>
      <diagonal/>
    </border>
    <border>
      <left style="medium">
        <color rgb="FF4F493B"/>
      </left>
      <right style="medium">
        <color rgb="FF4F493B"/>
      </right>
      <top/>
      <bottom style="medium">
        <color rgb="FF4F493B"/>
      </bottom>
      <diagonal/>
    </border>
    <border>
      <left/>
      <right/>
      <top/>
      <bottom style="medium">
        <color rgb="FF4F493B"/>
      </bottom>
      <diagonal/>
    </border>
    <border>
      <left style="medium">
        <color rgb="FF4F493B"/>
      </left>
      <right style="medium">
        <color rgb="FF4F493B"/>
      </right>
      <top/>
      <bottom/>
      <diagonal/>
    </border>
    <border>
      <left/>
      <right style="medium">
        <color rgb="FF4F493B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0" xfId="0" applyFont="1" applyBorder="1" applyAlignment="1"/>
    <xf numFmtId="1" fontId="2" fillId="0" borderId="0" xfId="0" applyNumberFormat="1" applyFont="1" applyBorder="1" applyAlignment="1"/>
    <xf numFmtId="0" fontId="0" fillId="0" borderId="0" xfId="0" applyFont="1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3" xfId="0" applyFont="1" applyBorder="1" applyAlignment="1"/>
    <xf numFmtId="0" fontId="4" fillId="0" borderId="3" xfId="0" applyFont="1" applyBorder="1" applyAlignment="1"/>
    <xf numFmtId="0" fontId="0" fillId="0" borderId="3" xfId="0" applyFont="1" applyBorder="1" applyAlignment="1"/>
    <xf numFmtId="1" fontId="2" fillId="2" borderId="0" xfId="0" applyNumberFormat="1" applyFont="1" applyFill="1" applyBorder="1" applyAlignment="1"/>
    <xf numFmtId="1" fontId="0" fillId="0" borderId="0" xfId="0" applyNumberFormat="1" applyFont="1" applyBorder="1" applyAlignment="1"/>
    <xf numFmtId="1" fontId="0" fillId="0" borderId="0" xfId="0" applyNumberFormat="1"/>
    <xf numFmtId="0" fontId="3" fillId="5" borderId="4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left" wrapText="1"/>
    </xf>
    <xf numFmtId="0" fontId="5" fillId="4" borderId="6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wrapText="1"/>
    </xf>
    <xf numFmtId="0" fontId="5" fillId="4" borderId="8" xfId="0" applyFont="1" applyFill="1" applyBorder="1" applyAlignment="1">
      <alignment horizontal="left" vertical="top"/>
    </xf>
    <xf numFmtId="0" fontId="3" fillId="5" borderId="9" xfId="0" applyFont="1" applyFill="1" applyBorder="1" applyAlignment="1">
      <alignment horizontal="right" vertical="top"/>
    </xf>
    <xf numFmtId="0" fontId="5" fillId="4" borderId="10" xfId="0" applyFont="1" applyFill="1" applyBorder="1" applyAlignment="1">
      <alignment horizontal="left" vertical="top"/>
    </xf>
    <xf numFmtId="0" fontId="3" fillId="5" borderId="11" xfId="0" applyFont="1" applyFill="1" applyBorder="1" applyAlignment="1">
      <alignment horizontal="right" vertical="top"/>
    </xf>
    <xf numFmtId="0" fontId="3" fillId="5" borderId="0" xfId="0" applyFont="1" applyFill="1" applyBorder="1" applyAlignment="1">
      <alignment horizontal="right" vertical="top"/>
    </xf>
    <xf numFmtId="44" fontId="0" fillId="0" borderId="0" xfId="1" applyFont="1"/>
    <xf numFmtId="3" fontId="0" fillId="0" borderId="0" xfId="0" applyNumberFormat="1"/>
    <xf numFmtId="3" fontId="3" fillId="5" borderId="4" xfId="0" applyNumberFormat="1" applyFont="1" applyFill="1" applyBorder="1" applyAlignment="1">
      <alignment horizontal="right" vertical="top"/>
    </xf>
    <xf numFmtId="3" fontId="3" fillId="5" borderId="11" xfId="0" applyNumberFormat="1" applyFont="1" applyFill="1" applyBorder="1" applyAlignment="1">
      <alignment horizontal="right" vertical="top"/>
    </xf>
    <xf numFmtId="164" fontId="3" fillId="2" borderId="1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Border="1" applyAlignment="1"/>
    <xf numFmtId="164" fontId="0" fillId="0" borderId="0" xfId="1" applyNumberFormat="1" applyFont="1"/>
    <xf numFmtId="0" fontId="6" fillId="5" borderId="4" xfId="0" applyFont="1" applyFill="1" applyBorder="1" applyAlignment="1">
      <alignment horizontal="right" vertical="top" wrapText="1"/>
    </xf>
    <xf numFmtId="3" fontId="6" fillId="5" borderId="4" xfId="0" applyNumberFormat="1" applyFont="1" applyFill="1" applyBorder="1" applyAlignment="1">
      <alignment horizontal="right" vertical="top" wrapText="1"/>
    </xf>
    <xf numFmtId="0" fontId="6" fillId="5" borderId="8" xfId="0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horizontal="right" vertical="top" wrapText="1"/>
    </xf>
    <xf numFmtId="3" fontId="6" fillId="5" borderId="9" xfId="0" applyNumberFormat="1" applyFont="1" applyFill="1" applyBorder="1" applyAlignment="1">
      <alignment horizontal="right" vertical="top" wrapText="1"/>
    </xf>
    <xf numFmtId="0" fontId="6" fillId="5" borderId="10" xfId="0" applyFont="1" applyFill="1" applyBorder="1" applyAlignment="1">
      <alignment horizontal="left" vertical="top" wrapText="1"/>
    </xf>
    <xf numFmtId="0" fontId="6" fillId="5" borderId="11" xfId="0" applyFont="1" applyFill="1" applyBorder="1" applyAlignment="1">
      <alignment horizontal="right" vertical="top" wrapText="1"/>
    </xf>
    <xf numFmtId="3" fontId="6" fillId="5" borderId="11" xfId="0" applyNumberFormat="1" applyFont="1" applyFill="1" applyBorder="1" applyAlignment="1">
      <alignment horizontal="right" vertical="top" wrapText="1"/>
    </xf>
    <xf numFmtId="0" fontId="6" fillId="5" borderId="0" xfId="0" applyFont="1" applyFill="1" applyBorder="1" applyAlignment="1">
      <alignment horizontal="right" vertical="top" wrapText="1"/>
    </xf>
    <xf numFmtId="0" fontId="6" fillId="5" borderId="0" xfId="0" applyFont="1" applyFill="1" applyBorder="1" applyAlignment="1">
      <alignment horizontal="left" vertical="top" wrapText="1"/>
    </xf>
    <xf numFmtId="0" fontId="5" fillId="4" borderId="12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right" wrapText="1"/>
    </xf>
    <xf numFmtId="164" fontId="5" fillId="4" borderId="12" xfId="1" applyNumberFormat="1" applyFont="1" applyFill="1" applyBorder="1" applyAlignment="1">
      <alignment horizontal="right" wrapText="1"/>
    </xf>
    <xf numFmtId="0" fontId="6" fillId="5" borderId="12" xfId="0" applyFont="1" applyFill="1" applyBorder="1" applyAlignment="1">
      <alignment horizontal="left" vertical="top" wrapText="1"/>
    </xf>
    <xf numFmtId="1" fontId="6" fillId="5" borderId="12" xfId="0" applyNumberFormat="1" applyFont="1" applyFill="1" applyBorder="1" applyAlignment="1">
      <alignment horizontal="right" vertical="top" wrapText="1"/>
    </xf>
    <xf numFmtId="164" fontId="6" fillId="5" borderId="12" xfId="1" applyNumberFormat="1" applyFont="1" applyFill="1" applyBorder="1" applyAlignment="1">
      <alignment horizontal="right" vertical="top" wrapText="1"/>
    </xf>
    <xf numFmtId="0" fontId="6" fillId="5" borderId="12" xfId="0" applyFont="1" applyFill="1" applyBorder="1" applyAlignment="1">
      <alignment horizontal="right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right" vertical="top" wrapText="1"/>
    </xf>
    <xf numFmtId="0" fontId="5" fillId="4" borderId="0" xfId="0" applyFont="1" applyFill="1" applyBorder="1" applyAlignment="1">
      <alignment horizontal="left" vertical="top"/>
    </xf>
    <xf numFmtId="3" fontId="3" fillId="5" borderId="0" xfId="0" applyNumberFormat="1" applyFont="1" applyFill="1" applyBorder="1" applyAlignment="1">
      <alignment horizontal="right" vertical="top"/>
    </xf>
    <xf numFmtId="0" fontId="5" fillId="4" borderId="13" xfId="0" applyFont="1" applyFill="1" applyBorder="1" applyAlignment="1">
      <alignment horizontal="left" vertical="top"/>
    </xf>
    <xf numFmtId="0" fontId="3" fillId="5" borderId="13" xfId="0" applyFont="1" applyFill="1" applyBorder="1" applyAlignment="1">
      <alignment horizontal="right" vertical="top"/>
    </xf>
    <xf numFmtId="3" fontId="3" fillId="5" borderId="13" xfId="0" applyNumberFormat="1" applyFont="1" applyFill="1" applyBorder="1" applyAlignment="1">
      <alignment horizontal="right" vertical="top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CO"/>
  <c:chart>
    <c:title>
      <c:tx>
        <c:rich>
          <a:bodyPr/>
          <a:lstStyle/>
          <a:p>
            <a:pPr>
              <a:defRPr/>
            </a:pPr>
            <a:r>
              <a:rPr lang="es-CO"/>
              <a:t>Actividad Agricola</a:t>
            </a:r>
          </a:p>
        </c:rich>
      </c:tx>
    </c:title>
    <c:plotArea>
      <c:layout/>
      <c:pieChart>
        <c:varyColors val="1"/>
        <c:ser>
          <c:idx val="0"/>
          <c:order val="0"/>
          <c:dLbls>
            <c:showCatName val="1"/>
            <c:showPercent val="1"/>
            <c:showLeaderLines val="1"/>
          </c:dLbls>
          <c:cat>
            <c:strRef>
              <c:f>Hoja2!$A$2:$A$3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Hoja2!$B$2:$B$3</c:f>
              <c:numCache>
                <c:formatCode>General</c:formatCode>
                <c:ptCount val="2"/>
                <c:pt idx="0">
                  <c:v>17</c:v>
                </c:pt>
                <c:pt idx="1">
                  <c:v>26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CO"/>
  <c:chart>
    <c:title>
      <c:tx>
        <c:rich>
          <a:bodyPr/>
          <a:lstStyle/>
          <a:p>
            <a:pPr>
              <a:defRPr/>
            </a:pPr>
            <a:r>
              <a:rPr lang="es-CO"/>
              <a:t>Actividad Pecuaria</a:t>
            </a:r>
          </a:p>
        </c:rich>
      </c:tx>
      <c:layout/>
    </c:title>
    <c:plotArea>
      <c:layout/>
      <c:pieChart>
        <c:varyColors val="1"/>
        <c:ser>
          <c:idx val="0"/>
          <c:order val="0"/>
          <c:dLbls>
            <c:showCatName val="1"/>
            <c:showPercent val="1"/>
            <c:showLeaderLines val="1"/>
          </c:dLbls>
          <c:cat>
            <c:strRef>
              <c:f>Hoja2!$A$7:$A$8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Hoja2!$B$7:$B$8</c:f>
              <c:numCache>
                <c:formatCode>General</c:formatCode>
                <c:ptCount val="2"/>
                <c:pt idx="0">
                  <c:v>35</c:v>
                </c:pt>
                <c:pt idx="1">
                  <c:v>8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CO"/>
  <c:chart>
    <c:title>
      <c:tx>
        <c:rich>
          <a:bodyPr/>
          <a:lstStyle/>
          <a:p>
            <a:pPr>
              <a:defRPr sz="1400"/>
            </a:pPr>
            <a:r>
              <a:rPr lang="es-CO" sz="1400"/>
              <a:t>Tipo</a:t>
            </a:r>
            <a:r>
              <a:rPr lang="es-CO" sz="1400" baseline="0"/>
              <a:t> de Actividad Bovina</a:t>
            </a:r>
            <a:endParaRPr lang="es-CO" sz="1400"/>
          </a:p>
        </c:rich>
      </c:tx>
    </c:title>
    <c:plotArea>
      <c:layout/>
      <c:pieChart>
        <c:varyColors val="1"/>
        <c:ser>
          <c:idx val="0"/>
          <c:order val="0"/>
          <c:dLbls>
            <c:showCatName val="1"/>
            <c:showPercent val="1"/>
            <c:showLeaderLines val="1"/>
          </c:dLbls>
          <c:cat>
            <c:strRef>
              <c:f>Hoja2!$A$12:$A$14</c:f>
              <c:strCache>
                <c:ptCount val="3"/>
                <c:pt idx="0">
                  <c:v>Carne</c:v>
                </c:pt>
                <c:pt idx="1">
                  <c:v>Cria y Levante</c:v>
                </c:pt>
                <c:pt idx="2">
                  <c:v>Leche</c:v>
                </c:pt>
              </c:strCache>
            </c:strRef>
          </c:cat>
          <c:val>
            <c:numRef>
              <c:f>Hoja2!$B$12:$B$14</c:f>
              <c:numCache>
                <c:formatCode>General</c:formatCode>
                <c:ptCount val="3"/>
                <c:pt idx="0">
                  <c:v>2</c:v>
                </c:pt>
                <c:pt idx="1">
                  <c:v>8</c:v>
                </c:pt>
                <c:pt idx="2">
                  <c:v>25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CO"/>
  <c:chart>
    <c:title>
      <c:tx>
        <c:rich>
          <a:bodyPr/>
          <a:lstStyle/>
          <a:p>
            <a:pPr>
              <a:defRPr sz="1200"/>
            </a:pPr>
            <a:r>
              <a:rPr lang="es-CO" sz="1200"/>
              <a:t>Tenencia del predio</a:t>
            </a:r>
          </a:p>
        </c:rich>
      </c:tx>
      <c:layout/>
    </c:title>
    <c:plotArea>
      <c:layout/>
      <c:pieChart>
        <c:varyColors val="1"/>
        <c:ser>
          <c:idx val="0"/>
          <c:order val="0"/>
          <c:dLbls>
            <c:txPr>
              <a:bodyPr/>
              <a:lstStyle/>
              <a:p>
                <a:pPr>
                  <a:defRPr sz="800"/>
                </a:pPr>
                <a:endParaRPr lang="es-CO"/>
              </a:p>
            </c:txPr>
            <c:showCatName val="1"/>
            <c:showPercent val="1"/>
            <c:showLeaderLines val="1"/>
          </c:dLbls>
          <c:cat>
            <c:strRef>
              <c:f>Hoja2!$A$32:$A$34</c:f>
              <c:strCache>
                <c:ptCount val="3"/>
                <c:pt idx="0">
                  <c:v>propietario</c:v>
                </c:pt>
                <c:pt idx="1">
                  <c:v>arrendatario</c:v>
                </c:pt>
                <c:pt idx="2">
                  <c:v>encargado</c:v>
                </c:pt>
              </c:strCache>
            </c:strRef>
          </c:cat>
          <c:val>
            <c:numRef>
              <c:f>Hoja2!$B$32:$B$34</c:f>
              <c:numCache>
                <c:formatCode>General</c:formatCode>
                <c:ptCount val="3"/>
                <c:pt idx="0">
                  <c:v>33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180975</xdr:rowOff>
    </xdr:from>
    <xdr:to>
      <xdr:col>7</xdr:col>
      <xdr:colOff>676275</xdr:colOff>
      <xdr:row>12</xdr:row>
      <xdr:rowOff>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13</xdr:row>
      <xdr:rowOff>76200</xdr:rowOff>
    </xdr:from>
    <xdr:to>
      <xdr:col>7</xdr:col>
      <xdr:colOff>628650</xdr:colOff>
      <xdr:row>27</xdr:row>
      <xdr:rowOff>57150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752474</xdr:colOff>
      <xdr:row>3</xdr:row>
      <xdr:rowOff>161925</xdr:rowOff>
    </xdr:from>
    <xdr:to>
      <xdr:col>15</xdr:col>
      <xdr:colOff>152399</xdr:colOff>
      <xdr:row>20</xdr:row>
      <xdr:rowOff>85725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9525</xdr:colOff>
      <xdr:row>28</xdr:row>
      <xdr:rowOff>180975</xdr:rowOff>
    </xdr:from>
    <xdr:to>
      <xdr:col>9</xdr:col>
      <xdr:colOff>9525</xdr:colOff>
      <xdr:row>43</xdr:row>
      <xdr:rowOff>66675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3"/>
  <sheetViews>
    <sheetView tabSelected="1" workbookViewId="0">
      <selection activeCell="E51" sqref="E51"/>
    </sheetView>
  </sheetViews>
  <sheetFormatPr baseColWidth="10" defaultRowHeight="15"/>
  <cols>
    <col min="6" max="6" width="16.5703125" style="39" bestFit="1" customWidth="1"/>
    <col min="9" max="9" width="11.42578125" style="23"/>
    <col min="18" max="18" width="12.5703125" bestFit="1" customWidth="1"/>
  </cols>
  <sheetData>
    <row r="1" spans="1:27" ht="25.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7" t="s">
        <v>5</v>
      </c>
      <c r="G1" s="4" t="s">
        <v>6</v>
      </c>
      <c r="H1" s="4" t="s">
        <v>7</v>
      </c>
      <c r="I1" s="5" t="s">
        <v>8</v>
      </c>
      <c r="J1" s="7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6" t="s">
        <v>17</v>
      </c>
      <c r="S1" s="4" t="s">
        <v>18</v>
      </c>
      <c r="T1" s="4" t="s">
        <v>19</v>
      </c>
      <c r="U1" s="8" t="s">
        <v>20</v>
      </c>
      <c r="V1" s="9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 s="10">
        <v>3</v>
      </c>
      <c r="B2" s="11" t="s">
        <v>49</v>
      </c>
      <c r="C2" s="12">
        <v>14490000</v>
      </c>
      <c r="D2" s="11">
        <v>0.32200000000000001</v>
      </c>
      <c r="E2" s="11">
        <v>3</v>
      </c>
      <c r="F2" s="38">
        <v>4124.3629999999994</v>
      </c>
      <c r="G2" s="11" t="s">
        <v>68</v>
      </c>
      <c r="H2" s="11">
        <v>2.0000000000000001E-4</v>
      </c>
      <c r="I2" s="21">
        <v>4124.3629999999994</v>
      </c>
      <c r="J2" s="11" t="s">
        <v>50</v>
      </c>
      <c r="K2" s="13">
        <v>0</v>
      </c>
      <c r="L2" s="13"/>
      <c r="M2" s="11" t="s">
        <v>69</v>
      </c>
      <c r="N2" s="16">
        <v>0</v>
      </c>
      <c r="O2" s="11">
        <v>0</v>
      </c>
      <c r="P2" s="11">
        <v>0</v>
      </c>
      <c r="Q2" s="16">
        <v>0</v>
      </c>
      <c r="R2" s="12">
        <v>0</v>
      </c>
      <c r="S2" s="13"/>
      <c r="T2" s="11">
        <v>0</v>
      </c>
      <c r="U2" s="16">
        <v>0</v>
      </c>
      <c r="V2" s="11">
        <v>0</v>
      </c>
      <c r="W2" s="11">
        <v>0</v>
      </c>
      <c r="X2" s="11" t="s">
        <v>29</v>
      </c>
      <c r="Y2" s="11" t="s">
        <v>30</v>
      </c>
      <c r="Z2" s="11" t="s">
        <v>31</v>
      </c>
      <c r="AA2" s="11">
        <v>0</v>
      </c>
    </row>
    <row r="3" spans="1:27">
      <c r="A3" s="10">
        <v>1</v>
      </c>
      <c r="B3" s="11" t="s">
        <v>54</v>
      </c>
      <c r="C3" s="12">
        <v>900000000</v>
      </c>
      <c r="D3" s="11">
        <v>20</v>
      </c>
      <c r="E3" s="11">
        <v>2</v>
      </c>
      <c r="F3" s="38">
        <v>30000</v>
      </c>
      <c r="G3" s="11" t="s">
        <v>69</v>
      </c>
      <c r="H3" s="16">
        <v>0</v>
      </c>
      <c r="I3" s="12">
        <v>0</v>
      </c>
      <c r="J3" s="13"/>
      <c r="K3" s="13">
        <v>0</v>
      </c>
      <c r="L3" s="13"/>
      <c r="M3" s="14" t="s">
        <v>68</v>
      </c>
      <c r="N3" s="11">
        <v>1</v>
      </c>
      <c r="O3" s="11">
        <v>0</v>
      </c>
      <c r="P3" s="11">
        <v>0</v>
      </c>
      <c r="Q3" s="11">
        <v>25</v>
      </c>
      <c r="R3" s="12"/>
      <c r="S3" s="11" t="s">
        <v>41</v>
      </c>
      <c r="T3" s="11">
        <v>1</v>
      </c>
      <c r="U3" s="11">
        <v>30000</v>
      </c>
      <c r="V3" s="11">
        <v>2</v>
      </c>
      <c r="W3" s="11">
        <v>1</v>
      </c>
      <c r="X3" s="11" t="s">
        <v>34</v>
      </c>
      <c r="Y3" s="11" t="s">
        <v>30</v>
      </c>
      <c r="Z3" s="11" t="s">
        <v>44</v>
      </c>
      <c r="AA3" s="11">
        <v>1</v>
      </c>
    </row>
    <row r="4" spans="1:27">
      <c r="A4" s="10">
        <v>3</v>
      </c>
      <c r="B4" s="11" t="s">
        <v>35</v>
      </c>
      <c r="C4" s="12">
        <v>28980000</v>
      </c>
      <c r="D4" s="11">
        <v>0.64400000000000002</v>
      </c>
      <c r="E4" s="11">
        <v>3</v>
      </c>
      <c r="F4" s="38">
        <v>45000</v>
      </c>
      <c r="G4" s="11" t="s">
        <v>69</v>
      </c>
      <c r="H4" s="16">
        <v>0</v>
      </c>
      <c r="I4" s="12">
        <v>0</v>
      </c>
      <c r="J4" s="13"/>
      <c r="K4" s="13">
        <v>0</v>
      </c>
      <c r="L4" s="11" t="s">
        <v>36</v>
      </c>
      <c r="M4" s="14" t="s">
        <v>68</v>
      </c>
      <c r="N4" s="11">
        <v>2</v>
      </c>
      <c r="O4" s="11">
        <v>1</v>
      </c>
      <c r="P4" s="11">
        <v>0</v>
      </c>
      <c r="Q4" s="11">
        <v>1</v>
      </c>
      <c r="R4" s="12">
        <v>45000</v>
      </c>
      <c r="S4" s="11" t="s">
        <v>28</v>
      </c>
      <c r="T4" s="11">
        <v>0</v>
      </c>
      <c r="U4" s="16">
        <v>0</v>
      </c>
      <c r="V4" s="11">
        <v>0.32200000000000001</v>
      </c>
      <c r="W4" s="11">
        <v>0</v>
      </c>
      <c r="X4" s="11" t="s">
        <v>29</v>
      </c>
      <c r="Y4" s="11" t="s">
        <v>37</v>
      </c>
      <c r="Z4" s="11" t="s">
        <v>34</v>
      </c>
      <c r="AA4" s="11">
        <v>0</v>
      </c>
    </row>
    <row r="5" spans="1:27">
      <c r="A5" s="10">
        <v>3</v>
      </c>
      <c r="B5" s="11" t="s">
        <v>38</v>
      </c>
      <c r="C5" s="12">
        <v>135000000</v>
      </c>
      <c r="D5" s="11">
        <v>3</v>
      </c>
      <c r="E5" s="11">
        <v>1</v>
      </c>
      <c r="F5" s="38">
        <v>49655.670000000006</v>
      </c>
      <c r="G5" s="11" t="s">
        <v>68</v>
      </c>
      <c r="H5" s="11">
        <v>3.0000000000000001E-3</v>
      </c>
      <c r="I5" s="21">
        <v>49655.670000000006</v>
      </c>
      <c r="J5" s="11" t="s">
        <v>43</v>
      </c>
      <c r="K5" s="11">
        <v>1</v>
      </c>
      <c r="L5" s="11" t="s">
        <v>36</v>
      </c>
      <c r="M5" s="11" t="s">
        <v>69</v>
      </c>
      <c r="N5" s="16">
        <v>0</v>
      </c>
      <c r="O5" s="11">
        <v>0</v>
      </c>
      <c r="P5" s="11">
        <v>0</v>
      </c>
      <c r="Q5" s="16">
        <v>0</v>
      </c>
      <c r="R5" s="12">
        <v>0</v>
      </c>
      <c r="S5" s="13"/>
      <c r="T5" s="11">
        <v>0</v>
      </c>
      <c r="U5" s="16">
        <v>0</v>
      </c>
      <c r="V5" s="11">
        <v>0.3</v>
      </c>
      <c r="W5" s="11">
        <v>0</v>
      </c>
      <c r="X5" s="11" t="s">
        <v>29</v>
      </c>
      <c r="Y5" s="11" t="s">
        <v>37</v>
      </c>
      <c r="Z5" s="11" t="s">
        <v>44</v>
      </c>
      <c r="AA5" s="11">
        <v>0</v>
      </c>
    </row>
    <row r="6" spans="1:27">
      <c r="A6" s="10">
        <v>1</v>
      </c>
      <c r="B6" s="11" t="s">
        <v>54</v>
      </c>
      <c r="C6" s="12">
        <v>14490000</v>
      </c>
      <c r="D6" s="11">
        <v>0.32200000000000001</v>
      </c>
      <c r="E6" s="11">
        <v>1</v>
      </c>
      <c r="F6" s="38">
        <v>63000</v>
      </c>
      <c r="G6" s="11" t="s">
        <v>69</v>
      </c>
      <c r="H6" s="16">
        <v>0</v>
      </c>
      <c r="I6" s="12">
        <v>0</v>
      </c>
      <c r="J6" s="13"/>
      <c r="K6" s="13">
        <v>0</v>
      </c>
      <c r="L6" s="13"/>
      <c r="M6" s="14" t="s">
        <v>68</v>
      </c>
      <c r="N6" s="11">
        <v>2</v>
      </c>
      <c r="O6" s="11">
        <v>1</v>
      </c>
      <c r="P6" s="11">
        <v>0</v>
      </c>
      <c r="Q6" s="11">
        <v>1</v>
      </c>
      <c r="R6" s="12">
        <v>63000</v>
      </c>
      <c r="S6" s="11" t="s">
        <v>28</v>
      </c>
      <c r="T6" s="11">
        <v>0</v>
      </c>
      <c r="U6" s="16">
        <v>0</v>
      </c>
      <c r="V6" s="11">
        <v>0</v>
      </c>
      <c r="W6" s="11">
        <v>1</v>
      </c>
      <c r="X6" s="11" t="s">
        <v>34</v>
      </c>
      <c r="Y6" s="11" t="s">
        <v>30</v>
      </c>
      <c r="Z6" s="11" t="s">
        <v>34</v>
      </c>
      <c r="AA6" s="11">
        <v>0</v>
      </c>
    </row>
    <row r="7" spans="1:27">
      <c r="A7" s="10">
        <v>3</v>
      </c>
      <c r="B7" s="11" t="s">
        <v>32</v>
      </c>
      <c r="C7" s="12">
        <v>315000000</v>
      </c>
      <c r="D7" s="11">
        <v>7</v>
      </c>
      <c r="E7" s="11">
        <v>3</v>
      </c>
      <c r="F7" s="38">
        <v>84000</v>
      </c>
      <c r="G7" s="11" t="s">
        <v>69</v>
      </c>
      <c r="H7" s="16">
        <v>0</v>
      </c>
      <c r="I7" s="12">
        <v>0</v>
      </c>
      <c r="J7" s="11"/>
      <c r="K7" s="13">
        <v>0</v>
      </c>
      <c r="L7" s="13"/>
      <c r="M7" s="14" t="s">
        <v>68</v>
      </c>
      <c r="N7" s="11">
        <v>2</v>
      </c>
      <c r="O7" s="11">
        <v>1</v>
      </c>
      <c r="P7" s="11">
        <v>0</v>
      </c>
      <c r="Q7" s="11">
        <v>1</v>
      </c>
      <c r="R7" s="12">
        <v>84000</v>
      </c>
      <c r="S7" s="11" t="s">
        <v>28</v>
      </c>
      <c r="T7" s="11">
        <v>0</v>
      </c>
      <c r="U7" s="16">
        <v>0</v>
      </c>
      <c r="V7" s="11">
        <v>0</v>
      </c>
      <c r="W7" s="11">
        <v>0</v>
      </c>
      <c r="X7" s="11" t="s">
        <v>29</v>
      </c>
      <c r="Y7" s="11" t="s">
        <v>30</v>
      </c>
      <c r="Z7" s="11" t="s">
        <v>31</v>
      </c>
      <c r="AA7" s="11">
        <v>0</v>
      </c>
    </row>
    <row r="8" spans="1:27">
      <c r="A8" s="10">
        <v>1</v>
      </c>
      <c r="B8" s="11" t="s">
        <v>53</v>
      </c>
      <c r="C8" s="12">
        <v>43470000</v>
      </c>
      <c r="D8" s="11">
        <v>0.96599999999999997</v>
      </c>
      <c r="E8" s="11">
        <v>1</v>
      </c>
      <c r="F8" s="38">
        <v>84000</v>
      </c>
      <c r="G8" s="11" t="s">
        <v>69</v>
      </c>
      <c r="H8" s="16">
        <v>0</v>
      </c>
      <c r="I8" s="12">
        <v>0</v>
      </c>
      <c r="J8" s="13"/>
      <c r="K8" s="13">
        <v>0</v>
      </c>
      <c r="L8" s="13"/>
      <c r="M8" s="14" t="s">
        <v>68</v>
      </c>
      <c r="N8" s="11">
        <v>2</v>
      </c>
      <c r="O8" s="11">
        <v>1</v>
      </c>
      <c r="P8" s="11">
        <v>0</v>
      </c>
      <c r="Q8" s="11">
        <v>2</v>
      </c>
      <c r="R8" s="12">
        <v>84000</v>
      </c>
      <c r="S8" s="11" t="s">
        <v>28</v>
      </c>
      <c r="T8" s="11">
        <v>0</v>
      </c>
      <c r="U8" s="16">
        <v>0</v>
      </c>
      <c r="V8" s="11">
        <v>0</v>
      </c>
      <c r="W8" s="11">
        <v>0</v>
      </c>
      <c r="X8" s="11" t="s">
        <v>29</v>
      </c>
      <c r="Y8" s="11" t="s">
        <v>30</v>
      </c>
      <c r="Z8" s="11" t="s">
        <v>34</v>
      </c>
      <c r="AA8" s="11">
        <v>1</v>
      </c>
    </row>
    <row r="9" spans="1:27">
      <c r="A9" s="10">
        <v>1</v>
      </c>
      <c r="B9" s="11" t="s">
        <v>59</v>
      </c>
      <c r="C9" s="12">
        <v>28980000</v>
      </c>
      <c r="D9" s="11">
        <v>0.64400000000000002</v>
      </c>
      <c r="E9" s="11">
        <v>1</v>
      </c>
      <c r="F9" s="38">
        <v>99000</v>
      </c>
      <c r="G9" s="11" t="s">
        <v>69</v>
      </c>
      <c r="H9" s="16">
        <v>0</v>
      </c>
      <c r="I9" s="12">
        <v>0</v>
      </c>
      <c r="J9" s="13"/>
      <c r="K9" s="13">
        <v>0</v>
      </c>
      <c r="L9" s="13"/>
      <c r="M9" s="14" t="s">
        <v>68</v>
      </c>
      <c r="N9" s="11">
        <v>2</v>
      </c>
      <c r="O9" s="11">
        <v>1</v>
      </c>
      <c r="P9" s="11">
        <v>0</v>
      </c>
      <c r="Q9" s="11">
        <v>1</v>
      </c>
      <c r="R9" s="12">
        <v>84000</v>
      </c>
      <c r="S9" s="11" t="s">
        <v>28</v>
      </c>
      <c r="T9" s="11">
        <v>1</v>
      </c>
      <c r="U9" s="11">
        <v>15000</v>
      </c>
      <c r="V9" s="11">
        <v>0</v>
      </c>
      <c r="W9" s="11">
        <v>0</v>
      </c>
      <c r="X9" s="11" t="s">
        <v>29</v>
      </c>
      <c r="Y9" s="11" t="s">
        <v>30</v>
      </c>
      <c r="Z9" s="11" t="s">
        <v>34</v>
      </c>
      <c r="AA9" s="11">
        <v>0</v>
      </c>
    </row>
    <row r="10" spans="1:27">
      <c r="A10" s="10">
        <v>2</v>
      </c>
      <c r="B10" s="11" t="s">
        <v>27</v>
      </c>
      <c r="C10" s="12">
        <v>14490000</v>
      </c>
      <c r="D10" s="11">
        <v>0.32200000000000001</v>
      </c>
      <c r="E10" s="11">
        <v>1</v>
      </c>
      <c r="F10" s="38">
        <v>123000</v>
      </c>
      <c r="G10" s="11" t="s">
        <v>69</v>
      </c>
      <c r="H10" s="16">
        <v>0</v>
      </c>
      <c r="I10" s="12">
        <v>0</v>
      </c>
      <c r="J10" s="11"/>
      <c r="K10" s="13">
        <v>0</v>
      </c>
      <c r="L10" s="13"/>
      <c r="M10" s="14" t="s">
        <v>68</v>
      </c>
      <c r="N10" s="11">
        <v>2</v>
      </c>
      <c r="O10" s="11">
        <v>1</v>
      </c>
      <c r="P10" s="11">
        <v>0</v>
      </c>
      <c r="Q10" s="11">
        <v>1</v>
      </c>
      <c r="R10" s="12">
        <v>123000</v>
      </c>
      <c r="S10" s="11" t="s">
        <v>28</v>
      </c>
      <c r="T10" s="11">
        <v>0</v>
      </c>
      <c r="U10" s="16">
        <v>0</v>
      </c>
      <c r="V10" s="11">
        <v>0.2</v>
      </c>
      <c r="W10" s="11">
        <v>0</v>
      </c>
      <c r="X10" s="11" t="s">
        <v>29</v>
      </c>
      <c r="Y10" s="11" t="s">
        <v>30</v>
      </c>
      <c r="Z10" s="11" t="s">
        <v>31</v>
      </c>
      <c r="AA10" s="11">
        <v>1</v>
      </c>
    </row>
    <row r="11" spans="1:27">
      <c r="A11" s="10">
        <v>3</v>
      </c>
      <c r="B11" s="11" t="s">
        <v>45</v>
      </c>
      <c r="C11" s="12">
        <v>1800000</v>
      </c>
      <c r="D11" s="11">
        <v>0.04</v>
      </c>
      <c r="E11" s="11">
        <v>1</v>
      </c>
      <c r="F11" s="38">
        <v>322000</v>
      </c>
      <c r="G11" s="11" t="s">
        <v>68</v>
      </c>
      <c r="H11" s="11">
        <v>0.32200000000000001</v>
      </c>
      <c r="I11" s="21">
        <v>322000</v>
      </c>
      <c r="J11" s="11" t="s">
        <v>46</v>
      </c>
      <c r="K11" s="13">
        <v>0</v>
      </c>
      <c r="L11" s="13"/>
      <c r="M11" s="11" t="s">
        <v>69</v>
      </c>
      <c r="N11" s="16">
        <v>0</v>
      </c>
      <c r="O11" s="11">
        <v>0</v>
      </c>
      <c r="P11" s="11">
        <v>0</v>
      </c>
      <c r="Q11" s="16">
        <v>0</v>
      </c>
      <c r="R11" s="12">
        <v>0</v>
      </c>
      <c r="S11" s="13"/>
      <c r="T11" s="11">
        <v>0</v>
      </c>
      <c r="U11" s="16">
        <v>0</v>
      </c>
      <c r="V11" s="11">
        <v>0</v>
      </c>
      <c r="W11" s="11">
        <v>0</v>
      </c>
      <c r="X11" s="11" t="s">
        <v>29</v>
      </c>
      <c r="Y11" s="11" t="s">
        <v>30</v>
      </c>
      <c r="Z11" s="11" t="s">
        <v>31</v>
      </c>
      <c r="AA11" s="11">
        <v>1</v>
      </c>
    </row>
    <row r="12" spans="1:27">
      <c r="A12" s="10">
        <v>1</v>
      </c>
      <c r="B12" s="11" t="s">
        <v>60</v>
      </c>
      <c r="C12" s="12">
        <v>7245000</v>
      </c>
      <c r="D12" s="11">
        <v>0.161</v>
      </c>
      <c r="E12" s="11">
        <v>1</v>
      </c>
      <c r="F12" s="38">
        <v>420000</v>
      </c>
      <c r="G12" s="11" t="s">
        <v>69</v>
      </c>
      <c r="H12" s="16">
        <v>0</v>
      </c>
      <c r="I12" s="12">
        <v>0</v>
      </c>
      <c r="J12" s="13"/>
      <c r="K12" s="13">
        <v>0</v>
      </c>
      <c r="L12" s="13"/>
      <c r="M12" s="14" t="s">
        <v>68</v>
      </c>
      <c r="N12" s="11">
        <v>2</v>
      </c>
      <c r="O12" s="11">
        <v>1</v>
      </c>
      <c r="P12" s="11">
        <v>0</v>
      </c>
      <c r="Q12" s="11">
        <v>2</v>
      </c>
      <c r="R12" s="12">
        <v>420000</v>
      </c>
      <c r="S12" s="11" t="s">
        <v>28</v>
      </c>
      <c r="T12" s="11">
        <v>0</v>
      </c>
      <c r="U12" s="16">
        <v>0</v>
      </c>
      <c r="V12" s="11">
        <v>0</v>
      </c>
      <c r="W12" s="11">
        <v>0</v>
      </c>
      <c r="X12" s="11" t="s">
        <v>29</v>
      </c>
      <c r="Y12" s="11" t="s">
        <v>30</v>
      </c>
      <c r="Z12" s="11" t="s">
        <v>31</v>
      </c>
      <c r="AA12" s="11">
        <v>1</v>
      </c>
    </row>
    <row r="13" spans="1:27">
      <c r="A13" s="10">
        <v>2</v>
      </c>
      <c r="B13" s="11" t="s">
        <v>65</v>
      </c>
      <c r="C13" s="12">
        <v>14490000</v>
      </c>
      <c r="D13" s="11">
        <v>0.32200000000000001</v>
      </c>
      <c r="E13" s="11">
        <v>1</v>
      </c>
      <c r="F13" s="38">
        <v>492915</v>
      </c>
      <c r="G13" s="11" t="s">
        <v>68</v>
      </c>
      <c r="H13" s="11">
        <v>0.05</v>
      </c>
      <c r="I13" s="21">
        <v>492915</v>
      </c>
      <c r="J13" s="17" t="s">
        <v>66</v>
      </c>
      <c r="K13" s="11">
        <v>1</v>
      </c>
      <c r="L13" s="11" t="s">
        <v>36</v>
      </c>
      <c r="M13" s="11" t="s">
        <v>69</v>
      </c>
      <c r="N13" s="16">
        <v>0</v>
      </c>
      <c r="O13" s="16">
        <v>0</v>
      </c>
      <c r="P13" s="16">
        <v>0</v>
      </c>
      <c r="Q13" s="16">
        <v>0</v>
      </c>
      <c r="R13" s="12">
        <v>0</v>
      </c>
      <c r="S13" s="13"/>
      <c r="T13" s="11">
        <v>0</v>
      </c>
      <c r="U13" s="16">
        <v>0</v>
      </c>
      <c r="V13" s="11">
        <v>0</v>
      </c>
      <c r="W13" s="11">
        <v>0</v>
      </c>
      <c r="X13" s="11" t="s">
        <v>29</v>
      </c>
      <c r="Y13" s="11" t="s">
        <v>30</v>
      </c>
      <c r="Z13" s="11" t="s">
        <v>34</v>
      </c>
      <c r="AA13" s="11">
        <v>0</v>
      </c>
    </row>
    <row r="14" spans="1:27">
      <c r="A14" s="10">
        <v>1</v>
      </c>
      <c r="B14" s="11" t="s">
        <v>55</v>
      </c>
      <c r="C14" s="12">
        <v>14490000</v>
      </c>
      <c r="D14" s="11">
        <v>0.32200000000000001</v>
      </c>
      <c r="E14" s="11">
        <v>1</v>
      </c>
      <c r="F14" s="38">
        <v>904570</v>
      </c>
      <c r="G14" s="11" t="s">
        <v>68</v>
      </c>
      <c r="H14" s="11">
        <v>0.01</v>
      </c>
      <c r="I14" s="21">
        <v>904570</v>
      </c>
      <c r="J14" s="11" t="s">
        <v>57</v>
      </c>
      <c r="K14" s="11">
        <v>1</v>
      </c>
      <c r="L14" s="11" t="s">
        <v>36</v>
      </c>
      <c r="M14" s="11" t="s">
        <v>69</v>
      </c>
      <c r="N14" s="16">
        <v>0</v>
      </c>
      <c r="O14" s="16">
        <v>0</v>
      </c>
      <c r="P14" s="16">
        <v>0</v>
      </c>
      <c r="Q14" s="16">
        <v>0</v>
      </c>
      <c r="R14" s="12">
        <v>0</v>
      </c>
      <c r="S14" s="13"/>
      <c r="T14" s="11">
        <v>0</v>
      </c>
      <c r="U14" s="16">
        <v>0</v>
      </c>
      <c r="V14" s="11">
        <v>0</v>
      </c>
      <c r="W14" s="11">
        <v>0</v>
      </c>
      <c r="X14" s="11" t="s">
        <v>29</v>
      </c>
      <c r="Y14" s="11" t="s">
        <v>30</v>
      </c>
      <c r="Z14" s="11" t="s">
        <v>31</v>
      </c>
      <c r="AA14" s="11">
        <v>1</v>
      </c>
    </row>
    <row r="15" spans="1:27">
      <c r="A15" s="10">
        <v>1</v>
      </c>
      <c r="B15" s="11" t="s">
        <v>61</v>
      </c>
      <c r="C15" s="12">
        <v>57960000</v>
      </c>
      <c r="D15" s="11">
        <v>1.288</v>
      </c>
      <c r="E15" s="11">
        <v>1</v>
      </c>
      <c r="F15" s="38">
        <v>926788.21200000006</v>
      </c>
      <c r="G15" s="11" t="s">
        <v>68</v>
      </c>
      <c r="H15" s="11">
        <v>0.32200000000000001</v>
      </c>
      <c r="I15" s="21">
        <v>590788.21200000006</v>
      </c>
      <c r="J15" s="11" t="s">
        <v>62</v>
      </c>
      <c r="K15" s="11">
        <v>1</v>
      </c>
      <c r="L15" s="11" t="s">
        <v>36</v>
      </c>
      <c r="M15" s="14" t="s">
        <v>68</v>
      </c>
      <c r="N15" s="11">
        <v>2</v>
      </c>
      <c r="O15" s="11">
        <v>1</v>
      </c>
      <c r="P15" s="11">
        <v>0</v>
      </c>
      <c r="Q15" s="11">
        <v>2</v>
      </c>
      <c r="R15" s="12">
        <v>336000</v>
      </c>
      <c r="S15" s="11" t="s">
        <v>28</v>
      </c>
      <c r="T15" s="11">
        <v>0</v>
      </c>
      <c r="U15" s="16">
        <v>0</v>
      </c>
      <c r="V15" s="11">
        <v>0</v>
      </c>
      <c r="W15" s="11">
        <v>0</v>
      </c>
      <c r="X15" s="11" t="s">
        <v>29</v>
      </c>
      <c r="Y15" s="11" t="s">
        <v>37</v>
      </c>
      <c r="Z15" s="11" t="s">
        <v>34</v>
      </c>
      <c r="AA15" s="11">
        <v>0</v>
      </c>
    </row>
    <row r="16" spans="1:27">
      <c r="A16" s="10">
        <v>1</v>
      </c>
      <c r="B16" s="11" t="s">
        <v>60</v>
      </c>
      <c r="C16" s="12">
        <v>14490000</v>
      </c>
      <c r="D16" s="11">
        <v>0.32200000000000001</v>
      </c>
      <c r="E16" s="11">
        <v>1</v>
      </c>
      <c r="F16" s="38">
        <v>933000</v>
      </c>
      <c r="G16" s="11" t="s">
        <v>69</v>
      </c>
      <c r="H16" s="16">
        <v>0</v>
      </c>
      <c r="I16" s="12">
        <v>0</v>
      </c>
      <c r="J16" s="13"/>
      <c r="K16" s="13">
        <v>0</v>
      </c>
      <c r="L16" s="13"/>
      <c r="M16" s="14" t="s">
        <v>68</v>
      </c>
      <c r="N16" s="11">
        <v>2</v>
      </c>
      <c r="O16" s="11">
        <v>1</v>
      </c>
      <c r="P16" s="11">
        <v>0</v>
      </c>
      <c r="Q16" s="15">
        <v>4</v>
      </c>
      <c r="R16" s="12">
        <v>918000</v>
      </c>
      <c r="S16" s="11" t="s">
        <v>28</v>
      </c>
      <c r="T16" s="11">
        <v>1</v>
      </c>
      <c r="U16" s="11">
        <v>15000</v>
      </c>
      <c r="V16" s="11">
        <v>0</v>
      </c>
      <c r="W16" s="11">
        <v>1</v>
      </c>
      <c r="X16" s="11" t="s">
        <v>34</v>
      </c>
      <c r="Y16" s="11" t="s">
        <v>37</v>
      </c>
      <c r="Z16" s="11" t="s">
        <v>44</v>
      </c>
      <c r="AA16" s="11">
        <v>0</v>
      </c>
    </row>
    <row r="17" spans="1:27">
      <c r="A17" s="10">
        <v>2</v>
      </c>
      <c r="B17" s="11" t="s">
        <v>27</v>
      </c>
      <c r="C17" s="12">
        <v>28980000</v>
      </c>
      <c r="D17" s="11">
        <v>0.64400000000000002</v>
      </c>
      <c r="E17" s="11">
        <v>1</v>
      </c>
      <c r="F17" s="38">
        <v>1008000</v>
      </c>
      <c r="G17" s="11" t="s">
        <v>69</v>
      </c>
      <c r="H17" s="16">
        <v>0</v>
      </c>
      <c r="I17" s="12">
        <v>0</v>
      </c>
      <c r="J17" s="11"/>
      <c r="K17" s="13">
        <v>0</v>
      </c>
      <c r="L17" s="13"/>
      <c r="M17" s="14" t="s">
        <v>68</v>
      </c>
      <c r="N17" s="11">
        <v>2</v>
      </c>
      <c r="O17" s="11">
        <v>1</v>
      </c>
      <c r="P17" s="11">
        <v>0</v>
      </c>
      <c r="Q17" s="15">
        <v>3</v>
      </c>
      <c r="R17" s="12">
        <v>1008000</v>
      </c>
      <c r="S17" s="11" t="s">
        <v>28</v>
      </c>
      <c r="T17" s="11">
        <v>0</v>
      </c>
      <c r="U17" s="16">
        <v>0</v>
      </c>
      <c r="V17" s="11">
        <v>0.01</v>
      </c>
      <c r="W17" s="11">
        <v>0</v>
      </c>
      <c r="X17" s="11" t="s">
        <v>29</v>
      </c>
      <c r="Y17" s="11" t="s">
        <v>30</v>
      </c>
      <c r="Z17" s="11" t="s">
        <v>31</v>
      </c>
      <c r="AA17" s="11">
        <v>0</v>
      </c>
    </row>
    <row r="18" spans="1:27">
      <c r="A18" s="10">
        <v>3</v>
      </c>
      <c r="B18" s="11" t="s">
        <v>38</v>
      </c>
      <c r="C18" s="12">
        <v>14490000</v>
      </c>
      <c r="D18" s="11">
        <v>0.32200000000000001</v>
      </c>
      <c r="E18" s="11">
        <v>1</v>
      </c>
      <c r="F18" s="38">
        <v>1050000</v>
      </c>
      <c r="G18" s="11" t="s">
        <v>69</v>
      </c>
      <c r="H18" s="16">
        <v>0</v>
      </c>
      <c r="I18" s="12">
        <v>0</v>
      </c>
      <c r="J18" s="13"/>
      <c r="K18" s="13">
        <v>0</v>
      </c>
      <c r="L18" s="13"/>
      <c r="M18" s="14" t="s">
        <v>68</v>
      </c>
      <c r="N18" s="11">
        <v>3</v>
      </c>
      <c r="O18" s="11">
        <v>0</v>
      </c>
      <c r="P18" s="11">
        <v>1</v>
      </c>
      <c r="Q18" s="11">
        <v>1</v>
      </c>
      <c r="R18" s="12">
        <v>1050000</v>
      </c>
      <c r="S18" s="11" t="s">
        <v>28</v>
      </c>
      <c r="T18" s="11">
        <v>0</v>
      </c>
      <c r="U18" s="16">
        <v>0</v>
      </c>
      <c r="V18" s="11">
        <v>0</v>
      </c>
      <c r="W18" s="11">
        <v>0</v>
      </c>
      <c r="X18" s="11" t="s">
        <v>29</v>
      </c>
      <c r="Y18" s="11" t="s">
        <v>30</v>
      </c>
      <c r="Z18" s="11" t="s">
        <v>31</v>
      </c>
      <c r="AA18" s="11">
        <v>0</v>
      </c>
    </row>
    <row r="19" spans="1:27">
      <c r="A19" s="10">
        <v>3</v>
      </c>
      <c r="B19" s="11" t="s">
        <v>45</v>
      </c>
      <c r="C19" s="12">
        <v>14490000</v>
      </c>
      <c r="D19" s="11">
        <v>0.32200000000000001</v>
      </c>
      <c r="E19" s="11">
        <v>1</v>
      </c>
      <c r="F19" s="38">
        <v>1053000</v>
      </c>
      <c r="G19" s="11" t="s">
        <v>68</v>
      </c>
      <c r="H19" s="11">
        <v>3.0000000000000001E-3</v>
      </c>
      <c r="I19" s="21">
        <v>3000</v>
      </c>
      <c r="J19" s="11" t="s">
        <v>47</v>
      </c>
      <c r="K19" s="11">
        <v>1</v>
      </c>
      <c r="L19" s="11" t="s">
        <v>36</v>
      </c>
      <c r="M19" s="14" t="s">
        <v>68</v>
      </c>
      <c r="N19" s="11">
        <v>1</v>
      </c>
      <c r="O19" s="11">
        <v>0</v>
      </c>
      <c r="P19" s="11">
        <v>0</v>
      </c>
      <c r="Q19" s="11">
        <v>150</v>
      </c>
      <c r="R19" s="12"/>
      <c r="S19" s="11" t="s">
        <v>48</v>
      </c>
      <c r="T19" s="11">
        <v>1</v>
      </c>
      <c r="U19" s="11">
        <v>1050000</v>
      </c>
      <c r="V19" s="11">
        <v>0</v>
      </c>
      <c r="W19" s="11">
        <v>0</v>
      </c>
      <c r="X19" s="11" t="s">
        <v>29</v>
      </c>
      <c r="Y19" s="11" t="s">
        <v>30</v>
      </c>
      <c r="Z19" s="11" t="s">
        <v>31</v>
      </c>
      <c r="AA19" s="11">
        <v>0</v>
      </c>
    </row>
    <row r="20" spans="1:27">
      <c r="A20" s="10">
        <v>1</v>
      </c>
      <c r="B20" s="11" t="s">
        <v>51</v>
      </c>
      <c r="C20" s="12">
        <v>86940000</v>
      </c>
      <c r="D20" s="11">
        <v>1.9319999999999999</v>
      </c>
      <c r="E20" s="11">
        <v>1</v>
      </c>
      <c r="F20" s="38">
        <v>1260000</v>
      </c>
      <c r="G20" s="11" t="s">
        <v>69</v>
      </c>
      <c r="H20" s="16">
        <v>0</v>
      </c>
      <c r="I20" s="12">
        <v>0</v>
      </c>
      <c r="J20" s="13"/>
      <c r="K20" s="13">
        <v>0</v>
      </c>
      <c r="L20" s="13"/>
      <c r="M20" s="14" t="s">
        <v>68</v>
      </c>
      <c r="N20" s="11">
        <v>2</v>
      </c>
      <c r="O20" s="11">
        <v>1</v>
      </c>
      <c r="P20" s="11">
        <v>0</v>
      </c>
      <c r="Q20" s="11">
        <v>3</v>
      </c>
      <c r="R20" s="12">
        <v>1260000</v>
      </c>
      <c r="S20" s="11" t="s">
        <v>28</v>
      </c>
      <c r="T20" s="11">
        <v>0</v>
      </c>
      <c r="U20" s="16">
        <v>0</v>
      </c>
      <c r="V20" s="11">
        <v>1E-3</v>
      </c>
      <c r="W20" s="11">
        <v>1</v>
      </c>
      <c r="X20" s="11" t="s">
        <v>34</v>
      </c>
      <c r="Y20" s="11" t="s">
        <v>30</v>
      </c>
      <c r="Z20" s="11" t="s">
        <v>31</v>
      </c>
      <c r="AA20" s="11">
        <v>1</v>
      </c>
    </row>
    <row r="21" spans="1:27">
      <c r="A21" s="10">
        <v>1</v>
      </c>
      <c r="B21" s="11" t="s">
        <v>53</v>
      </c>
      <c r="C21" s="12">
        <v>86940000</v>
      </c>
      <c r="D21" s="11">
        <v>1.9319999999999999</v>
      </c>
      <c r="E21" s="11">
        <v>1</v>
      </c>
      <c r="F21" s="38">
        <v>1660570</v>
      </c>
      <c r="G21" s="11" t="s">
        <v>68</v>
      </c>
      <c r="H21" s="11">
        <v>0.01</v>
      </c>
      <c r="I21" s="21">
        <v>760570</v>
      </c>
      <c r="J21" s="11" t="s">
        <v>40</v>
      </c>
      <c r="K21" s="11">
        <v>1</v>
      </c>
      <c r="L21" s="11" t="s">
        <v>52</v>
      </c>
      <c r="M21" s="14" t="s">
        <v>68</v>
      </c>
      <c r="N21" s="11">
        <v>2</v>
      </c>
      <c r="O21" s="11">
        <v>1</v>
      </c>
      <c r="P21" s="11">
        <v>0</v>
      </c>
      <c r="Q21" s="11">
        <v>4</v>
      </c>
      <c r="R21" s="12">
        <v>900000</v>
      </c>
      <c r="S21" s="11" t="s">
        <v>28</v>
      </c>
      <c r="T21" s="11">
        <v>0</v>
      </c>
      <c r="U21" s="16">
        <v>0</v>
      </c>
      <c r="V21" s="11">
        <v>5.0000000000000001E-4</v>
      </c>
      <c r="W21" s="11">
        <v>0</v>
      </c>
      <c r="X21" s="11" t="s">
        <v>29</v>
      </c>
      <c r="Y21" s="11" t="s">
        <v>30</v>
      </c>
      <c r="Z21" s="11" t="s">
        <v>34</v>
      </c>
      <c r="AA21" s="11">
        <v>1</v>
      </c>
    </row>
    <row r="22" spans="1:27">
      <c r="A22" s="10">
        <v>3</v>
      </c>
      <c r="B22" s="11" t="s">
        <v>45</v>
      </c>
      <c r="C22" s="12">
        <v>2250000</v>
      </c>
      <c r="D22" s="11">
        <v>0.05</v>
      </c>
      <c r="E22" s="11">
        <v>1</v>
      </c>
      <c r="F22" s="38">
        <v>1680000</v>
      </c>
      <c r="G22" s="11" t="s">
        <v>69</v>
      </c>
      <c r="H22" s="16">
        <v>0</v>
      </c>
      <c r="I22" s="12">
        <v>0</v>
      </c>
      <c r="J22" s="13"/>
      <c r="K22" s="13">
        <v>0</v>
      </c>
      <c r="L22" s="13"/>
      <c r="M22" s="14" t="s">
        <v>68</v>
      </c>
      <c r="N22" s="11">
        <v>3</v>
      </c>
      <c r="O22" s="11">
        <v>0</v>
      </c>
      <c r="P22" s="11">
        <v>1</v>
      </c>
      <c r="Q22" s="11">
        <v>4</v>
      </c>
      <c r="R22" s="12">
        <v>1680000</v>
      </c>
      <c r="S22" s="11" t="s">
        <v>41</v>
      </c>
      <c r="T22" s="11">
        <v>0</v>
      </c>
      <c r="U22" s="11">
        <v>0</v>
      </c>
      <c r="V22" s="11">
        <v>0</v>
      </c>
      <c r="W22" s="11">
        <v>0</v>
      </c>
      <c r="X22" s="11" t="s">
        <v>29</v>
      </c>
      <c r="Y22" s="11" t="s">
        <v>30</v>
      </c>
      <c r="Z22" s="11" t="s">
        <v>34</v>
      </c>
      <c r="AA22" s="11">
        <v>0</v>
      </c>
    </row>
    <row r="23" spans="1:27">
      <c r="A23" s="10">
        <v>2</v>
      </c>
      <c r="B23" s="11" t="s">
        <v>27</v>
      </c>
      <c r="C23" s="12">
        <v>90000000</v>
      </c>
      <c r="D23" s="11">
        <v>2</v>
      </c>
      <c r="E23" s="11">
        <v>1</v>
      </c>
      <c r="F23" s="38">
        <v>2025000</v>
      </c>
      <c r="G23" s="11" t="s">
        <v>69</v>
      </c>
      <c r="H23" s="16">
        <v>0</v>
      </c>
      <c r="I23" s="22">
        <v>0</v>
      </c>
      <c r="J23" s="11"/>
      <c r="K23" s="13">
        <v>0</v>
      </c>
      <c r="L23" s="13"/>
      <c r="M23" s="14" t="s">
        <v>68</v>
      </c>
      <c r="N23" s="11">
        <v>2</v>
      </c>
      <c r="O23" s="11">
        <v>1</v>
      </c>
      <c r="P23" s="11">
        <v>0</v>
      </c>
      <c r="Q23" s="11">
        <v>6</v>
      </c>
      <c r="R23" s="12">
        <v>2025000</v>
      </c>
      <c r="S23" s="11" t="s">
        <v>28</v>
      </c>
      <c r="T23" s="11">
        <v>0</v>
      </c>
      <c r="U23" s="16">
        <v>0</v>
      </c>
      <c r="V23" s="11">
        <v>0</v>
      </c>
      <c r="W23" s="11">
        <v>0</v>
      </c>
      <c r="X23" s="11" t="s">
        <v>29</v>
      </c>
      <c r="Y23" s="11" t="s">
        <v>30</v>
      </c>
      <c r="Z23" s="11" t="s">
        <v>31</v>
      </c>
      <c r="AA23" s="11">
        <v>0</v>
      </c>
    </row>
    <row r="24" spans="1:27">
      <c r="A24" s="10">
        <v>2</v>
      </c>
      <c r="B24" s="11" t="s">
        <v>27</v>
      </c>
      <c r="C24" s="12">
        <v>45000000</v>
      </c>
      <c r="D24" s="11">
        <v>1</v>
      </c>
      <c r="E24" s="11">
        <v>1</v>
      </c>
      <c r="F24" s="38">
        <v>2655000</v>
      </c>
      <c r="G24" s="11" t="s">
        <v>69</v>
      </c>
      <c r="H24" s="16">
        <v>0</v>
      </c>
      <c r="I24" s="22">
        <v>0</v>
      </c>
      <c r="J24" s="11"/>
      <c r="K24" s="13">
        <v>0</v>
      </c>
      <c r="L24" s="13"/>
      <c r="M24" s="14" t="s">
        <v>68</v>
      </c>
      <c r="N24" s="11">
        <v>2</v>
      </c>
      <c r="O24" s="11">
        <v>1</v>
      </c>
      <c r="P24" s="11">
        <v>0</v>
      </c>
      <c r="Q24" s="13">
        <v>4</v>
      </c>
      <c r="R24" s="12">
        <v>1680000</v>
      </c>
      <c r="S24" s="11" t="s">
        <v>28</v>
      </c>
      <c r="T24" s="11">
        <v>1</v>
      </c>
      <c r="U24" s="11">
        <v>975000</v>
      </c>
      <c r="V24" s="11">
        <v>5.0000000000000001E-3</v>
      </c>
      <c r="W24" s="11">
        <v>0</v>
      </c>
      <c r="X24" s="11" t="s">
        <v>29</v>
      </c>
      <c r="Y24" s="11" t="s">
        <v>30</v>
      </c>
      <c r="Z24" s="11" t="s">
        <v>31</v>
      </c>
      <c r="AA24" s="11">
        <v>0</v>
      </c>
    </row>
    <row r="25" spans="1:27">
      <c r="A25" s="10">
        <v>2</v>
      </c>
      <c r="B25" s="11" t="s">
        <v>27</v>
      </c>
      <c r="C25" s="12">
        <v>180000000</v>
      </c>
      <c r="D25" s="11">
        <v>4</v>
      </c>
      <c r="E25" s="11">
        <v>1</v>
      </c>
      <c r="F25" s="38">
        <v>2952000</v>
      </c>
      <c r="G25" s="11" t="s">
        <v>69</v>
      </c>
      <c r="H25" s="16">
        <v>0</v>
      </c>
      <c r="I25" s="12">
        <v>0</v>
      </c>
      <c r="J25" s="13"/>
      <c r="K25" s="13">
        <v>0</v>
      </c>
      <c r="L25" s="13"/>
      <c r="M25" s="14" t="s">
        <v>68</v>
      </c>
      <c r="N25" s="11">
        <v>2</v>
      </c>
      <c r="O25" s="11">
        <v>1</v>
      </c>
      <c r="P25" s="11">
        <v>0</v>
      </c>
      <c r="Q25" s="11">
        <v>7</v>
      </c>
      <c r="R25" s="12">
        <v>2952000</v>
      </c>
      <c r="S25" s="11" t="s">
        <v>28</v>
      </c>
      <c r="T25" s="11">
        <v>0</v>
      </c>
      <c r="U25" s="16">
        <v>0</v>
      </c>
      <c r="V25" s="11">
        <v>6.0000000000000001E-3</v>
      </c>
      <c r="W25" s="11">
        <v>0</v>
      </c>
      <c r="X25" s="11" t="s">
        <v>29</v>
      </c>
      <c r="Y25" s="11" t="s">
        <v>30</v>
      </c>
      <c r="Z25" s="11" t="s">
        <v>31</v>
      </c>
      <c r="AA25" s="11">
        <v>0</v>
      </c>
    </row>
    <row r="26" spans="1:27">
      <c r="A26" s="10">
        <v>3</v>
      </c>
      <c r="B26" s="11" t="s">
        <v>38</v>
      </c>
      <c r="C26" s="12">
        <v>450000</v>
      </c>
      <c r="D26" s="11">
        <v>0.01</v>
      </c>
      <c r="E26" s="11">
        <v>1</v>
      </c>
      <c r="F26" s="38">
        <v>3000000</v>
      </c>
      <c r="G26" s="11" t="s">
        <v>69</v>
      </c>
      <c r="H26" s="16">
        <v>0</v>
      </c>
      <c r="I26" s="12">
        <v>0</v>
      </c>
      <c r="J26" s="13"/>
      <c r="K26" s="13">
        <v>0</v>
      </c>
      <c r="L26" s="13"/>
      <c r="M26" s="14" t="s">
        <v>68</v>
      </c>
      <c r="N26" s="11">
        <v>2</v>
      </c>
      <c r="O26" s="11">
        <v>1</v>
      </c>
      <c r="P26" s="11">
        <v>0</v>
      </c>
      <c r="Q26" s="11">
        <v>2</v>
      </c>
      <c r="R26" s="12">
        <v>3000000</v>
      </c>
      <c r="S26" s="11" t="s">
        <v>41</v>
      </c>
      <c r="T26" s="11">
        <v>0</v>
      </c>
      <c r="U26" s="16">
        <v>0</v>
      </c>
      <c r="V26" s="11">
        <v>0</v>
      </c>
      <c r="W26" s="11">
        <v>0</v>
      </c>
      <c r="X26" s="11" t="s">
        <v>29</v>
      </c>
      <c r="Y26" s="11" t="s">
        <v>30</v>
      </c>
      <c r="Z26" s="11" t="s">
        <v>31</v>
      </c>
      <c r="AA26" s="11">
        <v>1</v>
      </c>
    </row>
    <row r="27" spans="1:27">
      <c r="A27" s="10">
        <v>1</v>
      </c>
      <c r="B27" s="11" t="s">
        <v>53</v>
      </c>
      <c r="C27" s="12">
        <v>86940000</v>
      </c>
      <c r="D27" s="11">
        <v>1.9319999999999999</v>
      </c>
      <c r="E27" s="11">
        <v>1</v>
      </c>
      <c r="F27" s="38">
        <v>3000000</v>
      </c>
      <c r="G27" s="11" t="s">
        <v>69</v>
      </c>
      <c r="H27" s="16">
        <v>0</v>
      </c>
      <c r="I27" s="12">
        <v>0</v>
      </c>
      <c r="J27" s="13"/>
      <c r="K27" s="13">
        <v>0</v>
      </c>
      <c r="L27" s="13"/>
      <c r="M27" s="14" t="s">
        <v>68</v>
      </c>
      <c r="N27" s="11">
        <v>2</v>
      </c>
      <c r="O27" s="11">
        <v>1</v>
      </c>
      <c r="P27" s="11">
        <v>0</v>
      </c>
      <c r="Q27" s="11">
        <v>2</v>
      </c>
      <c r="R27" s="12">
        <v>3000000</v>
      </c>
      <c r="S27" s="11" t="s">
        <v>41</v>
      </c>
      <c r="T27" s="11">
        <v>0</v>
      </c>
      <c r="U27" s="16">
        <v>0</v>
      </c>
      <c r="V27" s="11">
        <v>0</v>
      </c>
      <c r="W27" s="11">
        <v>0</v>
      </c>
      <c r="X27" s="11" t="s">
        <v>29</v>
      </c>
      <c r="Y27" s="11" t="s">
        <v>30</v>
      </c>
      <c r="Z27" s="11" t="s">
        <v>34</v>
      </c>
      <c r="AA27" s="11">
        <v>0</v>
      </c>
    </row>
    <row r="28" spans="1:27">
      <c r="A28" s="10">
        <v>1</v>
      </c>
      <c r="B28" s="11" t="s">
        <v>58</v>
      </c>
      <c r="C28" s="12">
        <v>4347000</v>
      </c>
      <c r="D28" s="11">
        <v>9.6600000000000005E-2</v>
      </c>
      <c r="E28" s="11">
        <v>1</v>
      </c>
      <c r="F28" s="38">
        <v>3000000</v>
      </c>
      <c r="G28" s="11" t="s">
        <v>69</v>
      </c>
      <c r="H28" s="16">
        <v>0</v>
      </c>
      <c r="I28" s="12">
        <v>0</v>
      </c>
      <c r="J28" s="13"/>
      <c r="K28" s="13">
        <v>0</v>
      </c>
      <c r="L28" s="13"/>
      <c r="M28" s="14" t="s">
        <v>68</v>
      </c>
      <c r="N28" s="11">
        <v>2</v>
      </c>
      <c r="O28" s="11">
        <v>1</v>
      </c>
      <c r="P28" s="11">
        <v>0</v>
      </c>
      <c r="Q28" s="11">
        <v>2</v>
      </c>
      <c r="R28" s="12">
        <v>3000000</v>
      </c>
      <c r="S28" s="11" t="s">
        <v>41</v>
      </c>
      <c r="T28" s="11">
        <v>0</v>
      </c>
      <c r="U28" s="16">
        <v>0</v>
      </c>
      <c r="V28" s="11">
        <v>0</v>
      </c>
      <c r="W28" s="11">
        <v>1</v>
      </c>
      <c r="X28" s="11" t="s">
        <v>34</v>
      </c>
      <c r="Y28" s="11" t="s">
        <v>37</v>
      </c>
      <c r="Z28" s="11" t="s">
        <v>31</v>
      </c>
      <c r="AA28" s="11">
        <v>0</v>
      </c>
    </row>
    <row r="29" spans="1:27">
      <c r="A29" s="10">
        <v>3</v>
      </c>
      <c r="B29" s="11" t="s">
        <v>32</v>
      </c>
      <c r="C29" s="12">
        <v>14490000</v>
      </c>
      <c r="D29" s="11">
        <v>0.32200000000000001</v>
      </c>
      <c r="E29" s="11">
        <v>1</v>
      </c>
      <c r="F29" s="38">
        <v>3600000</v>
      </c>
      <c r="G29" s="11" t="s">
        <v>69</v>
      </c>
      <c r="H29" s="16">
        <v>0</v>
      </c>
      <c r="I29" s="12">
        <v>0</v>
      </c>
      <c r="J29" s="11"/>
      <c r="K29" s="13">
        <v>0</v>
      </c>
      <c r="L29" s="13"/>
      <c r="M29" s="14" t="s">
        <v>68</v>
      </c>
      <c r="N29" s="11">
        <v>2</v>
      </c>
      <c r="O29" s="11">
        <v>1</v>
      </c>
      <c r="P29" s="11">
        <v>0</v>
      </c>
      <c r="Q29" s="11">
        <v>6</v>
      </c>
      <c r="R29" s="12">
        <v>3600000</v>
      </c>
      <c r="S29" s="11" t="s">
        <v>33</v>
      </c>
      <c r="T29" s="11">
        <v>0</v>
      </c>
      <c r="U29" s="16">
        <v>0</v>
      </c>
      <c r="V29" s="11">
        <v>2E-3</v>
      </c>
      <c r="W29" s="11">
        <v>0</v>
      </c>
      <c r="X29" s="11" t="s">
        <v>29</v>
      </c>
      <c r="Y29" s="11" t="s">
        <v>30</v>
      </c>
      <c r="Z29" s="11" t="s">
        <v>34</v>
      </c>
      <c r="AA29" s="11">
        <v>1</v>
      </c>
    </row>
    <row r="30" spans="1:27">
      <c r="A30" s="10">
        <v>2</v>
      </c>
      <c r="B30" s="11" t="s">
        <v>65</v>
      </c>
      <c r="C30" s="12">
        <v>21735000</v>
      </c>
      <c r="D30" s="11">
        <v>0.48299999999999998</v>
      </c>
      <c r="E30" s="11">
        <v>1</v>
      </c>
      <c r="F30" s="38">
        <v>4190389.7250000001</v>
      </c>
      <c r="G30" s="11" t="s">
        <v>68</v>
      </c>
      <c r="H30" s="11">
        <v>0.12075</v>
      </c>
      <c r="I30" s="21">
        <v>1190389.7250000001</v>
      </c>
      <c r="J30" s="17" t="s">
        <v>66</v>
      </c>
      <c r="K30" s="11">
        <v>1</v>
      </c>
      <c r="L30" s="11" t="s">
        <v>36</v>
      </c>
      <c r="M30" s="14" t="s">
        <v>68</v>
      </c>
      <c r="N30" s="11">
        <v>2</v>
      </c>
      <c r="O30" s="11">
        <v>1</v>
      </c>
      <c r="P30" s="11">
        <v>0</v>
      </c>
      <c r="Q30" s="11">
        <v>2</v>
      </c>
      <c r="R30" s="12">
        <v>3000000</v>
      </c>
      <c r="S30" s="11" t="s">
        <v>41</v>
      </c>
      <c r="T30" s="11">
        <v>0</v>
      </c>
      <c r="U30" s="16">
        <v>0</v>
      </c>
      <c r="V30" s="11">
        <v>0</v>
      </c>
      <c r="W30" s="11">
        <v>0</v>
      </c>
      <c r="X30" s="11" t="s">
        <v>29</v>
      </c>
      <c r="Y30" s="11" t="s">
        <v>30</v>
      </c>
      <c r="Z30" s="11" t="s">
        <v>31</v>
      </c>
      <c r="AA30" s="11">
        <v>0</v>
      </c>
    </row>
    <row r="31" spans="1:27">
      <c r="A31" s="10">
        <v>3</v>
      </c>
      <c r="B31" s="11" t="s">
        <v>38</v>
      </c>
      <c r="C31" s="12">
        <v>135000000</v>
      </c>
      <c r="D31" s="11">
        <v>3</v>
      </c>
      <c r="E31" s="11">
        <v>1</v>
      </c>
      <c r="F31" s="38">
        <v>4500000</v>
      </c>
      <c r="G31" s="11" t="s">
        <v>69</v>
      </c>
      <c r="H31" s="16">
        <v>0</v>
      </c>
      <c r="I31" s="12">
        <v>0</v>
      </c>
      <c r="J31" s="13"/>
      <c r="K31" s="13">
        <v>0</v>
      </c>
      <c r="L31" s="13"/>
      <c r="M31" s="14" t="s">
        <v>68</v>
      </c>
      <c r="N31" s="11">
        <v>2</v>
      </c>
      <c r="O31" s="11">
        <v>1</v>
      </c>
      <c r="P31" s="11">
        <v>0</v>
      </c>
      <c r="Q31" s="11">
        <v>3</v>
      </c>
      <c r="R31" s="12">
        <v>4500000</v>
      </c>
      <c r="S31" s="11" t="s">
        <v>41</v>
      </c>
      <c r="T31" s="11">
        <v>0</v>
      </c>
      <c r="U31" s="16">
        <v>0</v>
      </c>
      <c r="V31" s="11">
        <v>0</v>
      </c>
      <c r="W31" s="11">
        <v>0</v>
      </c>
      <c r="X31" s="11" t="s">
        <v>29</v>
      </c>
      <c r="Y31" s="11" t="s">
        <v>30</v>
      </c>
      <c r="Z31" s="11" t="s">
        <v>31</v>
      </c>
      <c r="AA31" s="11">
        <v>0</v>
      </c>
    </row>
    <row r="32" spans="1:27">
      <c r="A32" s="10">
        <v>3</v>
      </c>
      <c r="B32" s="11" t="s">
        <v>38</v>
      </c>
      <c r="C32" s="12">
        <v>14490000</v>
      </c>
      <c r="D32" s="11">
        <v>0.32200000000000001</v>
      </c>
      <c r="E32" s="11">
        <v>1</v>
      </c>
      <c r="F32" s="38">
        <v>6848959.6420000009</v>
      </c>
      <c r="G32" s="11" t="s">
        <v>68</v>
      </c>
      <c r="H32" s="11">
        <v>0.32200000000000001</v>
      </c>
      <c r="I32" s="21">
        <v>6848959.6420000009</v>
      </c>
      <c r="J32" s="11" t="s">
        <v>42</v>
      </c>
      <c r="K32" s="11">
        <v>1</v>
      </c>
      <c r="L32" s="11" t="s">
        <v>36</v>
      </c>
      <c r="M32" s="11" t="s">
        <v>69</v>
      </c>
      <c r="N32" s="16">
        <v>0</v>
      </c>
      <c r="O32" s="11">
        <v>0</v>
      </c>
      <c r="P32" s="11">
        <v>0</v>
      </c>
      <c r="Q32" s="16">
        <v>0</v>
      </c>
      <c r="R32" s="12">
        <v>0</v>
      </c>
      <c r="S32" s="13"/>
      <c r="T32" s="11">
        <v>0</v>
      </c>
      <c r="U32" s="16">
        <v>0</v>
      </c>
      <c r="V32" s="11">
        <v>0</v>
      </c>
      <c r="W32" s="11">
        <v>1</v>
      </c>
      <c r="X32" s="11" t="s">
        <v>34</v>
      </c>
      <c r="Y32" s="11" t="s">
        <v>30</v>
      </c>
      <c r="Z32" s="11" t="s">
        <v>31</v>
      </c>
      <c r="AA32" s="11">
        <v>1</v>
      </c>
    </row>
    <row r="33" spans="1:27">
      <c r="A33" s="10">
        <v>3</v>
      </c>
      <c r="B33" s="11" t="s">
        <v>38</v>
      </c>
      <c r="C33" s="12">
        <v>28980000</v>
      </c>
      <c r="D33" s="11">
        <v>0.64400000000000002</v>
      </c>
      <c r="E33" s="11">
        <v>2</v>
      </c>
      <c r="F33" s="38">
        <v>9450000</v>
      </c>
      <c r="G33" s="11" t="s">
        <v>68</v>
      </c>
      <c r="H33" s="11">
        <v>0.64400000000000002</v>
      </c>
      <c r="I33" s="21">
        <v>1000000</v>
      </c>
      <c r="J33" s="11" t="s">
        <v>39</v>
      </c>
      <c r="K33" s="11">
        <v>1</v>
      </c>
      <c r="L33" s="11" t="s">
        <v>36</v>
      </c>
      <c r="M33" s="14" t="s">
        <v>68</v>
      </c>
      <c r="N33" s="11">
        <v>3</v>
      </c>
      <c r="O33" s="11">
        <v>0</v>
      </c>
      <c r="P33" s="11">
        <v>1</v>
      </c>
      <c r="Q33" s="11">
        <v>4</v>
      </c>
      <c r="R33" s="12">
        <v>9450000</v>
      </c>
      <c r="S33" s="11" t="s">
        <v>28</v>
      </c>
      <c r="T33" s="11">
        <v>0</v>
      </c>
      <c r="U33" s="16">
        <v>0</v>
      </c>
      <c r="V33" s="11">
        <v>0</v>
      </c>
      <c r="W33" s="11">
        <v>0</v>
      </c>
      <c r="X33" s="11" t="s">
        <v>29</v>
      </c>
      <c r="Y33" s="11" t="s">
        <v>30</v>
      </c>
      <c r="Z33" s="11" t="s">
        <v>31</v>
      </c>
      <c r="AA33" s="11">
        <v>0</v>
      </c>
    </row>
    <row r="34" spans="1:27">
      <c r="A34" s="10">
        <v>1</v>
      </c>
      <c r="B34" s="11" t="s">
        <v>63</v>
      </c>
      <c r="C34" s="12">
        <v>260820000</v>
      </c>
      <c r="D34" s="11">
        <v>5.7960000000000003</v>
      </c>
      <c r="E34" s="11">
        <v>1</v>
      </c>
      <c r="F34" s="38">
        <v>14904000</v>
      </c>
      <c r="G34" s="11" t="s">
        <v>68</v>
      </c>
      <c r="H34" s="16">
        <v>1</v>
      </c>
      <c r="I34" s="21"/>
      <c r="J34" s="11" t="s">
        <v>64</v>
      </c>
      <c r="K34" s="11">
        <v>1</v>
      </c>
      <c r="L34" s="11" t="s">
        <v>36</v>
      </c>
      <c r="M34" s="14" t="s">
        <v>68</v>
      </c>
      <c r="N34" s="11">
        <v>2</v>
      </c>
      <c r="O34" s="11">
        <v>1</v>
      </c>
      <c r="P34" s="11">
        <v>0</v>
      </c>
      <c r="Q34" s="11">
        <v>20</v>
      </c>
      <c r="R34" s="12">
        <v>14904000</v>
      </c>
      <c r="S34" s="11" t="s">
        <v>28</v>
      </c>
      <c r="T34" s="11">
        <v>0</v>
      </c>
      <c r="U34" s="16">
        <v>0</v>
      </c>
      <c r="V34" s="11">
        <v>0</v>
      </c>
      <c r="W34" s="11">
        <v>1</v>
      </c>
      <c r="X34" s="11" t="s">
        <v>34</v>
      </c>
      <c r="Y34" s="11" t="s">
        <v>37</v>
      </c>
      <c r="Z34" s="11" t="s">
        <v>31</v>
      </c>
      <c r="AA34" s="11">
        <v>1</v>
      </c>
    </row>
    <row r="35" spans="1:27">
      <c r="A35" s="10">
        <v>1</v>
      </c>
      <c r="B35" s="11" t="s">
        <v>61</v>
      </c>
      <c r="C35" s="12">
        <v>28980000</v>
      </c>
      <c r="D35" s="11">
        <v>0.64400000000000002</v>
      </c>
      <c r="E35" s="11">
        <v>2</v>
      </c>
      <c r="F35" s="38">
        <v>17550000</v>
      </c>
      <c r="G35" s="11" t="s">
        <v>69</v>
      </c>
      <c r="H35" s="16">
        <v>0</v>
      </c>
      <c r="I35" s="12">
        <v>0</v>
      </c>
      <c r="J35" s="13"/>
      <c r="K35" s="13">
        <v>0</v>
      </c>
      <c r="L35" s="13"/>
      <c r="M35" s="14" t="s">
        <v>68</v>
      </c>
      <c r="N35" s="11">
        <v>2</v>
      </c>
      <c r="O35" s="11">
        <v>1</v>
      </c>
      <c r="P35" s="11">
        <v>0</v>
      </c>
      <c r="Q35" s="11">
        <v>12</v>
      </c>
      <c r="R35" s="12">
        <v>17550000</v>
      </c>
      <c r="S35" s="11" t="s">
        <v>28</v>
      </c>
      <c r="T35" s="11">
        <v>0</v>
      </c>
      <c r="U35" s="16">
        <v>0</v>
      </c>
      <c r="V35" s="11">
        <v>0</v>
      </c>
      <c r="W35" s="11">
        <v>1</v>
      </c>
      <c r="X35" s="11" t="s">
        <v>34</v>
      </c>
      <c r="Y35" s="11" t="s">
        <v>37</v>
      </c>
      <c r="Z35" s="11" t="s">
        <v>31</v>
      </c>
      <c r="AA35" s="11">
        <v>1</v>
      </c>
    </row>
    <row r="36" spans="1:27">
      <c r="A36" s="10">
        <v>1</v>
      </c>
      <c r="B36" s="11" t="s">
        <v>60</v>
      </c>
      <c r="C36" s="12">
        <v>1800000000</v>
      </c>
      <c r="D36" s="11">
        <v>40</v>
      </c>
      <c r="E36" s="11">
        <v>1</v>
      </c>
      <c r="F36" s="38">
        <v>22500000</v>
      </c>
      <c r="G36" s="11" t="s">
        <v>69</v>
      </c>
      <c r="H36" s="16">
        <v>0</v>
      </c>
      <c r="I36" s="12">
        <v>0</v>
      </c>
      <c r="J36" s="13"/>
      <c r="K36" s="13">
        <v>0</v>
      </c>
      <c r="L36" s="13"/>
      <c r="M36" s="14" t="s">
        <v>68</v>
      </c>
      <c r="N36" s="11">
        <v>2</v>
      </c>
      <c r="O36" s="11">
        <v>1</v>
      </c>
      <c r="P36" s="11">
        <v>0</v>
      </c>
      <c r="Q36" s="11">
        <v>15</v>
      </c>
      <c r="R36" s="12">
        <v>22500000</v>
      </c>
      <c r="S36" s="11" t="s">
        <v>41</v>
      </c>
      <c r="T36" s="11">
        <v>0</v>
      </c>
      <c r="U36" s="16">
        <v>0</v>
      </c>
      <c r="V36" s="11">
        <v>2.5760000000000001</v>
      </c>
      <c r="W36" s="11">
        <v>0</v>
      </c>
      <c r="X36" s="11" t="s">
        <v>29</v>
      </c>
      <c r="Y36" s="11" t="s">
        <v>30</v>
      </c>
      <c r="Z36" s="11" t="s">
        <v>31</v>
      </c>
      <c r="AA36" s="11">
        <v>1</v>
      </c>
    </row>
    <row r="37" spans="1:27">
      <c r="A37" s="10">
        <v>1</v>
      </c>
      <c r="B37" s="11" t="s">
        <v>51</v>
      </c>
      <c r="C37" s="12">
        <v>14490000</v>
      </c>
      <c r="D37" s="11">
        <v>0.32200000000000001</v>
      </c>
      <c r="E37" s="11">
        <v>3</v>
      </c>
      <c r="F37" s="38">
        <v>24490354</v>
      </c>
      <c r="G37" s="11" t="s">
        <v>68</v>
      </c>
      <c r="H37" s="11">
        <v>0.32200000000000001</v>
      </c>
      <c r="I37" s="21">
        <v>24490354</v>
      </c>
      <c r="J37" s="11" t="s">
        <v>40</v>
      </c>
      <c r="K37" s="11">
        <v>1</v>
      </c>
      <c r="L37" s="11" t="s">
        <v>52</v>
      </c>
      <c r="M37" s="11" t="s">
        <v>69</v>
      </c>
      <c r="N37" s="16">
        <v>0</v>
      </c>
      <c r="O37" s="11">
        <v>0</v>
      </c>
      <c r="P37" s="11">
        <v>0</v>
      </c>
      <c r="Q37" s="16">
        <v>0</v>
      </c>
      <c r="R37" s="12">
        <v>0</v>
      </c>
      <c r="S37" s="13"/>
      <c r="T37" s="11">
        <v>0</v>
      </c>
      <c r="U37" s="16">
        <v>0</v>
      </c>
      <c r="V37" s="11">
        <v>0</v>
      </c>
      <c r="W37" s="11">
        <v>1</v>
      </c>
      <c r="X37" s="11" t="s">
        <v>34</v>
      </c>
      <c r="Y37" s="11" t="s">
        <v>30</v>
      </c>
      <c r="Z37" s="11" t="s">
        <v>31</v>
      </c>
      <c r="AA37" s="11">
        <v>1</v>
      </c>
    </row>
    <row r="38" spans="1:27">
      <c r="A38" s="10">
        <v>1</v>
      </c>
      <c r="B38" s="11" t="s">
        <v>55</v>
      </c>
      <c r="C38" s="12">
        <v>28980000</v>
      </c>
      <c r="D38" s="11">
        <v>0.64400000000000002</v>
      </c>
      <c r="E38" s="11">
        <v>1</v>
      </c>
      <c r="F38" s="38">
        <v>25732646.940000001</v>
      </c>
      <c r="G38" s="11" t="s">
        <v>68</v>
      </c>
      <c r="H38" s="11">
        <v>0.32200000000000001</v>
      </c>
      <c r="I38" s="21">
        <v>24787646.940000001</v>
      </c>
      <c r="J38" s="11" t="s">
        <v>56</v>
      </c>
      <c r="K38" s="11">
        <v>1</v>
      </c>
      <c r="L38" s="11" t="s">
        <v>52</v>
      </c>
      <c r="M38" s="14" t="s">
        <v>68</v>
      </c>
      <c r="N38" s="11">
        <v>2</v>
      </c>
      <c r="O38" s="11">
        <v>1</v>
      </c>
      <c r="P38" s="11">
        <v>0</v>
      </c>
      <c r="Q38" s="11">
        <v>3</v>
      </c>
      <c r="R38" s="12">
        <v>945000</v>
      </c>
      <c r="S38" s="11" t="s">
        <v>28</v>
      </c>
      <c r="T38" s="11">
        <v>0</v>
      </c>
      <c r="U38" s="16">
        <v>0</v>
      </c>
      <c r="V38" s="11">
        <v>1E-3</v>
      </c>
      <c r="W38" s="11">
        <v>0</v>
      </c>
      <c r="X38" s="11" t="s">
        <v>29</v>
      </c>
      <c r="Y38" s="11" t="s">
        <v>30</v>
      </c>
      <c r="Z38" s="11" t="s">
        <v>31</v>
      </c>
      <c r="AA38" s="11">
        <v>1</v>
      </c>
    </row>
    <row r="39" spans="1:27">
      <c r="A39" s="10">
        <v>1</v>
      </c>
      <c r="B39" s="11" t="s">
        <v>59</v>
      </c>
      <c r="C39" s="12">
        <v>463680000</v>
      </c>
      <c r="D39" s="11">
        <v>10.304</v>
      </c>
      <c r="E39" s="11">
        <v>3</v>
      </c>
      <c r="F39" s="38">
        <v>33516000</v>
      </c>
      <c r="G39" s="11" t="s">
        <v>69</v>
      </c>
      <c r="H39" s="16">
        <v>0</v>
      </c>
      <c r="I39" s="12">
        <v>0</v>
      </c>
      <c r="J39" s="13"/>
      <c r="K39" s="13">
        <v>0</v>
      </c>
      <c r="L39" s="13"/>
      <c r="M39" s="14" t="s">
        <v>68</v>
      </c>
      <c r="N39" s="11">
        <v>2</v>
      </c>
      <c r="O39" s="11">
        <v>1</v>
      </c>
      <c r="P39" s="11">
        <v>0</v>
      </c>
      <c r="Q39" s="11">
        <v>23</v>
      </c>
      <c r="R39" s="12">
        <v>33516000</v>
      </c>
      <c r="S39" s="11" t="s">
        <v>28</v>
      </c>
      <c r="T39" s="11">
        <v>0</v>
      </c>
      <c r="U39" s="16">
        <v>0</v>
      </c>
      <c r="V39" s="11">
        <v>1.288</v>
      </c>
      <c r="W39" s="11">
        <v>1</v>
      </c>
      <c r="X39" s="11" t="s">
        <v>34</v>
      </c>
      <c r="Y39" s="11" t="s">
        <v>30</v>
      </c>
      <c r="Z39" s="11" t="s">
        <v>31</v>
      </c>
      <c r="AA39" s="11">
        <v>1</v>
      </c>
    </row>
    <row r="40" spans="1:27">
      <c r="A40" s="10">
        <v>2</v>
      </c>
      <c r="B40" s="11" t="s">
        <v>67</v>
      </c>
      <c r="C40" s="12">
        <v>180000000</v>
      </c>
      <c r="D40" s="11">
        <v>4</v>
      </c>
      <c r="E40" s="11">
        <v>3</v>
      </c>
      <c r="F40" s="38">
        <v>46200000</v>
      </c>
      <c r="G40" s="11" t="s">
        <v>68</v>
      </c>
      <c r="H40" s="11">
        <v>4</v>
      </c>
      <c r="I40" s="21"/>
      <c r="J40" s="13"/>
      <c r="K40" s="13">
        <v>0</v>
      </c>
      <c r="L40" s="13"/>
      <c r="M40" s="14" t="s">
        <v>68</v>
      </c>
      <c r="N40" s="11">
        <v>2</v>
      </c>
      <c r="O40" s="11">
        <v>1</v>
      </c>
      <c r="P40" s="11">
        <v>0</v>
      </c>
      <c r="Q40" s="11">
        <v>25</v>
      </c>
      <c r="R40" s="12">
        <v>46200000</v>
      </c>
      <c r="S40" s="11" t="s">
        <v>28</v>
      </c>
      <c r="T40" s="11">
        <v>0</v>
      </c>
      <c r="U40" s="16">
        <v>0</v>
      </c>
      <c r="V40" s="11">
        <v>1</v>
      </c>
      <c r="W40" s="11">
        <v>0</v>
      </c>
      <c r="X40" s="11" t="s">
        <v>29</v>
      </c>
      <c r="Y40" s="11" t="s">
        <v>30</v>
      </c>
      <c r="Z40" s="11" t="s">
        <v>34</v>
      </c>
      <c r="AA40" s="11">
        <v>0</v>
      </c>
    </row>
    <row r="41" spans="1:27">
      <c r="A41" s="10">
        <v>1</v>
      </c>
      <c r="B41" s="11" t="s">
        <v>51</v>
      </c>
      <c r="C41" s="12">
        <v>28980000</v>
      </c>
      <c r="D41" s="11">
        <v>0.64400000000000002</v>
      </c>
      <c r="E41" s="11">
        <v>1</v>
      </c>
      <c r="F41" s="38">
        <v>61580708</v>
      </c>
      <c r="G41" s="11" t="s">
        <v>68</v>
      </c>
      <c r="H41" s="16">
        <v>0.64400000000000002</v>
      </c>
      <c r="I41" s="21">
        <v>48980708</v>
      </c>
      <c r="J41" s="11" t="s">
        <v>40</v>
      </c>
      <c r="K41" s="11">
        <v>1</v>
      </c>
      <c r="L41" s="11" t="s">
        <v>52</v>
      </c>
      <c r="M41" s="14" t="s">
        <v>68</v>
      </c>
      <c r="N41" s="11">
        <v>2</v>
      </c>
      <c r="O41" s="11">
        <v>1</v>
      </c>
      <c r="P41" s="11">
        <v>0</v>
      </c>
      <c r="Q41" s="15">
        <v>17</v>
      </c>
      <c r="R41" s="12">
        <v>12600000</v>
      </c>
      <c r="S41" s="11" t="s">
        <v>28</v>
      </c>
      <c r="T41" s="11">
        <v>0</v>
      </c>
      <c r="U41" s="16">
        <v>0</v>
      </c>
      <c r="V41" s="11">
        <v>3.2199999999999999E-2</v>
      </c>
      <c r="W41" s="11">
        <v>0</v>
      </c>
      <c r="X41" s="11" t="s">
        <v>29</v>
      </c>
      <c r="Y41" s="11" t="s">
        <v>30</v>
      </c>
      <c r="Z41" s="11" t="s">
        <v>31</v>
      </c>
      <c r="AA41" s="11">
        <v>1</v>
      </c>
    </row>
    <row r="42" spans="1:27">
      <c r="A42" s="10">
        <v>3</v>
      </c>
      <c r="B42" s="11" t="s">
        <v>38</v>
      </c>
      <c r="C42" s="12">
        <v>90000000</v>
      </c>
      <c r="D42" s="11">
        <v>2</v>
      </c>
      <c r="E42" s="11">
        <v>2</v>
      </c>
      <c r="F42" s="38">
        <v>97961416</v>
      </c>
      <c r="G42" s="11" t="s">
        <v>68</v>
      </c>
      <c r="H42" s="11">
        <v>1.288</v>
      </c>
      <c r="I42" s="21">
        <v>97961416</v>
      </c>
      <c r="J42" s="11" t="s">
        <v>40</v>
      </c>
      <c r="K42" s="11">
        <v>1</v>
      </c>
      <c r="L42" s="11" t="s">
        <v>36</v>
      </c>
      <c r="M42" s="11" t="s">
        <v>69</v>
      </c>
      <c r="N42" s="16">
        <v>0</v>
      </c>
      <c r="O42" s="11">
        <v>0</v>
      </c>
      <c r="P42" s="11">
        <v>0</v>
      </c>
      <c r="Q42" s="16">
        <v>0</v>
      </c>
      <c r="R42" s="12">
        <v>0</v>
      </c>
      <c r="S42" s="13"/>
      <c r="T42" s="11">
        <v>0</v>
      </c>
      <c r="U42" s="16">
        <v>0</v>
      </c>
      <c r="V42" s="11">
        <v>0</v>
      </c>
      <c r="W42" s="11">
        <v>0</v>
      </c>
      <c r="X42" s="11" t="s">
        <v>29</v>
      </c>
      <c r="Y42" s="11" t="s">
        <v>30</v>
      </c>
      <c r="Z42" s="11" t="s">
        <v>31</v>
      </c>
      <c r="AA42" s="11">
        <v>1</v>
      </c>
    </row>
    <row r="43" spans="1:27">
      <c r="A43" s="10">
        <v>3</v>
      </c>
      <c r="B43" s="11" t="s">
        <v>38</v>
      </c>
      <c r="C43" s="12">
        <v>1350000000</v>
      </c>
      <c r="D43" s="11">
        <v>30</v>
      </c>
      <c r="E43" s="11">
        <v>3</v>
      </c>
      <c r="F43" s="38">
        <v>165600000</v>
      </c>
      <c r="G43" s="11" t="s">
        <v>69</v>
      </c>
      <c r="H43" s="16">
        <v>0</v>
      </c>
      <c r="I43" s="12">
        <v>0</v>
      </c>
      <c r="J43" s="13"/>
      <c r="K43" s="13">
        <v>0</v>
      </c>
      <c r="L43" s="13"/>
      <c r="M43" s="14" t="s">
        <v>68</v>
      </c>
      <c r="N43" s="11">
        <v>2</v>
      </c>
      <c r="O43" s="11">
        <v>1</v>
      </c>
      <c r="P43" s="11">
        <v>0</v>
      </c>
      <c r="Q43" s="11">
        <v>23</v>
      </c>
      <c r="R43" s="12">
        <v>165600000</v>
      </c>
      <c r="S43" s="11" t="s">
        <v>28</v>
      </c>
      <c r="T43" s="11">
        <v>0</v>
      </c>
      <c r="U43" s="16">
        <v>0</v>
      </c>
      <c r="V43" s="11">
        <v>0</v>
      </c>
      <c r="W43" s="11">
        <v>0</v>
      </c>
      <c r="X43" s="11" t="s">
        <v>29</v>
      </c>
      <c r="Y43" s="11" t="s">
        <v>30</v>
      </c>
      <c r="Z43" s="11" t="s">
        <v>31</v>
      </c>
      <c r="AA43" s="11">
        <v>1</v>
      </c>
    </row>
    <row r="44" spans="1:27">
      <c r="A44" s="10">
        <v>1</v>
      </c>
      <c r="B44" s="11" t="s">
        <v>63</v>
      </c>
      <c r="C44" s="12">
        <v>869400000</v>
      </c>
      <c r="D44" s="11">
        <v>19.32</v>
      </c>
      <c r="E44" s="11">
        <v>1</v>
      </c>
      <c r="F44" s="38">
        <v>270112500</v>
      </c>
      <c r="G44" s="11" t="s">
        <v>69</v>
      </c>
      <c r="H44" s="16">
        <v>0</v>
      </c>
      <c r="I44" s="12">
        <v>0</v>
      </c>
      <c r="J44" s="13"/>
      <c r="K44" s="13">
        <v>0</v>
      </c>
      <c r="L44" s="13"/>
      <c r="M44" s="14" t="s">
        <v>68</v>
      </c>
      <c r="N44" s="11">
        <v>2</v>
      </c>
      <c r="O44" s="11">
        <v>1</v>
      </c>
      <c r="P44" s="11">
        <v>0</v>
      </c>
      <c r="Q44" s="11">
        <v>50</v>
      </c>
      <c r="R44" s="12">
        <v>270112500</v>
      </c>
      <c r="S44" s="11" t="s">
        <v>28</v>
      </c>
      <c r="T44" s="11">
        <v>0</v>
      </c>
      <c r="U44" s="16">
        <v>0</v>
      </c>
      <c r="V44" s="11">
        <v>5.1520000000000001</v>
      </c>
      <c r="W44" s="11">
        <v>0</v>
      </c>
      <c r="X44" s="11" t="s">
        <v>29</v>
      </c>
      <c r="Y44" s="11" t="s">
        <v>30</v>
      </c>
      <c r="Z44" s="11" t="s">
        <v>31</v>
      </c>
      <c r="AA44" s="11">
        <v>1</v>
      </c>
    </row>
    <row r="45" spans="1:27">
      <c r="A45" s="10"/>
      <c r="B45" s="11"/>
      <c r="C45" s="12"/>
      <c r="D45" s="11"/>
      <c r="E45" s="11"/>
      <c r="F45" s="38"/>
      <c r="G45" s="11"/>
      <c r="H45" s="16"/>
      <c r="I45" s="21"/>
      <c r="J45" s="11"/>
      <c r="K45" s="11"/>
      <c r="L45" s="11"/>
      <c r="M45" s="11"/>
      <c r="N45" s="16"/>
      <c r="O45" s="16"/>
      <c r="P45" s="16"/>
      <c r="Q45" s="16"/>
      <c r="R45" s="12"/>
      <c r="S45" s="13"/>
      <c r="T45" s="11"/>
      <c r="U45" s="16"/>
      <c r="V45" s="11"/>
      <c r="W45" s="11"/>
      <c r="X45" s="11"/>
      <c r="Y45" s="11"/>
      <c r="Z45" s="11"/>
      <c r="AA45" s="11"/>
    </row>
    <row r="46" spans="1:27" ht="15.75" thickBot="1">
      <c r="A46" s="10"/>
      <c r="B46" s="18"/>
      <c r="C46" s="12"/>
      <c r="D46" s="18"/>
      <c r="E46" s="11"/>
      <c r="F46" s="38"/>
      <c r="G46" s="11"/>
      <c r="H46" s="18"/>
      <c r="I46" s="21"/>
      <c r="J46" s="19"/>
      <c r="K46" s="11"/>
      <c r="L46" s="18"/>
      <c r="M46" s="14"/>
      <c r="N46" s="11"/>
      <c r="O46" s="11"/>
      <c r="P46" s="11"/>
      <c r="Q46" s="18"/>
      <c r="R46" s="12"/>
      <c r="S46" s="18"/>
      <c r="T46" s="20"/>
      <c r="U46" s="20"/>
      <c r="V46" s="18"/>
      <c r="W46" s="11"/>
      <c r="X46" s="11"/>
      <c r="Y46" s="18"/>
      <c r="Z46" s="18"/>
      <c r="AA46" s="11"/>
    </row>
    <row r="47" spans="1:27">
      <c r="H47" s="16"/>
      <c r="U47" s="16"/>
    </row>
    <row r="48" spans="1:27">
      <c r="H48" s="16"/>
      <c r="R48" s="23"/>
    </row>
    <row r="49" spans="8:18">
      <c r="R49" s="23"/>
    </row>
    <row r="53" spans="8:18">
      <c r="H53">
        <f>9/44</f>
        <v>0.20454545454545456</v>
      </c>
    </row>
  </sheetData>
  <autoFilter ref="A1:AA44">
    <filterColumn colId="6"/>
    <filterColumn colId="12"/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4"/>
  <sheetViews>
    <sheetView topLeftCell="A22" workbookViewId="0">
      <selection activeCell="A32" sqref="A32:B34"/>
    </sheetView>
  </sheetViews>
  <sheetFormatPr baseColWidth="10" defaultRowHeight="15"/>
  <cols>
    <col min="1" max="1" width="13.28515625" customWidth="1"/>
    <col min="2" max="2" width="20.7109375" customWidth="1"/>
  </cols>
  <sheetData>
    <row r="1" spans="1:2">
      <c r="B1" t="s">
        <v>99</v>
      </c>
    </row>
    <row r="2" spans="1:2">
      <c r="A2" t="s">
        <v>68</v>
      </c>
      <c r="B2">
        <v>17</v>
      </c>
    </row>
    <row r="3" spans="1:2">
      <c r="A3" t="s">
        <v>69</v>
      </c>
      <c r="B3">
        <v>26</v>
      </c>
    </row>
    <row r="6" spans="1:2">
      <c r="B6" t="s">
        <v>100</v>
      </c>
    </row>
    <row r="7" spans="1:2">
      <c r="A7" t="s">
        <v>68</v>
      </c>
      <c r="B7">
        <v>35</v>
      </c>
    </row>
    <row r="8" spans="1:2">
      <c r="A8" t="s">
        <v>69</v>
      </c>
      <c r="B8">
        <v>8</v>
      </c>
    </row>
    <row r="11" spans="1:2">
      <c r="B11" t="s">
        <v>126</v>
      </c>
    </row>
    <row r="12" spans="1:2">
      <c r="A12" t="s">
        <v>123</v>
      </c>
      <c r="B12">
        <v>2</v>
      </c>
    </row>
    <row r="13" spans="1:2">
      <c r="A13" t="s">
        <v>124</v>
      </c>
      <c r="B13">
        <v>8</v>
      </c>
    </row>
    <row r="14" spans="1:2">
      <c r="A14" t="s">
        <v>125</v>
      </c>
      <c r="B14">
        <v>25</v>
      </c>
    </row>
    <row r="32" spans="1:2">
      <c r="A32" t="s">
        <v>135</v>
      </c>
      <c r="B32">
        <v>33</v>
      </c>
    </row>
    <row r="33" spans="1:2">
      <c r="A33" t="s">
        <v>136</v>
      </c>
      <c r="B33">
        <v>4</v>
      </c>
    </row>
    <row r="34" spans="1:2">
      <c r="A34" t="s">
        <v>137</v>
      </c>
      <c r="B34">
        <v>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L31"/>
  <sheetViews>
    <sheetView topLeftCell="A10" workbookViewId="0">
      <selection activeCell="I30" sqref="I30"/>
    </sheetView>
  </sheetViews>
  <sheetFormatPr baseColWidth="10" defaultRowHeight="15"/>
  <cols>
    <col min="2" max="2" width="25.140625" customWidth="1"/>
    <col min="3" max="3" width="28.42578125" customWidth="1"/>
    <col min="4" max="4" width="14" customWidth="1"/>
    <col min="7" max="7" width="16.7109375" bestFit="1" customWidth="1"/>
    <col min="9" max="9" width="15.5703125" bestFit="1" customWidth="1"/>
  </cols>
  <sheetData>
    <row r="1" spans="2:9" ht="15.75" thickBot="1">
      <c r="B1" s="25" t="s">
        <v>70</v>
      </c>
      <c r="C1" s="26" t="s">
        <v>71</v>
      </c>
      <c r="D1" s="26" t="s">
        <v>72</v>
      </c>
      <c r="E1" s="26" t="s">
        <v>73</v>
      </c>
      <c r="F1" s="27" t="s">
        <v>74</v>
      </c>
    </row>
    <row r="2" spans="2:9" ht="15.75" thickBot="1">
      <c r="B2" s="28" t="s">
        <v>75</v>
      </c>
      <c r="C2" s="24">
        <v>-3144962.88</v>
      </c>
      <c r="D2" s="24" t="s">
        <v>76</v>
      </c>
      <c r="E2" s="24" t="s">
        <v>77</v>
      </c>
      <c r="F2" s="29" t="s">
        <v>78</v>
      </c>
    </row>
    <row r="3" spans="2:9" ht="15.75" thickBot="1">
      <c r="B3" s="28" t="s">
        <v>3</v>
      </c>
      <c r="C3" s="24">
        <v>1808172.26</v>
      </c>
      <c r="D3" s="24">
        <v>1281810.32</v>
      </c>
      <c r="E3" s="24">
        <v>1.41</v>
      </c>
      <c r="F3" s="29">
        <v>0.16569999999999999</v>
      </c>
      <c r="G3" s="33">
        <f>C3*1+(C4*0.5)+(C5*0)</f>
        <v>32162420.235000003</v>
      </c>
    </row>
    <row r="4" spans="2:9" ht="15.75" thickBot="1">
      <c r="B4" s="28" t="s">
        <v>7</v>
      </c>
      <c r="C4" s="24">
        <v>60708495.950000003</v>
      </c>
      <c r="D4" s="24">
        <v>6316881.8200000003</v>
      </c>
      <c r="E4" s="24">
        <v>9.61</v>
      </c>
      <c r="F4" s="29" t="s">
        <v>79</v>
      </c>
    </row>
    <row r="5" spans="2:9">
      <c r="B5" s="30" t="s">
        <v>21</v>
      </c>
      <c r="C5" s="31">
        <v>21596544.510000002</v>
      </c>
      <c r="D5" s="31">
        <v>11435021.43</v>
      </c>
      <c r="E5" s="31">
        <v>1.89</v>
      </c>
      <c r="F5" s="32">
        <v>6.59E-2</v>
      </c>
    </row>
    <row r="8" spans="2:9" ht="15.75" thickBot="1"/>
    <row r="9" spans="2:9" ht="15.75" thickBot="1">
      <c r="B9" s="25" t="s">
        <v>70</v>
      </c>
      <c r="C9" s="26" t="s">
        <v>71</v>
      </c>
      <c r="D9" s="26" t="s">
        <v>72</v>
      </c>
      <c r="E9" s="26" t="s">
        <v>73</v>
      </c>
      <c r="F9" s="27" t="s">
        <v>74</v>
      </c>
    </row>
    <row r="10" spans="2:9" ht="15.75" thickBot="1">
      <c r="B10" s="28" t="s">
        <v>75</v>
      </c>
      <c r="C10" s="24">
        <v>-2917814</v>
      </c>
      <c r="D10" s="35">
        <v>9341922535</v>
      </c>
      <c r="E10" s="24">
        <v>-0.31</v>
      </c>
      <c r="F10" s="29">
        <v>0.75629999999999997</v>
      </c>
    </row>
    <row r="11" spans="2:9" ht="15.75" thickBot="1">
      <c r="B11" s="28" t="s">
        <v>3</v>
      </c>
      <c r="C11" s="24">
        <v>3376941.72</v>
      </c>
      <c r="D11" s="35">
        <v>1004974156</v>
      </c>
      <c r="E11" s="24">
        <v>3.36</v>
      </c>
      <c r="F11" s="29">
        <v>1.6000000000000001E-3</v>
      </c>
      <c r="G11" s="33">
        <f>(C11*1)+(C12*1)</f>
        <v>63283122.460000001</v>
      </c>
    </row>
    <row r="12" spans="2:9">
      <c r="B12" s="30" t="s">
        <v>7</v>
      </c>
      <c r="C12" s="31">
        <v>59906180.740000002</v>
      </c>
      <c r="D12" s="36">
        <v>6487974091</v>
      </c>
      <c r="E12" s="31">
        <v>9.23</v>
      </c>
      <c r="F12" s="32" t="s">
        <v>79</v>
      </c>
    </row>
    <row r="14" spans="2:9" ht="15.75" thickBot="1"/>
    <row r="15" spans="2:9" ht="27" thickBot="1">
      <c r="B15" s="25" t="s">
        <v>70</v>
      </c>
      <c r="C15" s="26" t="s">
        <v>71</v>
      </c>
      <c r="D15" s="26"/>
      <c r="E15" s="26" t="s">
        <v>72</v>
      </c>
      <c r="F15" s="26" t="s">
        <v>73</v>
      </c>
      <c r="G15" s="27" t="s">
        <v>74</v>
      </c>
    </row>
    <row r="16" spans="2:9" ht="15.75" thickBot="1">
      <c r="B16" s="28" t="s">
        <v>75</v>
      </c>
      <c r="C16" s="24">
        <v>3104425.56</v>
      </c>
      <c r="D16" s="24" t="s">
        <v>80</v>
      </c>
      <c r="E16" s="24">
        <v>12181045.24</v>
      </c>
      <c r="F16" s="24">
        <v>0.25</v>
      </c>
      <c r="G16" s="29">
        <v>0.80010000000000003</v>
      </c>
      <c r="I16" s="33">
        <f>(C17*1)+(C18*0.5)+(C19*0)</f>
        <v>34328978.615000002</v>
      </c>
    </row>
    <row r="17" spans="2:12" ht="15.75" thickBot="1">
      <c r="B17" s="28" t="s">
        <v>3</v>
      </c>
      <c r="C17" s="24">
        <v>3152795.3</v>
      </c>
      <c r="D17" s="24"/>
      <c r="E17" s="24">
        <v>1050209.46</v>
      </c>
      <c r="F17" s="24">
        <v>3</v>
      </c>
      <c r="G17" s="29">
        <v>4.4999999999999997E-3</v>
      </c>
    </row>
    <row r="18" spans="2:12" ht="15.75" thickBot="1">
      <c r="B18" s="28" t="s">
        <v>7</v>
      </c>
      <c r="C18" s="24">
        <v>62352366.630000003</v>
      </c>
      <c r="D18" s="24"/>
      <c r="E18" s="24">
        <v>7241194.2400000002</v>
      </c>
      <c r="F18" s="24">
        <v>8.61</v>
      </c>
      <c r="G18" s="29" t="s">
        <v>79</v>
      </c>
    </row>
    <row r="19" spans="2:12" ht="15.75" thickBot="1">
      <c r="B19" s="28" t="s">
        <v>81</v>
      </c>
      <c r="C19" s="24">
        <v>-14346870.92</v>
      </c>
      <c r="D19" s="24" t="s">
        <v>80</v>
      </c>
      <c r="E19" s="24">
        <v>18497888.219999999</v>
      </c>
      <c r="F19" s="24">
        <v>-0.78</v>
      </c>
      <c r="G19" s="29">
        <v>0.44230000000000003</v>
      </c>
    </row>
    <row r="20" spans="2:12">
      <c r="B20" s="30" t="s">
        <v>82</v>
      </c>
      <c r="C20" s="31">
        <v>0</v>
      </c>
      <c r="D20" s="31" t="s">
        <v>80</v>
      </c>
      <c r="E20" s="31" t="s">
        <v>85</v>
      </c>
      <c r="F20" s="31" t="s">
        <v>85</v>
      </c>
      <c r="G20" s="32" t="s">
        <v>85</v>
      </c>
    </row>
    <row r="21" spans="2:12" ht="15.75" thickBot="1"/>
    <row r="22" spans="2:12" ht="27" thickBot="1">
      <c r="B22" s="25" t="s">
        <v>70</v>
      </c>
      <c r="C22" s="26" t="s">
        <v>71</v>
      </c>
      <c r="D22" s="26" t="s">
        <v>72</v>
      </c>
      <c r="E22" s="26" t="s">
        <v>73</v>
      </c>
      <c r="F22" s="27" t="s">
        <v>74</v>
      </c>
      <c r="H22" s="25" t="s">
        <v>70</v>
      </c>
      <c r="I22" s="26" t="s">
        <v>71</v>
      </c>
      <c r="J22" s="26" t="s">
        <v>72</v>
      </c>
      <c r="K22" s="26" t="s">
        <v>73</v>
      </c>
      <c r="L22" s="27" t="s">
        <v>74</v>
      </c>
    </row>
    <row r="23" spans="2:12" ht="15.75" thickBot="1">
      <c r="B23" s="28" t="s">
        <v>75</v>
      </c>
      <c r="C23" s="35">
        <v>8344342776</v>
      </c>
      <c r="D23" s="35">
        <v>7167568855</v>
      </c>
      <c r="E23" s="24" t="s">
        <v>86</v>
      </c>
      <c r="F23" s="29" t="s">
        <v>87</v>
      </c>
      <c r="H23" s="28" t="s">
        <v>75</v>
      </c>
      <c r="I23" s="35">
        <v>8344342.7759999996</v>
      </c>
      <c r="J23" s="35">
        <v>7167568855</v>
      </c>
      <c r="K23" s="24" t="s">
        <v>86</v>
      </c>
      <c r="L23" s="29" t="s">
        <v>87</v>
      </c>
    </row>
    <row r="24" spans="2:12">
      <c r="B24" s="30" t="s">
        <v>3</v>
      </c>
      <c r="C24" s="36">
        <v>3011470144</v>
      </c>
      <c r="D24" s="36">
        <v>799076412</v>
      </c>
      <c r="E24" s="31" t="s">
        <v>88</v>
      </c>
      <c r="F24" s="32" t="s">
        <v>89</v>
      </c>
      <c r="H24" s="30" t="s">
        <v>3</v>
      </c>
      <c r="I24" s="36">
        <v>3011470.1439999999</v>
      </c>
      <c r="J24" s="36">
        <v>799076412</v>
      </c>
      <c r="K24" s="31" t="s">
        <v>88</v>
      </c>
      <c r="L24" s="32" t="s">
        <v>89</v>
      </c>
    </row>
    <row r="26" spans="2:12" ht="15.75" thickBot="1"/>
    <row r="27" spans="2:12" ht="27" thickBot="1">
      <c r="B27" s="25" t="s">
        <v>70</v>
      </c>
      <c r="C27" s="26" t="s">
        <v>71</v>
      </c>
      <c r="D27" s="26"/>
      <c r="E27" s="26" t="s">
        <v>72</v>
      </c>
      <c r="F27" s="26" t="s">
        <v>73</v>
      </c>
      <c r="G27" s="27" t="s">
        <v>74</v>
      </c>
      <c r="I27" s="34">
        <f>I23+I24</f>
        <v>11355812.92</v>
      </c>
    </row>
    <row r="28" spans="2:12" ht="15.75" thickBot="1">
      <c r="B28" s="28" t="s">
        <v>75</v>
      </c>
      <c r="C28" s="24">
        <v>2857194.47</v>
      </c>
      <c r="D28" s="24" t="s">
        <v>80</v>
      </c>
      <c r="E28" s="24" t="s">
        <v>90</v>
      </c>
      <c r="F28" s="24" t="s">
        <v>91</v>
      </c>
      <c r="G28" s="29" t="s">
        <v>92</v>
      </c>
    </row>
    <row r="29" spans="2:12" ht="15.75" thickBot="1">
      <c r="B29" s="28" t="s">
        <v>3</v>
      </c>
      <c r="C29" s="24">
        <v>3196835.55</v>
      </c>
      <c r="D29" s="24"/>
      <c r="E29" s="24" t="s">
        <v>93</v>
      </c>
      <c r="F29" s="24" t="s">
        <v>94</v>
      </c>
      <c r="G29" s="29" t="s">
        <v>95</v>
      </c>
    </row>
    <row r="30" spans="2:12" ht="15.75" thickBot="1">
      <c r="B30" s="28" t="s">
        <v>81</v>
      </c>
      <c r="C30" s="24">
        <v>11668940.550000001</v>
      </c>
      <c r="D30" s="24" t="s">
        <v>80</v>
      </c>
      <c r="E30" s="24" t="s">
        <v>96</v>
      </c>
      <c r="F30" s="24" t="s">
        <v>97</v>
      </c>
      <c r="G30" s="29" t="s">
        <v>98</v>
      </c>
      <c r="I30" s="33">
        <f>C29+C30</f>
        <v>14865776.100000001</v>
      </c>
    </row>
    <row r="31" spans="2:12">
      <c r="B31" s="30" t="s">
        <v>82</v>
      </c>
      <c r="C31" s="31" t="s">
        <v>83</v>
      </c>
      <c r="D31" s="31" t="s">
        <v>80</v>
      </c>
      <c r="E31" s="31" t="s">
        <v>84</v>
      </c>
      <c r="F31" s="31" t="s">
        <v>84</v>
      </c>
      <c r="G31" s="3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M24"/>
  <sheetViews>
    <sheetView topLeftCell="A4" workbookViewId="0">
      <selection activeCell="I21" sqref="I21:M23"/>
    </sheetView>
  </sheetViews>
  <sheetFormatPr baseColWidth="10" defaultRowHeight="15"/>
  <cols>
    <col min="2" max="2" width="17" customWidth="1"/>
    <col min="4" max="4" width="17.42578125" customWidth="1"/>
    <col min="6" max="6" width="17" customWidth="1"/>
    <col min="8" max="9" width="15.5703125" bestFit="1" customWidth="1"/>
    <col min="11" max="11" width="16.140625" customWidth="1"/>
  </cols>
  <sheetData>
    <row r="1" spans="2:10" ht="15.75" thickBot="1"/>
    <row r="2" spans="2:10" ht="27" thickBot="1">
      <c r="B2" s="25" t="s">
        <v>101</v>
      </c>
      <c r="C2" s="26" t="s">
        <v>102</v>
      </c>
      <c r="D2" s="26" t="s">
        <v>103</v>
      </c>
      <c r="E2" s="26" t="s">
        <v>104</v>
      </c>
      <c r="F2" s="26" t="s">
        <v>105</v>
      </c>
      <c r="G2" s="26" t="s">
        <v>107</v>
      </c>
      <c r="H2" s="26" t="s">
        <v>108</v>
      </c>
      <c r="I2" s="27" t="s">
        <v>109</v>
      </c>
    </row>
    <row r="3" spans="2:10" ht="26.25" thickBot="1">
      <c r="B3" s="42" t="s">
        <v>5</v>
      </c>
      <c r="C3" s="40" t="s">
        <v>110</v>
      </c>
      <c r="D3" s="40" t="s">
        <v>113</v>
      </c>
      <c r="E3" s="40" t="s">
        <v>115</v>
      </c>
      <c r="F3" s="40">
        <v>459844839</v>
      </c>
      <c r="G3" s="40" t="s">
        <v>117</v>
      </c>
      <c r="H3" s="40" t="s">
        <v>119</v>
      </c>
      <c r="I3" s="43" t="s">
        <v>121</v>
      </c>
    </row>
    <row r="4" spans="2:10" ht="15.75" thickBot="1">
      <c r="B4" s="42" t="s">
        <v>3</v>
      </c>
      <c r="C4" s="41">
        <v>39444478</v>
      </c>
      <c r="D4" s="41">
        <v>80272025</v>
      </c>
      <c r="E4" s="40" t="s">
        <v>116</v>
      </c>
      <c r="F4" s="41">
        <v>400000000</v>
      </c>
      <c r="G4" s="40" t="s">
        <v>118</v>
      </c>
      <c r="H4" s="40" t="s">
        <v>120</v>
      </c>
      <c r="I4" s="44">
        <v>30000000</v>
      </c>
    </row>
    <row r="5" spans="2:10" ht="15.75" thickBot="1">
      <c r="B5" s="42" t="s">
        <v>7</v>
      </c>
      <c r="C5" s="40" t="s">
        <v>111</v>
      </c>
      <c r="D5" s="41">
        <v>12433975</v>
      </c>
      <c r="E5" s="40">
        <v>0</v>
      </c>
      <c r="F5" s="41">
        <v>57960000</v>
      </c>
      <c r="G5" s="40">
        <v>0</v>
      </c>
      <c r="H5" s="40">
        <v>0</v>
      </c>
      <c r="I5" s="43" t="s">
        <v>118</v>
      </c>
    </row>
    <row r="6" spans="2:10" ht="15.75" thickBot="1">
      <c r="B6" s="42" t="s">
        <v>16</v>
      </c>
      <c r="C6" s="41">
        <v>120555556</v>
      </c>
      <c r="D6" s="41">
        <v>258644206</v>
      </c>
      <c r="E6" s="41">
        <v>10000000</v>
      </c>
      <c r="F6" s="41">
        <v>1500000000</v>
      </c>
      <c r="G6" s="41">
        <v>20000000</v>
      </c>
      <c r="H6" s="41">
        <v>35000000</v>
      </c>
      <c r="I6" s="44">
        <v>135000000</v>
      </c>
    </row>
    <row r="7" spans="2:10">
      <c r="B7" s="45" t="s">
        <v>21</v>
      </c>
      <c r="C7" s="46" t="s">
        <v>112</v>
      </c>
      <c r="D7" s="46" t="s">
        <v>114</v>
      </c>
      <c r="E7" s="46">
        <v>0</v>
      </c>
      <c r="F7" s="47">
        <v>51520000</v>
      </c>
      <c r="G7" s="46">
        <v>0</v>
      </c>
      <c r="H7" s="46">
        <v>0</v>
      </c>
      <c r="I7" s="48" t="s">
        <v>122</v>
      </c>
    </row>
    <row r="10" spans="2:10" ht="26.25">
      <c r="B10" s="50" t="s">
        <v>101</v>
      </c>
      <c r="C10" s="51" t="s">
        <v>102</v>
      </c>
      <c r="D10" s="51" t="s">
        <v>103</v>
      </c>
      <c r="E10" s="52" t="s">
        <v>104</v>
      </c>
      <c r="F10" s="52" t="s">
        <v>105</v>
      </c>
      <c r="G10" s="51" t="s">
        <v>106</v>
      </c>
      <c r="H10" s="51" t="s">
        <v>107</v>
      </c>
      <c r="I10" s="51" t="s">
        <v>108</v>
      </c>
      <c r="J10" s="51" t="s">
        <v>109</v>
      </c>
    </row>
    <row r="11" spans="2:10">
      <c r="B11" s="53" t="s">
        <v>5</v>
      </c>
      <c r="C11" s="54">
        <v>37332724.159999996</v>
      </c>
      <c r="D11" s="54">
        <v>95812294.719999999</v>
      </c>
      <c r="E11" s="55">
        <v>4124.3599999999997</v>
      </c>
      <c r="F11" s="55">
        <v>459844839</v>
      </c>
      <c r="G11" s="56">
        <v>46</v>
      </c>
      <c r="H11" s="56">
        <v>492915</v>
      </c>
      <c r="I11" s="56">
        <v>2803500</v>
      </c>
      <c r="J11" s="56">
        <v>22500000</v>
      </c>
    </row>
    <row r="12" spans="2:10">
      <c r="B12" s="49" t="s">
        <v>3</v>
      </c>
      <c r="C12" s="48">
        <v>3.94</v>
      </c>
      <c r="D12" s="48">
        <v>8.0299999999999994</v>
      </c>
      <c r="E12" s="48">
        <v>0.01</v>
      </c>
      <c r="F12" s="48">
        <v>40</v>
      </c>
      <c r="G12" s="48">
        <v>46</v>
      </c>
      <c r="H12" s="48">
        <v>0.32</v>
      </c>
      <c r="I12" s="48">
        <v>0.64</v>
      </c>
      <c r="J12" s="48">
        <v>3</v>
      </c>
    </row>
    <row r="13" spans="2:10">
      <c r="B13" s="49" t="s">
        <v>7</v>
      </c>
      <c r="C13" s="48">
        <v>0.45</v>
      </c>
      <c r="D13" s="48">
        <v>1.24</v>
      </c>
      <c r="E13" s="48">
        <v>0</v>
      </c>
      <c r="F13" s="48">
        <v>5.8</v>
      </c>
      <c r="G13" s="48">
        <v>46</v>
      </c>
      <c r="H13" s="48">
        <v>0</v>
      </c>
      <c r="I13" s="48">
        <v>0</v>
      </c>
      <c r="J13" s="48">
        <v>0.32</v>
      </c>
    </row>
    <row r="14" spans="2:10">
      <c r="B14" s="49" t="s">
        <v>16</v>
      </c>
      <c r="C14" s="48">
        <v>12.06</v>
      </c>
      <c r="D14" s="48">
        <v>25.86</v>
      </c>
      <c r="E14" s="48">
        <v>1</v>
      </c>
      <c r="F14" s="48">
        <v>150</v>
      </c>
      <c r="G14" s="48">
        <v>36</v>
      </c>
      <c r="H14" s="48">
        <v>2</v>
      </c>
      <c r="I14" s="48">
        <v>3.5</v>
      </c>
      <c r="J14" s="48">
        <v>13.5</v>
      </c>
    </row>
    <row r="15" spans="2:10" ht="15.75" thickBot="1">
      <c r="B15" s="57" t="s">
        <v>21</v>
      </c>
      <c r="C15" s="58">
        <v>0.28000000000000003</v>
      </c>
      <c r="D15" s="58">
        <v>0.9</v>
      </c>
      <c r="E15" s="58">
        <v>0</v>
      </c>
      <c r="F15" s="58">
        <v>5.15</v>
      </c>
      <c r="G15" s="58">
        <v>46</v>
      </c>
      <c r="H15" s="58">
        <v>0</v>
      </c>
      <c r="I15" s="58">
        <v>0</v>
      </c>
      <c r="J15" s="58">
        <v>0.01</v>
      </c>
    </row>
    <row r="19" spans="2:13">
      <c r="H19" s="33">
        <f>H11+1.5*(J11-H11)</f>
        <v>33503542.5</v>
      </c>
      <c r="I19" s="33">
        <f>J11+1.5*(J11-H11)</f>
        <v>55510627.5</v>
      </c>
    </row>
    <row r="20" spans="2:13" ht="15.75" thickBot="1"/>
    <row r="21" spans="2:13" ht="15.75" thickBot="1">
      <c r="B21" s="25" t="s">
        <v>70</v>
      </c>
      <c r="C21" s="26" t="s">
        <v>71</v>
      </c>
      <c r="D21" s="26" t="s">
        <v>72</v>
      </c>
      <c r="E21" s="26" t="s">
        <v>73</v>
      </c>
      <c r="F21" s="27" t="s">
        <v>74</v>
      </c>
      <c r="I21" s="50" t="s">
        <v>70</v>
      </c>
      <c r="J21" s="51" t="s">
        <v>71</v>
      </c>
      <c r="K21" s="51" t="s">
        <v>72</v>
      </c>
      <c r="L21" s="51" t="s">
        <v>73</v>
      </c>
      <c r="M21" s="51" t="s">
        <v>74</v>
      </c>
    </row>
    <row r="22" spans="2:13" ht="15.75" thickBot="1">
      <c r="B22" s="28" t="s">
        <v>75</v>
      </c>
      <c r="C22" s="24" t="s">
        <v>127</v>
      </c>
      <c r="D22" s="35">
        <v>6241710605</v>
      </c>
      <c r="E22" s="24" t="s">
        <v>128</v>
      </c>
      <c r="F22" s="29" t="s">
        <v>129</v>
      </c>
      <c r="I22" s="59" t="s">
        <v>3</v>
      </c>
      <c r="J22" s="32">
        <v>1105701.48</v>
      </c>
      <c r="K22" s="60">
        <v>878544.67700000003</v>
      </c>
      <c r="L22" s="32">
        <v>1.26</v>
      </c>
      <c r="M22" s="32">
        <v>0.21510000000000001</v>
      </c>
    </row>
    <row r="23" spans="2:13" ht="15.75" thickBot="1">
      <c r="B23" s="28" t="s">
        <v>3</v>
      </c>
      <c r="C23" s="24" t="s">
        <v>130</v>
      </c>
      <c r="D23" s="35">
        <v>918774995</v>
      </c>
      <c r="E23" s="24" t="s">
        <v>131</v>
      </c>
      <c r="F23" s="29" t="s">
        <v>132</v>
      </c>
      <c r="I23" s="61" t="s">
        <v>21</v>
      </c>
      <c r="J23" s="62">
        <v>31254292.949999999</v>
      </c>
      <c r="K23" s="63">
        <v>8257515.2589999996</v>
      </c>
      <c r="L23" s="62">
        <v>3.78</v>
      </c>
      <c r="M23" s="62">
        <v>5.0000000000000001E-4</v>
      </c>
    </row>
    <row r="24" spans="2:13">
      <c r="B24" s="30" t="s">
        <v>21</v>
      </c>
      <c r="C24" s="31" t="s">
        <v>133</v>
      </c>
      <c r="D24" s="36">
        <v>8196224845</v>
      </c>
      <c r="E24" s="31" t="s">
        <v>134</v>
      </c>
      <c r="F24" s="3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5:G8"/>
  <sheetViews>
    <sheetView workbookViewId="0">
      <selection activeCell="B6" sqref="B6"/>
    </sheetView>
  </sheetViews>
  <sheetFormatPr baseColWidth="10" defaultRowHeight="15"/>
  <sheetData>
    <row r="5" spans="2:7">
      <c r="B5">
        <f>NORMSDIST(-2.97)</f>
        <v>1.4889987452372244E-3</v>
      </c>
    </row>
    <row r="8" spans="2:7">
      <c r="G8">
        <v>0.2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80"/>
  <sheetViews>
    <sheetView workbookViewId="0">
      <selection sqref="A1:A180"/>
    </sheetView>
  </sheetViews>
  <sheetFormatPr baseColWidth="10" defaultRowHeight="15"/>
  <sheetData>
    <row r="1" spans="1:1">
      <c r="A1" t="s">
        <v>138</v>
      </c>
    </row>
    <row r="2" spans="1:1">
      <c r="A2" t="s">
        <v>138</v>
      </c>
    </row>
    <row r="3" spans="1:1">
      <c r="A3" t="s">
        <v>138</v>
      </c>
    </row>
    <row r="4" spans="1:1">
      <c r="A4" t="s">
        <v>138</v>
      </c>
    </row>
    <row r="5" spans="1:1">
      <c r="A5" t="s">
        <v>138</v>
      </c>
    </row>
    <row r="6" spans="1:1">
      <c r="A6" t="s">
        <v>138</v>
      </c>
    </row>
    <row r="7" spans="1:1">
      <c r="A7" t="s">
        <v>138</v>
      </c>
    </row>
    <row r="8" spans="1:1">
      <c r="A8" t="s">
        <v>138</v>
      </c>
    </row>
    <row r="9" spans="1:1">
      <c r="A9" t="s">
        <v>138</v>
      </c>
    </row>
    <row r="10" spans="1:1">
      <c r="A10" t="s">
        <v>138</v>
      </c>
    </row>
    <row r="11" spans="1:1">
      <c r="A11" t="s">
        <v>138</v>
      </c>
    </row>
    <row r="12" spans="1:1">
      <c r="A12" t="s">
        <v>138</v>
      </c>
    </row>
    <row r="13" spans="1:1">
      <c r="A13" t="s">
        <v>138</v>
      </c>
    </row>
    <row r="14" spans="1:1">
      <c r="A14" t="s">
        <v>138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139</v>
      </c>
    </row>
    <row r="18" spans="1:1">
      <c r="A18" t="s">
        <v>139</v>
      </c>
    </row>
    <row r="19" spans="1:1">
      <c r="A19" t="s">
        <v>139</v>
      </c>
    </row>
    <row r="20" spans="1:1">
      <c r="A20" t="s">
        <v>139</v>
      </c>
    </row>
    <row r="21" spans="1:1">
      <c r="A21" t="s">
        <v>139</v>
      </c>
    </row>
    <row r="22" spans="1:1">
      <c r="A22" t="s">
        <v>139</v>
      </c>
    </row>
    <row r="23" spans="1:1">
      <c r="A23" t="s">
        <v>139</v>
      </c>
    </row>
    <row r="24" spans="1:1">
      <c r="A24" t="s">
        <v>139</v>
      </c>
    </row>
    <row r="25" spans="1:1">
      <c r="A25" t="s">
        <v>139</v>
      </c>
    </row>
    <row r="26" spans="1:1">
      <c r="A26" t="s">
        <v>139</v>
      </c>
    </row>
    <row r="27" spans="1:1">
      <c r="A27" t="s">
        <v>139</v>
      </c>
    </row>
    <row r="28" spans="1:1">
      <c r="A28" t="s">
        <v>139</v>
      </c>
    </row>
    <row r="29" spans="1:1">
      <c r="A29" t="s">
        <v>139</v>
      </c>
    </row>
    <row r="30" spans="1:1">
      <c r="A30" t="s">
        <v>139</v>
      </c>
    </row>
    <row r="31" spans="1:1">
      <c r="A31" t="s">
        <v>140</v>
      </c>
    </row>
    <row r="32" spans="1:1">
      <c r="A32" t="s">
        <v>140</v>
      </c>
    </row>
    <row r="33" spans="1:1">
      <c r="A33" t="s">
        <v>140</v>
      </c>
    </row>
    <row r="34" spans="1:1">
      <c r="A34" t="s">
        <v>140</v>
      </c>
    </row>
    <row r="35" spans="1:1">
      <c r="A35" t="s">
        <v>140</v>
      </c>
    </row>
    <row r="36" spans="1:1">
      <c r="A36" t="s">
        <v>140</v>
      </c>
    </row>
    <row r="37" spans="1:1">
      <c r="A37" t="s">
        <v>140</v>
      </c>
    </row>
    <row r="38" spans="1:1">
      <c r="A38" t="s">
        <v>140</v>
      </c>
    </row>
    <row r="39" spans="1:1">
      <c r="A39" t="s">
        <v>140</v>
      </c>
    </row>
    <row r="40" spans="1:1">
      <c r="A40" t="s">
        <v>140</v>
      </c>
    </row>
    <row r="41" spans="1:1">
      <c r="A41" t="s">
        <v>140</v>
      </c>
    </row>
    <row r="42" spans="1:1">
      <c r="A42" t="s">
        <v>140</v>
      </c>
    </row>
    <row r="43" spans="1:1">
      <c r="A43" t="s">
        <v>140</v>
      </c>
    </row>
    <row r="44" spans="1:1">
      <c r="A44" t="s">
        <v>140</v>
      </c>
    </row>
    <row r="45" spans="1:1">
      <c r="A45" t="s">
        <v>140</v>
      </c>
    </row>
    <row r="46" spans="1:1">
      <c r="A46" t="s">
        <v>138</v>
      </c>
    </row>
    <row r="47" spans="1:1">
      <c r="A47" t="s">
        <v>138</v>
      </c>
    </row>
    <row r="48" spans="1:1">
      <c r="A48" t="s">
        <v>138</v>
      </c>
    </row>
    <row r="49" spans="1:1">
      <c r="A49" t="s">
        <v>138</v>
      </c>
    </row>
    <row r="50" spans="1:1">
      <c r="A50" t="s">
        <v>138</v>
      </c>
    </row>
    <row r="51" spans="1:1">
      <c r="A51" t="s">
        <v>138</v>
      </c>
    </row>
    <row r="52" spans="1:1">
      <c r="A52" t="s">
        <v>138</v>
      </c>
    </row>
    <row r="53" spans="1:1">
      <c r="A53" t="s">
        <v>138</v>
      </c>
    </row>
    <row r="54" spans="1:1">
      <c r="A54" t="s">
        <v>138</v>
      </c>
    </row>
    <row r="55" spans="1:1">
      <c r="A55" t="s">
        <v>138</v>
      </c>
    </row>
    <row r="56" spans="1:1">
      <c r="A56" t="s">
        <v>138</v>
      </c>
    </row>
    <row r="57" spans="1:1">
      <c r="A57" t="s">
        <v>138</v>
      </c>
    </row>
    <row r="58" spans="1:1">
      <c r="A58" t="s">
        <v>138</v>
      </c>
    </row>
    <row r="59" spans="1:1">
      <c r="A59" t="s">
        <v>138</v>
      </c>
    </row>
    <row r="60" spans="1:1">
      <c r="A60" t="s">
        <v>138</v>
      </c>
    </row>
    <row r="61" spans="1:1">
      <c r="A61" t="s">
        <v>139</v>
      </c>
    </row>
    <row r="62" spans="1:1">
      <c r="A62" t="s">
        <v>139</v>
      </c>
    </row>
    <row r="63" spans="1:1">
      <c r="A63" t="s">
        <v>139</v>
      </c>
    </row>
    <row r="64" spans="1:1">
      <c r="A64" t="s">
        <v>139</v>
      </c>
    </row>
    <row r="65" spans="1:1">
      <c r="A65" t="s">
        <v>139</v>
      </c>
    </row>
    <row r="66" spans="1:1">
      <c r="A66" t="s">
        <v>139</v>
      </c>
    </row>
    <row r="67" spans="1:1">
      <c r="A67" t="s">
        <v>139</v>
      </c>
    </row>
    <row r="68" spans="1:1">
      <c r="A68" t="s">
        <v>139</v>
      </c>
    </row>
    <row r="69" spans="1:1">
      <c r="A69" t="s">
        <v>139</v>
      </c>
    </row>
    <row r="70" spans="1:1">
      <c r="A70" t="s">
        <v>139</v>
      </c>
    </row>
    <row r="71" spans="1:1">
      <c r="A71" t="s">
        <v>139</v>
      </c>
    </row>
    <row r="72" spans="1:1">
      <c r="A72" t="s">
        <v>139</v>
      </c>
    </row>
    <row r="73" spans="1:1">
      <c r="A73" t="s">
        <v>139</v>
      </c>
    </row>
    <row r="74" spans="1:1">
      <c r="A74" t="s">
        <v>139</v>
      </c>
    </row>
    <row r="75" spans="1:1">
      <c r="A75" t="s">
        <v>139</v>
      </c>
    </row>
    <row r="76" spans="1:1">
      <c r="A76" t="s">
        <v>140</v>
      </c>
    </row>
    <row r="77" spans="1:1">
      <c r="A77" t="s">
        <v>140</v>
      </c>
    </row>
    <row r="78" spans="1:1">
      <c r="A78" t="s">
        <v>140</v>
      </c>
    </row>
    <row r="79" spans="1:1">
      <c r="A79" t="s">
        <v>140</v>
      </c>
    </row>
    <row r="80" spans="1:1">
      <c r="A80" t="s">
        <v>140</v>
      </c>
    </row>
    <row r="81" spans="1:1">
      <c r="A81" t="s">
        <v>140</v>
      </c>
    </row>
    <row r="82" spans="1:1">
      <c r="A82" t="s">
        <v>140</v>
      </c>
    </row>
    <row r="83" spans="1:1">
      <c r="A83" t="s">
        <v>140</v>
      </c>
    </row>
    <row r="84" spans="1:1">
      <c r="A84" t="s">
        <v>140</v>
      </c>
    </row>
    <row r="85" spans="1:1">
      <c r="A85" t="s">
        <v>140</v>
      </c>
    </row>
    <row r="86" spans="1:1">
      <c r="A86" t="s">
        <v>140</v>
      </c>
    </row>
    <row r="87" spans="1:1">
      <c r="A87" t="s">
        <v>140</v>
      </c>
    </row>
    <row r="88" spans="1:1">
      <c r="A88" t="s">
        <v>140</v>
      </c>
    </row>
    <row r="89" spans="1:1">
      <c r="A89" t="s">
        <v>140</v>
      </c>
    </row>
    <row r="90" spans="1:1">
      <c r="A90" t="s">
        <v>140</v>
      </c>
    </row>
    <row r="91" spans="1:1">
      <c r="A91" t="s">
        <v>138</v>
      </c>
    </row>
    <row r="92" spans="1:1">
      <c r="A92" t="s">
        <v>138</v>
      </c>
    </row>
    <row r="93" spans="1:1">
      <c r="A93" t="s">
        <v>138</v>
      </c>
    </row>
    <row r="94" spans="1:1">
      <c r="A94" t="s">
        <v>138</v>
      </c>
    </row>
    <row r="95" spans="1:1">
      <c r="A95" t="s">
        <v>138</v>
      </c>
    </row>
    <row r="96" spans="1:1">
      <c r="A96" t="s">
        <v>138</v>
      </c>
    </row>
    <row r="97" spans="1:1">
      <c r="A97" t="s">
        <v>138</v>
      </c>
    </row>
    <row r="98" spans="1:1">
      <c r="A98" t="s">
        <v>138</v>
      </c>
    </row>
    <row r="99" spans="1:1">
      <c r="A99" t="s">
        <v>138</v>
      </c>
    </row>
    <row r="100" spans="1:1">
      <c r="A100" t="s">
        <v>138</v>
      </c>
    </row>
    <row r="101" spans="1:1">
      <c r="A101" t="s">
        <v>138</v>
      </c>
    </row>
    <row r="102" spans="1:1">
      <c r="A102" t="s">
        <v>138</v>
      </c>
    </row>
    <row r="103" spans="1:1">
      <c r="A103" t="s">
        <v>138</v>
      </c>
    </row>
    <row r="104" spans="1:1">
      <c r="A104" t="s">
        <v>138</v>
      </c>
    </row>
    <row r="105" spans="1:1">
      <c r="A105" t="s">
        <v>138</v>
      </c>
    </row>
    <row r="106" spans="1:1">
      <c r="A106" t="s">
        <v>139</v>
      </c>
    </row>
    <row r="107" spans="1:1">
      <c r="A107" t="s">
        <v>139</v>
      </c>
    </row>
    <row r="108" spans="1:1">
      <c r="A108" t="s">
        <v>139</v>
      </c>
    </row>
    <row r="109" spans="1:1">
      <c r="A109" t="s">
        <v>139</v>
      </c>
    </row>
    <row r="110" spans="1:1">
      <c r="A110" t="s">
        <v>139</v>
      </c>
    </row>
    <row r="111" spans="1:1">
      <c r="A111" t="s">
        <v>139</v>
      </c>
    </row>
    <row r="112" spans="1:1">
      <c r="A112" t="s">
        <v>139</v>
      </c>
    </row>
    <row r="113" spans="1:1">
      <c r="A113" t="s">
        <v>139</v>
      </c>
    </row>
    <row r="114" spans="1:1">
      <c r="A114" t="s">
        <v>139</v>
      </c>
    </row>
    <row r="115" spans="1:1">
      <c r="A115" t="s">
        <v>139</v>
      </c>
    </row>
    <row r="116" spans="1:1">
      <c r="A116" t="s">
        <v>139</v>
      </c>
    </row>
    <row r="117" spans="1:1">
      <c r="A117" t="s">
        <v>139</v>
      </c>
    </row>
    <row r="118" spans="1:1">
      <c r="A118" t="s">
        <v>139</v>
      </c>
    </row>
    <row r="119" spans="1:1">
      <c r="A119" t="s">
        <v>139</v>
      </c>
    </row>
    <row r="120" spans="1:1">
      <c r="A120" t="s">
        <v>139</v>
      </c>
    </row>
    <row r="121" spans="1:1">
      <c r="A121" t="s">
        <v>140</v>
      </c>
    </row>
    <row r="122" spans="1:1">
      <c r="A122" t="s">
        <v>140</v>
      </c>
    </row>
    <row r="123" spans="1:1">
      <c r="A123" t="s">
        <v>140</v>
      </c>
    </row>
    <row r="124" spans="1:1">
      <c r="A124" t="s">
        <v>140</v>
      </c>
    </row>
    <row r="125" spans="1:1">
      <c r="A125" t="s">
        <v>140</v>
      </c>
    </row>
    <row r="126" spans="1:1">
      <c r="A126" t="s">
        <v>140</v>
      </c>
    </row>
    <row r="127" spans="1:1">
      <c r="A127" t="s">
        <v>140</v>
      </c>
    </row>
    <row r="128" spans="1:1">
      <c r="A128" t="s">
        <v>140</v>
      </c>
    </row>
    <row r="129" spans="1:1">
      <c r="A129" t="s">
        <v>140</v>
      </c>
    </row>
    <row r="130" spans="1:1">
      <c r="A130" t="s">
        <v>140</v>
      </c>
    </row>
    <row r="131" spans="1:1">
      <c r="A131" t="s">
        <v>140</v>
      </c>
    </row>
    <row r="132" spans="1:1">
      <c r="A132" t="s">
        <v>140</v>
      </c>
    </row>
    <row r="133" spans="1:1">
      <c r="A133" t="s">
        <v>140</v>
      </c>
    </row>
    <row r="134" spans="1:1">
      <c r="A134" t="s">
        <v>140</v>
      </c>
    </row>
    <row r="135" spans="1:1">
      <c r="A135" t="s">
        <v>140</v>
      </c>
    </row>
    <row r="136" spans="1:1">
      <c r="A136" t="s">
        <v>138</v>
      </c>
    </row>
    <row r="137" spans="1:1">
      <c r="A137" t="s">
        <v>138</v>
      </c>
    </row>
    <row r="138" spans="1:1">
      <c r="A138" t="s">
        <v>138</v>
      </c>
    </row>
    <row r="139" spans="1:1">
      <c r="A139" t="s">
        <v>138</v>
      </c>
    </row>
    <row r="140" spans="1:1">
      <c r="A140" t="s">
        <v>138</v>
      </c>
    </row>
    <row r="141" spans="1:1">
      <c r="A141" t="s">
        <v>138</v>
      </c>
    </row>
    <row r="142" spans="1:1">
      <c r="A142" t="s">
        <v>138</v>
      </c>
    </row>
    <row r="143" spans="1:1">
      <c r="A143" t="s">
        <v>138</v>
      </c>
    </row>
    <row r="144" spans="1:1">
      <c r="A144" t="s">
        <v>138</v>
      </c>
    </row>
    <row r="145" spans="1:1">
      <c r="A145" t="s">
        <v>138</v>
      </c>
    </row>
    <row r="146" spans="1:1">
      <c r="A146" t="s">
        <v>138</v>
      </c>
    </row>
    <row r="147" spans="1:1">
      <c r="A147" t="s">
        <v>138</v>
      </c>
    </row>
    <row r="148" spans="1:1">
      <c r="A148" t="s">
        <v>138</v>
      </c>
    </row>
    <row r="149" spans="1:1">
      <c r="A149" t="s">
        <v>138</v>
      </c>
    </row>
    <row r="150" spans="1:1">
      <c r="A150" t="s">
        <v>138</v>
      </c>
    </row>
    <row r="151" spans="1:1">
      <c r="A151" t="s">
        <v>139</v>
      </c>
    </row>
    <row r="152" spans="1:1">
      <c r="A152" t="s">
        <v>139</v>
      </c>
    </row>
    <row r="153" spans="1:1">
      <c r="A153" t="s">
        <v>139</v>
      </c>
    </row>
    <row r="154" spans="1:1">
      <c r="A154" t="s">
        <v>139</v>
      </c>
    </row>
    <row r="155" spans="1:1">
      <c r="A155" t="s">
        <v>139</v>
      </c>
    </row>
    <row r="156" spans="1:1">
      <c r="A156" t="s">
        <v>139</v>
      </c>
    </row>
    <row r="157" spans="1:1">
      <c r="A157" t="s">
        <v>139</v>
      </c>
    </row>
    <row r="158" spans="1:1">
      <c r="A158" t="s">
        <v>139</v>
      </c>
    </row>
    <row r="159" spans="1:1">
      <c r="A159" t="s">
        <v>139</v>
      </c>
    </row>
    <row r="160" spans="1:1">
      <c r="A160" t="s">
        <v>139</v>
      </c>
    </row>
    <row r="161" spans="1:1">
      <c r="A161" t="s">
        <v>139</v>
      </c>
    </row>
    <row r="162" spans="1:1">
      <c r="A162" t="s">
        <v>139</v>
      </c>
    </row>
    <row r="163" spans="1:1">
      <c r="A163" t="s">
        <v>139</v>
      </c>
    </row>
    <row r="164" spans="1:1">
      <c r="A164" t="s">
        <v>139</v>
      </c>
    </row>
    <row r="165" spans="1:1">
      <c r="A165" t="s">
        <v>139</v>
      </c>
    </row>
    <row r="166" spans="1:1">
      <c r="A166" t="s">
        <v>140</v>
      </c>
    </row>
    <row r="167" spans="1:1">
      <c r="A167" t="s">
        <v>140</v>
      </c>
    </row>
    <row r="168" spans="1:1">
      <c r="A168" t="s">
        <v>140</v>
      </c>
    </row>
    <row r="169" spans="1:1">
      <c r="A169" t="s">
        <v>140</v>
      </c>
    </row>
    <row r="170" spans="1:1">
      <c r="A170" t="s">
        <v>140</v>
      </c>
    </row>
    <row r="171" spans="1:1">
      <c r="A171" t="s">
        <v>140</v>
      </c>
    </row>
    <row r="172" spans="1:1">
      <c r="A172" t="s">
        <v>140</v>
      </c>
    </row>
    <row r="173" spans="1:1">
      <c r="A173" t="s">
        <v>140</v>
      </c>
    </row>
    <row r="174" spans="1:1">
      <c r="A174" t="s">
        <v>140</v>
      </c>
    </row>
    <row r="175" spans="1:1">
      <c r="A175" t="s">
        <v>140</v>
      </c>
    </row>
    <row r="176" spans="1:1">
      <c r="A176" t="s">
        <v>140</v>
      </c>
    </row>
    <row r="177" spans="1:1">
      <c r="A177" t="s">
        <v>140</v>
      </c>
    </row>
    <row r="178" spans="1:1">
      <c r="A178" t="s">
        <v>140</v>
      </c>
    </row>
    <row r="179" spans="1:1">
      <c r="A179" t="s">
        <v>140</v>
      </c>
    </row>
    <row r="180" spans="1:1">
      <c r="A180" t="s">
        <v>140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datos</vt:lpstr>
      <vt:lpstr>Hoja2</vt:lpstr>
      <vt:lpstr>Hoja3</vt:lpstr>
      <vt:lpstr>Hoja5</vt:lpstr>
      <vt:lpstr>Hoja6</vt:lpstr>
      <vt:lpstr>Hoja7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</dc:creator>
  <cp:lastModifiedBy>Laura M</cp:lastModifiedBy>
  <dcterms:created xsi:type="dcterms:W3CDTF">2012-11-27T12:21:42Z</dcterms:created>
  <dcterms:modified xsi:type="dcterms:W3CDTF">2015-12-09T03:08:53Z</dcterms:modified>
</cp:coreProperties>
</file>