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C:\Users\asiso\Downloads\INDUSTRIAS 3B (1)\INDUSTRIAS 3B\"/>
    </mc:Choice>
  </mc:AlternateContent>
  <xr:revisionPtr revIDLastSave="0" documentId="13_ncr:1_{3BBDF86F-2A08-4F69-8048-D3AA5E4466F8}" xr6:coauthVersionLast="45" xr6:coauthVersionMax="45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FACTORES" sheetId="1" state="hidden" r:id="rId1"/>
    <sheet name="PARETO" sheetId="4" state="hidden" r:id="rId2"/>
    <sheet name="DESPLIEGUE POLIT-OBJ" sheetId="5" state="hidden" r:id="rId3"/>
    <sheet name="RIESGO" sheetId="6" r:id="rId4"/>
    <sheet name="CRITERIOS" sheetId="7" r:id="rId5"/>
    <sheet name="MATRIZ DE CALOR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4" l="1"/>
  <c r="E12" i="4"/>
  <c r="E13" i="4"/>
  <c r="E14" i="4"/>
  <c r="E15" i="4"/>
  <c r="E16" i="4"/>
  <c r="E17" i="4"/>
  <c r="E18" i="4"/>
  <c r="E19" i="4"/>
  <c r="E20" i="4"/>
  <c r="F20" i="4"/>
  <c r="F11" i="4"/>
  <c r="F12" i="4"/>
  <c r="F13" i="4"/>
  <c r="F14" i="4"/>
  <c r="F15" i="4"/>
  <c r="F16" i="4"/>
  <c r="F17" i="4"/>
  <c r="F18" i="4"/>
  <c r="F19" i="4"/>
  <c r="G20" i="4"/>
  <c r="G11" i="4"/>
  <c r="G12" i="4"/>
  <c r="G13" i="4"/>
  <c r="G14" i="4"/>
  <c r="G15" i="4"/>
  <c r="G16" i="4"/>
  <c r="G17" i="4"/>
  <c r="G18" i="4"/>
  <c r="G19" i="4"/>
  <c r="H20" i="4"/>
  <c r="H11" i="4"/>
  <c r="H12" i="4"/>
  <c r="H13" i="4"/>
  <c r="H14" i="4"/>
  <c r="H15" i="4"/>
  <c r="H16" i="4"/>
  <c r="H17" i="4"/>
  <c r="H18" i="4"/>
  <c r="H19" i="4"/>
  <c r="I20" i="4"/>
  <c r="I11" i="4"/>
  <c r="I12" i="4"/>
  <c r="I13" i="4"/>
  <c r="I14" i="4"/>
  <c r="I15" i="4"/>
  <c r="I16" i="4"/>
  <c r="I17" i="4"/>
  <c r="I18" i="4"/>
  <c r="I19" i="4"/>
  <c r="J20" i="4"/>
  <c r="J11" i="4"/>
  <c r="J12" i="4"/>
  <c r="J13" i="4"/>
  <c r="J14" i="4"/>
  <c r="J15" i="4"/>
  <c r="J16" i="4"/>
  <c r="J17" i="4"/>
  <c r="J18" i="4"/>
  <c r="J19" i="4"/>
  <c r="K20" i="4"/>
  <c r="K11" i="4"/>
  <c r="K12" i="4"/>
  <c r="K13" i="4"/>
  <c r="K14" i="4"/>
  <c r="K15" i="4"/>
  <c r="K16" i="4"/>
  <c r="K17" i="4"/>
  <c r="K18" i="4"/>
  <c r="K19" i="4"/>
  <c r="L20" i="4"/>
  <c r="L11" i="4"/>
  <c r="L12" i="4"/>
  <c r="L13" i="4"/>
  <c r="L14" i="4"/>
  <c r="L15" i="4"/>
  <c r="L16" i="4"/>
  <c r="L17" i="4"/>
  <c r="L18" i="4"/>
  <c r="L19" i="4"/>
  <c r="M20" i="4"/>
  <c r="M11" i="4"/>
  <c r="M12" i="4"/>
  <c r="M13" i="4"/>
  <c r="M14" i="4"/>
  <c r="M15" i="4"/>
  <c r="M16" i="4"/>
  <c r="M17" i="4"/>
  <c r="M18" i="4"/>
  <c r="M19" i="4"/>
  <c r="N20" i="4"/>
  <c r="N11" i="4"/>
  <c r="N12" i="4"/>
  <c r="N13" i="4"/>
  <c r="N14" i="4"/>
  <c r="N15" i="4"/>
  <c r="N16" i="4"/>
  <c r="N17" i="4"/>
  <c r="N18" i="4"/>
  <c r="N19" i="4"/>
  <c r="N10" i="4"/>
  <c r="N9" i="4"/>
  <c r="E5" i="4"/>
  <c r="E4" i="4"/>
  <c r="C20" i="4"/>
  <c r="D20" i="4"/>
  <c r="D19" i="4"/>
  <c r="D18" i="4"/>
  <c r="D17" i="4"/>
  <c r="D16" i="4"/>
  <c r="D15" i="4"/>
  <c r="D14" i="4"/>
  <c r="D13" i="4"/>
  <c r="D12" i="4"/>
  <c r="D11" i="4"/>
  <c r="M10" i="4"/>
  <c r="L10" i="4"/>
  <c r="K10" i="4"/>
  <c r="J10" i="4"/>
  <c r="I10" i="4"/>
  <c r="H10" i="4"/>
  <c r="G10" i="4"/>
  <c r="F10" i="4"/>
  <c r="E10" i="4"/>
  <c r="B7" i="4"/>
  <c r="B10" i="4"/>
  <c r="E7" i="4"/>
  <c r="M9" i="4"/>
  <c r="L9" i="4"/>
  <c r="K9" i="4"/>
  <c r="J9" i="4"/>
  <c r="I9" i="4"/>
  <c r="H9" i="4"/>
  <c r="G9" i="4"/>
  <c r="F9" i="4"/>
  <c r="E9" i="4"/>
  <c r="C19" i="4"/>
  <c r="C18" i="4"/>
  <c r="C17" i="4"/>
  <c r="C16" i="4"/>
  <c r="C15" i="4"/>
  <c r="C14" i="4"/>
  <c r="C13" i="4"/>
  <c r="C12" i="4"/>
  <c r="C11" i="4"/>
  <c r="O18" i="4" l="1"/>
  <c r="O15" i="4"/>
  <c r="O11" i="4"/>
  <c r="O19" i="4"/>
  <c r="O14" i="4"/>
  <c r="L21" i="4"/>
  <c r="H21" i="4"/>
  <c r="J21" i="4"/>
  <c r="O17" i="4"/>
  <c r="I21" i="4"/>
  <c r="O16" i="4"/>
  <c r="O12" i="4"/>
  <c r="N21" i="4"/>
  <c r="M21" i="4"/>
  <c r="G21" i="4"/>
  <c r="F21" i="4"/>
  <c r="K21" i="4"/>
  <c r="O20" i="4"/>
  <c r="E21" i="4"/>
  <c r="O13" i="4"/>
  <c r="P21" i="4" l="1"/>
  <c r="I22" i="4" s="1"/>
  <c r="O22" i="4"/>
  <c r="G22" i="4" l="1"/>
  <c r="F22" i="4"/>
  <c r="K22" i="4"/>
  <c r="J22" i="4"/>
  <c r="M22" i="4"/>
  <c r="L22" i="4"/>
  <c r="N22" i="4"/>
  <c r="E22" i="4"/>
  <c r="H22" i="4"/>
  <c r="P20" i="4"/>
  <c r="P12" i="4"/>
  <c r="P15" i="4"/>
  <c r="P16" i="4"/>
  <c r="P17" i="4"/>
  <c r="P19" i="4"/>
  <c r="P11" i="4"/>
  <c r="P18" i="4"/>
  <c r="P14" i="4"/>
  <c r="P1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Convenio Usta</author>
  </authors>
  <commentList>
    <comment ref="E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Convenio Usta:</t>
        </r>
        <r>
          <rPr>
            <sz val="9"/>
            <color indexed="81"/>
            <rFont val="Tahoma"/>
            <family val="2"/>
          </rPr>
          <t xml:space="preserve">
QUE SE HACE EN CADA CASO</t>
        </r>
      </text>
    </comment>
  </commentList>
</comments>
</file>

<file path=xl/sharedStrings.xml><?xml version="1.0" encoding="utf-8"?>
<sst xmlns="http://schemas.openxmlformats.org/spreadsheetml/2006/main" count="339" uniqueCount="269">
  <si>
    <t>TALLER 1. PLANIFICACION ESTRATEGICA DE LA CALIDAD</t>
  </si>
  <si>
    <t>DEFINICION DE DIRECTRICES PARA LA POLITICA</t>
  </si>
  <si>
    <t xml:space="preserve"> </t>
  </si>
  <si>
    <t>TOTAL</t>
  </si>
  <si>
    <t>IMPORTANCIA RELATIVA</t>
  </si>
  <si>
    <t>FACTORES DE COMPETITIVIDAD, DEBILIDADES INTERNAS</t>
  </si>
  <si>
    <t xml:space="preserve">PLANIFICACION DE LA CALIDAD </t>
  </si>
  <si>
    <t>1.</t>
  </si>
  <si>
    <t>3.</t>
  </si>
  <si>
    <t>5.</t>
  </si>
  <si>
    <t>6.</t>
  </si>
  <si>
    <t>7.</t>
  </si>
  <si>
    <t>8.</t>
  </si>
  <si>
    <t>9.</t>
  </si>
  <si>
    <t xml:space="preserve">  </t>
  </si>
  <si>
    <t>PORCENTAJE</t>
  </si>
  <si>
    <t>DEFINICION DE DIRECTRICES PARA LA POLITICA DE LA CALIDAD</t>
  </si>
  <si>
    <t>ORGANIZACIÓN:</t>
  </si>
  <si>
    <t>FECHA:</t>
  </si>
  <si>
    <t>EXPECTATIVAS, NECESIDADES Y DEBILIDADES CON LOS CLIENTES</t>
  </si>
  <si>
    <t>2.</t>
  </si>
  <si>
    <t>4.</t>
  </si>
  <si>
    <t>10.</t>
  </si>
  <si>
    <t>PARETTO</t>
  </si>
  <si>
    <t>CONVENIO USTA - ICONTEC</t>
  </si>
  <si>
    <t>JUNIO 23 DE 2017</t>
  </si>
  <si>
    <t xml:space="preserve">Insatisfacción con la formaciuón recibida </t>
  </si>
  <si>
    <t>Insatisfacción con los espacios físicos de los programas</t>
  </si>
  <si>
    <t>Espacios académicos orientados mas a la teoría que a la práctica</t>
  </si>
  <si>
    <t>No hay actividades de bienesdtar orientadas a los estudiantes,</t>
  </si>
  <si>
    <t>Los posgrados no ofrecen actividades de internacionalización</t>
  </si>
  <si>
    <t>Las estratégias didácticas de los docentes no son innovadoras</t>
  </si>
  <si>
    <t>Los estudiantes no pueden acceder a la Universidad en períodos no lectivos</t>
  </si>
  <si>
    <t>No hay información clara y la generación de polígrafos no es oportuna en la admisión de los aspirantes</t>
  </si>
  <si>
    <t>Falta de mayor atención a los estudiantes</t>
  </si>
  <si>
    <t>Docentes insuficientes</t>
  </si>
  <si>
    <t>Infraestructura no adecuada</t>
  </si>
  <si>
    <t>Falta de seguimiento a los docentes</t>
  </si>
  <si>
    <t>Falta de evaluación de competencias docentes</t>
  </si>
  <si>
    <t>Falta  de identidad de las instituciones con los empleados del convenio</t>
  </si>
  <si>
    <t>No hay claridad en todas las funciones de los cargos administrativos</t>
  </si>
  <si>
    <t>Disminución en los estudiantes de los programas del convenio</t>
  </si>
  <si>
    <t>Alta rotación de los docentes de TC</t>
  </si>
  <si>
    <t xml:space="preserve">No hay respuesta oportuna por parte de las instancias de la universidad </t>
  </si>
  <si>
    <t>No hay exigencia a los estudiantes en el cumplimiento de compromisos</t>
  </si>
  <si>
    <t>Los posgrados no ofrecen doble titulación</t>
  </si>
  <si>
    <t>OBJETIVOS DE LA CALIDAD</t>
  </si>
  <si>
    <t>PROCESO</t>
  </si>
  <si>
    <t>Todos los procesos</t>
  </si>
  <si>
    <t>PLAZO</t>
  </si>
  <si>
    <t>INDICADOR</t>
  </si>
  <si>
    <t>META</t>
  </si>
  <si>
    <t>&gt;80%</t>
  </si>
  <si>
    <t># de estudiantes que obtienen un resultado =&gt; al 80%/ total de estudiantes que presentan la evaluación
Por programa</t>
  </si>
  <si>
    <t># de convenios vigentes y en ejecución
# intercambio de docentes con universidades extranjeras
# de estudiantes que realizan intercambio (entrante y saliente)</t>
  </si>
  <si>
    <t># de docentes con diplomado en pedagogía y didáctica/ # total de docentes (OPS  y tiempo completo)</t>
  </si>
  <si>
    <t>ESTRATEGIAS</t>
  </si>
  <si>
    <t>Capacitación al personal administrativo y docente del convenio</t>
  </si>
  <si>
    <t># de docentes TC que se mantienen en el convenio en un periodo de año y medio años</t>
  </si>
  <si>
    <t># de NC presentadas por servicios brindados por la universidad USTA</t>
  </si>
  <si>
    <t>OBJETIVO</t>
  </si>
  <si>
    <r>
      <rPr>
        <b/>
        <sz val="11"/>
        <rFont val="Century Gothic"/>
        <family val="2"/>
      </rPr>
      <t>1.</t>
    </r>
    <r>
      <rPr>
        <sz val="11"/>
        <rFont val="Century Gothic"/>
        <family val="2"/>
      </rPr>
      <t xml:space="preserve"> Asegurar la formación de los estudiantes en las competencias específicas de los programas</t>
    </r>
  </si>
  <si>
    <r>
      <rPr>
        <b/>
        <sz val="11"/>
        <rFont val="Century Gothic"/>
        <family val="2"/>
      </rPr>
      <t>2.</t>
    </r>
    <r>
      <rPr>
        <sz val="11"/>
        <rFont val="Century Gothic"/>
        <family val="2"/>
      </rPr>
      <t xml:space="preserve"> Establecer y desarrollar estrategias de internacionalización  en los programas</t>
    </r>
  </si>
  <si>
    <r>
      <rPr>
        <b/>
        <sz val="11"/>
        <rFont val="Century Gothic"/>
        <family val="2"/>
      </rPr>
      <t>3.</t>
    </r>
    <r>
      <rPr>
        <sz val="11"/>
        <rFont val="Century Gothic"/>
        <family val="2"/>
      </rPr>
      <t xml:space="preserve"> Desarrollar y fortalecer las competencias de los docentes en estratégias didácticas innovadoras</t>
    </r>
  </si>
  <si>
    <r>
      <rPr>
        <b/>
        <sz val="11"/>
        <rFont val="Century Gothic"/>
        <family val="2"/>
      </rPr>
      <t>4.</t>
    </r>
    <r>
      <rPr>
        <sz val="11"/>
        <rFont val="Century Gothic"/>
        <family val="2"/>
      </rPr>
      <t xml:space="preserve"> Garantizar un servicio cálido y oportuno a los miembros de la comunidad del convenio</t>
    </r>
  </si>
  <si>
    <t>DIRECTRIZ DE LA POLÍTICA</t>
  </si>
  <si>
    <t>…asegurando la formación de profesionales competentes en la implementación y mejora contínua de sistemas de gestión en los diferentes contextos organizacionales …</t>
  </si>
  <si>
    <t>…promoviendo estratégias para la internacionalización …</t>
  </si>
  <si>
    <t>…el fortalecimiento del equipo de trabajo…</t>
  </si>
  <si>
    <t>...a través de un servicio calido y oportuno …</t>
  </si>
  <si>
    <t>… la continuidad de los docentes ..</t>
  </si>
  <si>
    <t>… a través de un servicio calido y oportuno …</t>
  </si>
  <si>
    <t>2 convenios, 2 docentes salientes y 2 entrantes, 2 eventos de movilidad estudiantíl saliente</t>
  </si>
  <si>
    <t>1 año (Julio de 2018)</t>
  </si>
  <si>
    <t>FRECUENCIA DE MEDICIÓN</t>
  </si>
  <si>
    <t>Semestral</t>
  </si>
  <si>
    <t>2 años (Julio de 2019)</t>
  </si>
  <si>
    <t>Quejas presentadas referentes al servicio brindado</t>
  </si>
  <si>
    <t>Evaluación del servicio 
( encuesta)</t>
  </si>
  <si>
    <t>LÍNEA BASE</t>
  </si>
  <si>
    <t>2016: 1 Convenio firmado pero no implementado, 4 docentes salientes en los últimos 4 años, ninguna movilidad estudiantíl</t>
  </si>
  <si>
    <t>Ninguna</t>
  </si>
  <si>
    <t>… y el incremento en la población estudiantíl ...</t>
  </si>
  <si>
    <t>Desarrollo Académico</t>
  </si>
  <si>
    <t>Proyección Social y Direccionamiento</t>
  </si>
  <si>
    <t>Gestión del Mejoramiento</t>
  </si>
  <si>
    <t>Gestión del Talento Humano y Desarrollo Académico</t>
  </si>
  <si>
    <t>Mercadeo y Matrículas y Direccionamiento Estratégico</t>
  </si>
  <si>
    <t>Direccionamiento y Desarrollo Académico</t>
  </si>
  <si>
    <r>
      <rPr>
        <b/>
        <sz val="10"/>
        <color rgb="FF00B050"/>
        <rFont val="Century Gothic"/>
        <family val="2"/>
      </rPr>
      <t xml:space="preserve"># de estudiantes por programa por semestre
</t>
    </r>
    <r>
      <rPr>
        <sz val="10"/>
        <rFont val="Century Gothic"/>
        <family val="2"/>
      </rPr>
      <t xml:space="preserve">
Número de matriculados del semestre vs. Meta de matriculados Semestral</t>
    </r>
  </si>
  <si>
    <t>Diplomado existente, verificar si se requiere uno con caracteristicas propias y hacerlo de carácter obligatorio</t>
  </si>
  <si>
    <t>Se cuenta con la encuesta</t>
  </si>
  <si>
    <t>Se cuenta con correo electrónico, atención directa</t>
  </si>
  <si>
    <t>Se cuenta con indicador del proceso de Mercadeo y Matrícula</t>
  </si>
  <si>
    <t>Comunicación directa
Correos electrónico</t>
  </si>
  <si>
    <t>Se cuenta actualmente con 3 docentes TC</t>
  </si>
  <si>
    <t xml:space="preserve">Meta /semestral Admitidos Especialización: 50
Meta /semestral Admitidos Maestría :26 </t>
  </si>
  <si>
    <r>
      <t xml:space="preserve">Disminuir en un </t>
    </r>
    <r>
      <rPr>
        <b/>
        <sz val="10"/>
        <color rgb="FFFF0000"/>
        <rFont val="Century Gothic"/>
        <family val="2"/>
      </rPr>
      <t xml:space="preserve">5% </t>
    </r>
    <r>
      <rPr>
        <sz val="10"/>
        <rFont val="Century Gothic"/>
        <family val="2"/>
      </rPr>
      <t>el número de quejas recurrentes presentadas</t>
    </r>
  </si>
  <si>
    <r>
      <t xml:space="preserve">Disminuir en un </t>
    </r>
    <r>
      <rPr>
        <b/>
        <sz val="10"/>
        <color rgb="FFFF0000"/>
        <rFont val="Century Gothic"/>
        <family val="2"/>
      </rPr>
      <t>5%</t>
    </r>
    <r>
      <rPr>
        <sz val="10"/>
        <rFont val="Century Gothic"/>
        <family val="2"/>
      </rPr>
      <t xml:space="preserve"> el número de NC presentadas por los servicios brindados por la USTA</t>
    </r>
  </si>
  <si>
    <t>1 año (Agosto de 2018)</t>
  </si>
  <si>
    <t>2 Años Especialización (Julio de 2019) 
3 Años Maestría (Junio de 20120)</t>
  </si>
  <si>
    <r>
      <rPr>
        <b/>
        <sz val="10"/>
        <color rgb="FF00B050"/>
        <rFont val="Century Gothic"/>
        <family val="2"/>
      </rPr>
      <t xml:space="preserve">Mensual </t>
    </r>
    <r>
      <rPr>
        <sz val="10"/>
        <color rgb="FFFF0000"/>
        <rFont val="Century Gothic"/>
        <family val="2"/>
      </rPr>
      <t xml:space="preserve">
</t>
    </r>
    <r>
      <rPr>
        <sz val="10"/>
        <rFont val="Century Gothic"/>
        <family val="2"/>
      </rPr>
      <t>Semestral</t>
    </r>
  </si>
  <si>
    <t>Anual</t>
  </si>
  <si>
    <r>
      <rPr>
        <b/>
        <sz val="10"/>
        <color rgb="FF00B050"/>
        <rFont val="Century Gothic"/>
        <family val="2"/>
      </rPr>
      <t>4</t>
    </r>
    <r>
      <rPr>
        <sz val="10"/>
        <rFont val="Century Gothic"/>
        <family val="2"/>
      </rPr>
      <t xml:space="preserve">
5</t>
    </r>
  </si>
  <si>
    <t>OBJETIVOS</t>
  </si>
  <si>
    <t>CUESTIONES</t>
  </si>
  <si>
    <t>PROCESOS</t>
  </si>
  <si>
    <t>CONTEXTO</t>
  </si>
  <si>
    <t>IDENTIFICACIÓN DE RIESGOS</t>
  </si>
  <si>
    <t>PROBABILIDAD</t>
  </si>
  <si>
    <t>CONSECUENCIA</t>
  </si>
  <si>
    <t>PxC</t>
  </si>
  <si>
    <t>ANÁLISIS</t>
  </si>
  <si>
    <t>EVALUACIÓN</t>
  </si>
  <si>
    <t xml:space="preserve">ESTIMACIÓN </t>
  </si>
  <si>
    <t>PLAN DE ACCIÓN</t>
  </si>
  <si>
    <t xml:space="preserve">a. El evento afecta la satisfacción de los clientes pero sin trascendencia </t>
  </si>
  <si>
    <t>a. El evento afecta moderadamente la satisfacción de los clientes</t>
  </si>
  <si>
    <t xml:space="preserve">a. El evento afecta de manera significativa la satisfacción de los clientes </t>
  </si>
  <si>
    <t>BAJO</t>
  </si>
  <si>
    <t>MEDIO</t>
  </si>
  <si>
    <t>ALTO</t>
  </si>
  <si>
    <t>ACCIÓN</t>
  </si>
  <si>
    <t>Reunión con los procesos implicados y generar plan de acción.</t>
  </si>
  <si>
    <t>Evaluar la posibilidad de tomar acciones e informar a los responsables de procesos implicados</t>
  </si>
  <si>
    <t>Se informa a los responsables de procesos implicados</t>
  </si>
  <si>
    <t>5
3
1</t>
  </si>
  <si>
    <t>POLITICA DE CALIDAD</t>
  </si>
  <si>
    <t xml:space="preserve">
El Convenio USTA - ICONTEC asume el compromiso de brindar un servicio educativo que forme profesionales posgraduados competentes para implementar y mejorar sistemas de gestión útiles, promoviendo estrategias que fortalezcan el equipo de trabajo, la continuidad de los docentes, la internacionalización y el incremento de la población estudiantil, con un servicio cálido y oportuno en el marco del mejoramiento continuo del sistema de gestión de la calidad.</t>
  </si>
  <si>
    <r>
      <rPr>
        <b/>
        <sz val="11"/>
        <rFont val="Century Gothic"/>
        <family val="2"/>
      </rPr>
      <t>5.</t>
    </r>
    <r>
      <rPr>
        <sz val="11"/>
        <rFont val="Century Gothic"/>
        <family val="2"/>
      </rPr>
      <t xml:space="preserve"> Aumentar el número de estudiantes matriculados en los programas del convenio</t>
    </r>
  </si>
  <si>
    <r>
      <rPr>
        <b/>
        <sz val="11"/>
        <rFont val="Century Gothic"/>
        <family val="2"/>
      </rPr>
      <t>6.</t>
    </r>
    <r>
      <rPr>
        <sz val="11"/>
        <rFont val="Century Gothic"/>
        <family val="2"/>
      </rPr>
      <t xml:space="preserve"> Garantizar la continuidad de los docentes de TC</t>
    </r>
  </si>
  <si>
    <r>
      <rPr>
        <b/>
        <sz val="11"/>
        <rFont val="Century Gothic"/>
        <family val="2"/>
      </rPr>
      <t>7.</t>
    </r>
    <r>
      <rPr>
        <sz val="11"/>
        <rFont val="Century Gothic"/>
        <family val="2"/>
      </rPr>
      <t xml:space="preserve"> Generar estratégias para que la universidad de respuesta oportuna en sus instancias</t>
    </r>
  </si>
  <si>
    <t>DESPLIEGE POLITICA Y OBJETIVOS DE CALIDAD SISTEMA DE GESTIÓN DE CALIDAD</t>
  </si>
  <si>
    <t>FECHA</t>
  </si>
  <si>
    <t>RESPONSABLE</t>
  </si>
  <si>
    <t>SEGUIMIENTO</t>
  </si>
  <si>
    <t>CALIFICACIÓN</t>
  </si>
  <si>
    <t>POSITIVA</t>
  </si>
  <si>
    <t>NEGATIVA</t>
  </si>
  <si>
    <t>RIESGOS</t>
  </si>
  <si>
    <t>OPORTUNIDADES</t>
  </si>
  <si>
    <t>CLASIFICACIÓN</t>
  </si>
  <si>
    <t xml:space="preserve"> a. Satisfacción de los Clientes</t>
  </si>
  <si>
    <t>b. Visibilidad del negocio (ubicación)</t>
  </si>
  <si>
    <t>c. Sostenibilidad de financiera</t>
  </si>
  <si>
    <t>b. El evento no afecta Visibilidad del negocio (ubicación)</t>
  </si>
  <si>
    <t>c. El evento no afecta la sostenibilidad financiera.</t>
  </si>
  <si>
    <t>b. El evento afecta moderadamente Visibilidad del negocio (ubicación)</t>
  </si>
  <si>
    <t>c. El evento afecta moderadamente la sostenibilidad financiera</t>
  </si>
  <si>
    <t>b. El evento afecta la Visibilidad del negocio (ubicación)</t>
  </si>
  <si>
    <t>c. El evento afecta significativamente la sostenibilidad financiera.</t>
  </si>
  <si>
    <t>CONSECUENCIAS ASOCIADAS AL RIESGO</t>
  </si>
  <si>
    <t>CAUSAS
ASOCIADAS AL RIESGO</t>
  </si>
  <si>
    <t>CRITERIOS (FCE)</t>
  </si>
  <si>
    <t>ESTIMACIÓN</t>
  </si>
  <si>
    <t xml:space="preserve">Código: </t>
  </si>
  <si>
    <t>Fecha:</t>
  </si>
  <si>
    <t>Versión:</t>
  </si>
  <si>
    <t>MATRIZ DE VALORACIÓN DE RIESGOS Y OPORTUNIDADES DEL SGC</t>
  </si>
  <si>
    <r>
      <rPr>
        <b/>
        <sz val="11"/>
        <rFont val="Arial Narrow"/>
        <family val="2"/>
      </rPr>
      <t>Poco probable</t>
    </r>
    <r>
      <rPr>
        <sz val="10"/>
        <rFont val="Arial Narrow"/>
        <family val="2"/>
      </rPr>
      <t xml:space="preserve">
No se presenta en más de una ocasión al año</t>
    </r>
  </si>
  <si>
    <r>
      <rPr>
        <b/>
        <sz val="11"/>
        <rFont val="Arial Narrow"/>
        <family val="2"/>
      </rPr>
      <t>Medianamente probable</t>
    </r>
    <r>
      <rPr>
        <sz val="10"/>
        <rFont val="Arial Narrow"/>
        <family val="2"/>
      </rPr>
      <t xml:space="preserve">
Se presenta en máximo 3 ocasiones al año</t>
    </r>
  </si>
  <si>
    <r>
      <rPr>
        <b/>
        <sz val="11"/>
        <rFont val="Arial Narrow"/>
        <family val="2"/>
      </rPr>
      <t>Altamente probable</t>
    </r>
    <r>
      <rPr>
        <sz val="10"/>
        <rFont val="Arial Narrow"/>
        <family val="2"/>
      </rPr>
      <t xml:space="preserve">
Se presenta en más de 3 ocasiones al año</t>
    </r>
  </si>
  <si>
    <t>EVIDENCIA</t>
  </si>
  <si>
    <t>2. Gestionar de manera eficaz los procesos.</t>
  </si>
  <si>
    <t>4. Asegurar el mejoramiento continuo del SGC.</t>
  </si>
  <si>
    <t>SATISFACCION DEL CLIENTE</t>
  </si>
  <si>
    <t>SEGUIMIENTO INDICADORES</t>
  </si>
  <si>
    <t>SEGUIMIENTO DE CONTROL DE CALIDAD</t>
  </si>
  <si>
    <t>aumento en la satisfaccion de las necesidades</t>
  </si>
  <si>
    <t>1. incrementar la satisfaccionc de  las necesidades de nuestros clientes.</t>
  </si>
  <si>
    <t>disminucion en satisfaccion del cliente.</t>
  </si>
  <si>
    <t xml:space="preserve">Disminucion de ventas por perdida de clientes </t>
  </si>
  <si>
    <t xml:space="preserve">Incremento de las ventas por aumento de clientes </t>
  </si>
  <si>
    <t>Fidelizacion del cliente</t>
  </si>
  <si>
    <t xml:space="preserve">Decrecimiento de la rentabilidad de la empresa </t>
  </si>
  <si>
    <t xml:space="preserve">No se cumplieron con los estandares exigidos por el cliente </t>
  </si>
  <si>
    <t xml:space="preserve">Encuesta de satisfacción del cliente </t>
  </si>
  <si>
    <t xml:space="preserve">Proceso de direccionamiento estrategico </t>
  </si>
  <si>
    <t>X</t>
  </si>
  <si>
    <t xml:space="preserve">1. Identificación de clientes inconformes
2. Contacto directo con el cliente no conforme 
3. Garantizar al cliente la corrección de su insatisfacción </t>
  </si>
  <si>
    <t xml:space="preserve">semestral </t>
  </si>
  <si>
    <t xml:space="preserve">Gerente comercial </t>
  </si>
  <si>
    <t xml:space="preserve">Perdida de confianza creando una mala imagen corporativa </t>
  </si>
  <si>
    <t xml:space="preserve">Modelo de incentivos para clientes insatisfechos </t>
  </si>
  <si>
    <t xml:space="preserve">Perdida de imagen y desequilibrio financiero </t>
  </si>
  <si>
    <t xml:space="preserve">Incumpliemiento en los niveles de servicio </t>
  </si>
  <si>
    <t xml:space="preserve">BAJO </t>
  </si>
  <si>
    <t xml:space="preserve">1. Establecer el presupuesto para el modelo de incentivos 
2. Crear el modelo de incentivos
3. Implementación y seguimiento al modelo de incentivos </t>
  </si>
  <si>
    <t>anual</t>
  </si>
  <si>
    <t xml:space="preserve">Gerente financiero
Jefe de Ventas </t>
  </si>
  <si>
    <t xml:space="preserve">Presupuesto
Modelo de incentivos aplicado 
Auditorias de seguimiento </t>
  </si>
  <si>
    <t>Mayor competitividad en el mercado</t>
  </si>
  <si>
    <t>mejora en los procesos de la organización.</t>
  </si>
  <si>
    <t>disminucion en los costos de produccion sin afectar la calidad del producto.</t>
  </si>
  <si>
    <t>No realizar una medicion estrategica.</t>
  </si>
  <si>
    <t>Personal sin  competencias aptas  para la implementacion del SGC.</t>
  </si>
  <si>
    <t>Una aceptacion en la cultura organizacional</t>
  </si>
  <si>
    <t>Capacitacion continua del personal, que permita una mejora continua de los procesos</t>
  </si>
  <si>
    <t>Perdida de la eficacia del SGC.</t>
  </si>
  <si>
    <t>Cumplimiento de los objetivos plantados.</t>
  </si>
  <si>
    <t>No hubo una medicion y control continuo sobre la planificacion estrategica.</t>
  </si>
  <si>
    <t>Actas de reunion.</t>
  </si>
  <si>
    <t>Indicadores de gestion por procesos</t>
  </si>
  <si>
    <t>1.Compromiso de la alta gerencia desde el inicio de planificacion del SGC</t>
  </si>
  <si>
    <t>Gerencia</t>
  </si>
  <si>
    <t>Acta de comprimiso y reunion de implementacion yseguimeinto del SGC.</t>
  </si>
  <si>
    <t>1. Certificados anexos a la hoja de vida.
2. Certificados de capacitados brinadados por la empresa.
3. Actas de reunion y capacitacion.</t>
  </si>
  <si>
    <t xml:space="preserve">1. Informe resultados auditorias internas yexternas.
2. Planes de accion y mejora.
</t>
  </si>
  <si>
    <t>No haya una implementacion efeciaz del SGC.</t>
  </si>
  <si>
    <t>Una mala implementacion del SGC</t>
  </si>
  <si>
    <t>No cumplimiento de los objetivos planteados.</t>
  </si>
  <si>
    <t>No hubo la asignacion correcta de los recursos para la implementacion del SGC.</t>
  </si>
  <si>
    <t>DIANA LARA</t>
  </si>
  <si>
    <t>HEIDY CARRILLO</t>
  </si>
  <si>
    <t>MARIA C. VALRNCIA</t>
  </si>
  <si>
    <t xml:space="preserve">Cumplimiento de indicadores </t>
  </si>
  <si>
    <t>Incumplimiento de indicadores y multas</t>
  </si>
  <si>
    <t xml:space="preserve">Incumplimiento de indicadores por falta de entrega de materiales por parte de los proveedores </t>
  </si>
  <si>
    <t xml:space="preserve">Satisfacción del cliente </t>
  </si>
  <si>
    <t xml:space="preserve">Multas, sanciones desequilibrio financiero </t>
  </si>
  <si>
    <t xml:space="preserve">Indicadores de tiempo de entrega de materiales </t>
  </si>
  <si>
    <t xml:space="preserve">Proceso de logistica y abastecimiento </t>
  </si>
  <si>
    <t xml:space="preserve">1. Establecer el procedimiento de compras y gestión de proveedores
2. Establecer criterios de selección de proveedores 
3. Evaluar periodicamente el cumplimiento
4. Mantener una base de proveedores 
5. Realizar auditorias a los proveedores </t>
  </si>
  <si>
    <t xml:space="preserve">Jefe de compras </t>
  </si>
  <si>
    <t xml:space="preserve">Procedimiento aprovado 
Actas de reunión </t>
  </si>
  <si>
    <t xml:space="preserve">Retrazos en la entrga de la producción a los clientes </t>
  </si>
  <si>
    <t>Indicadores de cumplimiento de entrega de productos a los clientes</t>
  </si>
  <si>
    <t xml:space="preserve">bimensual </t>
  </si>
  <si>
    <t xml:space="preserve">Jefe de logistica </t>
  </si>
  <si>
    <t xml:space="preserve">Lista de verificación de entradas </t>
  </si>
  <si>
    <t xml:space="preserve">1. Contar con Stoc en bodega de los productos
</t>
  </si>
  <si>
    <t xml:space="preserve">Incumplimiento de indicadores por retrasos en la entrega de los productos a los clientes </t>
  </si>
  <si>
    <t xml:space="preserve">Falta de disponibilidad de insumos </t>
  </si>
  <si>
    <t xml:space="preserve">Incumplimiento de proveedores </t>
  </si>
  <si>
    <t>Mala planeacion y ejcucion del SGC</t>
  </si>
  <si>
    <t>El personal asignado para la implementaion no contaba con los herramienta sufieciente y conocimiento para su ejecucion.</t>
  </si>
  <si>
    <t xml:space="preserve">Capacitaciones al personal </t>
  </si>
  <si>
    <t xml:space="preserve">Anual </t>
  </si>
  <si>
    <t xml:space="preserve">Gerencia de recursos Humanos </t>
  </si>
  <si>
    <t xml:space="preserve">Listados de asistencia a capacitaciones y registros fotograficos </t>
  </si>
  <si>
    <t xml:space="preserve">Coordinador de calidad </t>
  </si>
  <si>
    <t xml:space="preserve">Informes de auditoria interna y externa </t>
  </si>
  <si>
    <t>Multas y/o sanciones por incumplimiento de requisitos aplicabes.</t>
  </si>
  <si>
    <t>REQUISITOS APLICABLES</t>
  </si>
  <si>
    <t>Satisfacción de las partes interesadas</t>
  </si>
  <si>
    <t>Incumplimiento de requisitos contractuales Clientes y contratistas  (Calidad, Cantidades, Tiempos y frecuencia de entrega del producto)</t>
  </si>
  <si>
    <t>Permisos, certificaciones y autorizaciones de los entes gubernamentales</t>
  </si>
  <si>
    <t xml:space="preserve">Falta de compromiso por parte de la alta dirección </t>
  </si>
  <si>
    <t>No hubo un compromiso de la alta direccion y los lideres de los procesos.</t>
  </si>
  <si>
    <t>Proceso de direccionamiento estrategico , recursos humanos</t>
  </si>
  <si>
    <t xml:space="preserve">Multas, sanciones o cierre de las instalaciones de la empresa por parte de los entes gubernamentales </t>
  </si>
  <si>
    <t xml:space="preserve">Falta de conocimiento de los requisitos legales aplicables a la organización </t>
  </si>
  <si>
    <t xml:space="preserve">Evaluación del cumplimiento de los requisitos legales aplicables </t>
  </si>
  <si>
    <t>CONTROLES
ASOCIADOS AL RIESGO</t>
  </si>
  <si>
    <t xml:space="preserve">Proceso Juridico </t>
  </si>
  <si>
    <r>
      <t xml:space="preserve">1. Establecer un procedimiento o instructivo para la identificacion, seguimiento, cumplimientode requisitos legales.
2. Registrar los requisitos legales en una matriz y revisar </t>
    </r>
    <r>
      <rPr>
        <b/>
        <i/>
        <sz val="11"/>
        <rFont val="Arial"/>
        <family val="2"/>
      </rPr>
      <t>mensuamente</t>
    </r>
    <r>
      <rPr>
        <sz val="11"/>
        <rFont val="Arial"/>
        <family val="2"/>
      </rPr>
      <t xml:space="preserve"> la legislación nueva, modificada o derogada.
3. Con un proveedor externo realizar la evaluación del cumplimiento de los requisitos legales  </t>
    </r>
  </si>
  <si>
    <t>Coordinador de calidad 
Analista Juridico</t>
  </si>
  <si>
    <t>Procedimiento
Matriz Legal
Informe evaluación del cumplimiento legal</t>
  </si>
  <si>
    <t xml:space="preserve">Multas, perdida de clientes y/o proveedores </t>
  </si>
  <si>
    <t xml:space="preserve">Indicardor cumplimiento requisitos contractuales </t>
  </si>
  <si>
    <t>No tener claridad en los requisitos contractuales aplicables (clausulas contratos)</t>
  </si>
  <si>
    <t xml:space="preserve">Proceso de compras y juridico </t>
  </si>
  <si>
    <t>1. De los contratos adquiridos identificar los requisitos aplicables y realizar control.</t>
  </si>
  <si>
    <t>Mensual</t>
  </si>
  <si>
    <t xml:space="preserve">Analista Juridico 
</t>
  </si>
  <si>
    <t>Matriz de requisits contractuales con sus respectivos seguimientos</t>
  </si>
  <si>
    <t xml:space="preserve">Tabulación de encuestas de satisfacción 
Formato de corrección de no conformidades firmado por las dos partes </t>
  </si>
  <si>
    <t>3. Cumplir con los requerimientos contractuales.</t>
  </si>
  <si>
    <t>No contar con los disponibilidad de producto  por  incumplimiento de requisitos legales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</si>
</sst>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1"/>
      <name val="Century Gothic"/>
      <family val="2"/>
    </font>
    <font>
      <b/>
      <sz val="14"/>
      <color theme="0"/>
      <name val="Century Gothic"/>
      <family val="2"/>
    </font>
    <font>
      <b/>
      <sz val="11"/>
      <name val="Century Gothic"/>
      <family val="2"/>
    </font>
    <font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b/>
      <sz val="10"/>
      <color rgb="FF00B050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theme="0"/>
      <name val="Arial Narrow"/>
      <family val="2"/>
    </font>
    <font>
      <b/>
      <sz val="14"/>
      <color theme="0"/>
      <name val="Arial Narrow"/>
      <family val="2"/>
    </font>
    <font>
      <sz val="14"/>
      <name val="Arial Narrow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i/>
      <sz val="1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2" borderId="1" xfId="0" applyFill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 textRotation="90" wrapText="1"/>
    </xf>
    <xf numFmtId="0" fontId="0" fillId="4" borderId="1" xfId="0" applyFill="1" applyBorder="1"/>
    <xf numFmtId="0" fontId="4" fillId="3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9" fontId="8" fillId="0" borderId="0" xfId="0" applyNumberFormat="1" applyFont="1"/>
    <xf numFmtId="0" fontId="8" fillId="0" borderId="0" xfId="0" applyFont="1"/>
    <xf numFmtId="0" fontId="5" fillId="0" borderId="0" xfId="0" applyFont="1"/>
    <xf numFmtId="0" fontId="3" fillId="5" borderId="1" xfId="0" applyFont="1" applyFill="1" applyBorder="1" applyAlignment="1">
      <alignment horizontal="center" vertical="center"/>
    </xf>
    <xf numFmtId="9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0" fillId="0" borderId="0" xfId="0" applyFont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/>
    <xf numFmtId="0" fontId="2" fillId="0" borderId="1" xfId="0" applyFont="1" applyBorder="1" applyAlignment="1">
      <alignment horizontal="center" vertical="center"/>
    </xf>
    <xf numFmtId="9" fontId="3" fillId="1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4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4" fillId="12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0" fontId="0" fillId="12" borderId="1" xfId="0" applyFill="1" applyBorder="1" applyAlignment="1">
      <alignment horizontal="center" vertical="center" textRotation="90" wrapText="1"/>
    </xf>
    <xf numFmtId="0" fontId="2" fillId="0" borderId="0" xfId="0" applyFont="1"/>
    <xf numFmtId="0" fontId="11" fillId="0" borderId="0" xfId="0" applyFont="1"/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9" fontId="11" fillId="0" borderId="8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3" fillId="15" borderId="19" xfId="0" applyFont="1" applyFill="1" applyBorder="1" applyAlignment="1">
      <alignment horizontal="center" wrapText="1"/>
    </xf>
    <xf numFmtId="0" fontId="13" fillId="15" borderId="20" xfId="0" applyFont="1" applyFill="1" applyBorder="1" applyAlignment="1">
      <alignment horizontal="center" wrapText="1"/>
    </xf>
    <xf numFmtId="0" fontId="13" fillId="15" borderId="21" xfId="0" applyFont="1" applyFill="1" applyBorder="1" applyAlignment="1">
      <alignment horizontal="center" vertical="center"/>
    </xf>
    <xf numFmtId="0" fontId="13" fillId="15" borderId="20" xfId="0" applyFont="1" applyFill="1" applyBorder="1" applyAlignment="1">
      <alignment horizontal="center" vertical="center" wrapText="1"/>
    </xf>
    <xf numFmtId="0" fontId="12" fillId="14" borderId="16" xfId="0" applyFont="1" applyFill="1" applyBorder="1" applyAlignment="1">
      <alignment horizontal="center" vertical="center"/>
    </xf>
    <xf numFmtId="0" fontId="12" fillId="14" borderId="2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3" fillId="15" borderId="18" xfId="0" applyFont="1" applyFill="1" applyBorder="1" applyAlignment="1">
      <alignment horizontal="center" wrapText="1"/>
    </xf>
    <xf numFmtId="0" fontId="14" fillId="0" borderId="10" xfId="0" applyFont="1" applyBorder="1" applyAlignment="1">
      <alignment horizontal="justify" vertical="center" wrapText="1"/>
    </xf>
    <xf numFmtId="0" fontId="14" fillId="0" borderId="24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Border="1"/>
    <xf numFmtId="0" fontId="12" fillId="0" borderId="4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2" fillId="16" borderId="48" xfId="0" applyFont="1" applyFill="1" applyBorder="1" applyAlignment="1">
      <alignment horizontal="center" vertical="center"/>
    </xf>
    <xf numFmtId="0" fontId="12" fillId="7" borderId="49" xfId="0" applyFont="1" applyFill="1" applyBorder="1" applyAlignment="1">
      <alignment horizontal="center" vertical="center"/>
    </xf>
    <xf numFmtId="0" fontId="11" fillId="0" borderId="0" xfId="0" applyFont="1" applyAlignment="1">
      <alignment wrapText="1"/>
    </xf>
    <xf numFmtId="0" fontId="24" fillId="0" borderId="0" xfId="0" applyFont="1"/>
    <xf numFmtId="0" fontId="27" fillId="13" borderId="25" xfId="0" applyFont="1" applyFill="1" applyBorder="1" applyAlignment="1">
      <alignment horizontal="center" vertical="center"/>
    </xf>
    <xf numFmtId="0" fontId="27" fillId="13" borderId="25" xfId="0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 wrapText="1"/>
    </xf>
    <xf numFmtId="0" fontId="24" fillId="0" borderId="0" xfId="0" applyFont="1" applyBorder="1"/>
    <xf numFmtId="0" fontId="26" fillId="0" borderId="30" xfId="0" applyFont="1" applyBorder="1" applyAlignment="1">
      <alignment horizontal="left" vertical="center" wrapText="1"/>
    </xf>
    <xf numFmtId="0" fontId="26" fillId="0" borderId="37" xfId="0" applyFont="1" applyBorder="1" applyAlignment="1">
      <alignment horizontal="left" vertical="center" wrapText="1"/>
    </xf>
    <xf numFmtId="0" fontId="26" fillId="0" borderId="40" xfId="0" applyFont="1" applyBorder="1" applyAlignment="1">
      <alignment horizontal="left" vertical="center" wrapText="1"/>
    </xf>
    <xf numFmtId="0" fontId="26" fillId="0" borderId="41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0" xfId="0" applyFont="1" applyFill="1"/>
    <xf numFmtId="0" fontId="31" fillId="0" borderId="51" xfId="0" applyFont="1" applyFill="1" applyBorder="1" applyAlignment="1">
      <alignment vertical="center"/>
    </xf>
    <xf numFmtId="0" fontId="31" fillId="0" borderId="17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0" fillId="0" borderId="23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5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justify" vertical="center"/>
    </xf>
    <xf numFmtId="0" fontId="4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0" fillId="17" borderId="13" xfId="0" applyFont="1" applyFill="1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0" fillId="7" borderId="4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0" fillId="17" borderId="1" xfId="0" applyFont="1" applyFill="1" applyBorder="1" applyAlignment="1">
      <alignment horizontal="center" vertical="center"/>
    </xf>
    <xf numFmtId="0" fontId="4" fillId="0" borderId="56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30" fillId="16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6" borderId="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 vertical="center" textRotation="90"/>
    </xf>
    <xf numFmtId="0" fontId="7" fillId="5" borderId="12" xfId="0" applyFont="1" applyFill="1" applyBorder="1" applyAlignment="1">
      <alignment horizontal="center" vertical="center" textRotation="90"/>
    </xf>
    <xf numFmtId="0" fontId="7" fillId="5" borderId="13" xfId="0" applyFont="1" applyFill="1" applyBorder="1" applyAlignment="1">
      <alignment horizontal="center" vertical="center" textRotation="90"/>
    </xf>
    <xf numFmtId="0" fontId="7" fillId="11" borderId="1" xfId="0" applyFont="1" applyFill="1" applyBorder="1" applyAlignment="1">
      <alignment horizontal="center"/>
    </xf>
    <xf numFmtId="0" fontId="7" fillId="11" borderId="11" xfId="0" applyFont="1" applyFill="1" applyBorder="1" applyAlignment="1">
      <alignment horizontal="center" vertical="center" textRotation="90"/>
    </xf>
    <xf numFmtId="0" fontId="7" fillId="11" borderId="12" xfId="0" applyFont="1" applyFill="1" applyBorder="1" applyAlignment="1">
      <alignment horizontal="center" vertical="center" textRotation="90"/>
    </xf>
    <xf numFmtId="0" fontId="7" fillId="11" borderId="13" xfId="0" applyFont="1" applyFill="1" applyBorder="1" applyAlignment="1">
      <alignment horizontal="center" vertical="center" textRotation="90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5" fillId="13" borderId="16" xfId="0" applyFont="1" applyFill="1" applyBorder="1" applyAlignment="1">
      <alignment horizontal="center" wrapText="1"/>
    </xf>
    <xf numFmtId="0" fontId="15" fillId="13" borderId="17" xfId="0" applyFont="1" applyFill="1" applyBorder="1" applyAlignment="1">
      <alignment horizont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14" borderId="16" xfId="0" applyFont="1" applyFill="1" applyBorder="1" applyAlignment="1">
      <alignment horizontal="center" vertical="center" wrapText="1"/>
    </xf>
    <xf numFmtId="0" fontId="12" fillId="14" borderId="17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justify" vertical="center" wrapText="1"/>
    </xf>
    <xf numFmtId="0" fontId="0" fillId="0" borderId="12" xfId="0" applyBorder="1"/>
    <xf numFmtId="0" fontId="0" fillId="0" borderId="13" xfId="0" applyBorder="1"/>
    <xf numFmtId="0" fontId="30" fillId="0" borderId="16" xfId="0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30" fillId="14" borderId="16" xfId="0" applyFont="1" applyFill="1" applyBorder="1" applyAlignment="1">
      <alignment horizontal="center"/>
    </xf>
    <xf numFmtId="0" fontId="30" fillId="14" borderId="17" xfId="0" applyFont="1" applyFill="1" applyBorder="1" applyAlignment="1">
      <alignment horizontal="center"/>
    </xf>
    <xf numFmtId="0" fontId="30" fillId="14" borderId="26" xfId="0" applyFont="1" applyFill="1" applyBorder="1" applyAlignment="1">
      <alignment horizontal="center"/>
    </xf>
    <xf numFmtId="0" fontId="30" fillId="14" borderId="16" xfId="0" applyFont="1" applyFill="1" applyBorder="1" applyAlignment="1">
      <alignment horizontal="center" wrapText="1"/>
    </xf>
    <xf numFmtId="0" fontId="30" fillId="14" borderId="17" xfId="0" applyFont="1" applyFill="1" applyBorder="1" applyAlignment="1">
      <alignment horizontal="center" wrapText="1"/>
    </xf>
    <xf numFmtId="0" fontId="30" fillId="14" borderId="26" xfId="0" applyFont="1" applyFill="1" applyBorder="1" applyAlignment="1">
      <alignment horizontal="center" wrapTex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7" fillId="13" borderId="16" xfId="0" applyFont="1" applyFill="1" applyBorder="1" applyAlignment="1">
      <alignment horizontal="center" wrapText="1"/>
    </xf>
    <xf numFmtId="0" fontId="27" fillId="13" borderId="26" xfId="0" applyFont="1" applyFill="1" applyBorder="1" applyAlignment="1">
      <alignment horizont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left" vertical="center" wrapText="1"/>
    </xf>
    <xf numFmtId="0" fontId="29" fillId="0" borderId="32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6" fillId="0" borderId="53" xfId="0" applyFont="1" applyBorder="1" applyAlignment="1">
      <alignment horizontal="left" vertical="center" wrapText="1"/>
    </xf>
    <xf numFmtId="0" fontId="26" fillId="0" borderId="35" xfId="0" applyFont="1" applyBorder="1" applyAlignment="1">
      <alignment horizontal="left" vertical="center" wrapText="1"/>
    </xf>
    <xf numFmtId="0" fontId="26" fillId="0" borderId="52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left" vertical="center" wrapText="1"/>
    </xf>
    <xf numFmtId="0" fontId="28" fillId="13" borderId="16" xfId="0" applyFont="1" applyFill="1" applyBorder="1" applyAlignment="1">
      <alignment horizontal="center" vertical="center"/>
    </xf>
    <xf numFmtId="0" fontId="28" fillId="13" borderId="26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justify" vertical="center" wrapText="1"/>
    </xf>
    <xf numFmtId="0" fontId="21" fillId="0" borderId="40" xfId="0" applyFont="1" applyBorder="1" applyAlignment="1">
      <alignment horizontal="justify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17" borderId="50" xfId="0" applyFont="1" applyFill="1" applyBorder="1" applyAlignment="1">
      <alignment horizontal="center" vertical="center"/>
    </xf>
    <xf numFmtId="0" fontId="12" fillId="17" borderId="45" xfId="0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showGridLines="0" topLeftCell="A10" zoomScale="80" zoomScaleNormal="80" workbookViewId="0">
      <selection activeCell="A10" sqref="A10:B10"/>
    </sheetView>
  </sheetViews>
  <sheetFormatPr baseColWidth="10" defaultRowHeight="12.75" x14ac:dyDescent="0.2"/>
  <cols>
    <col min="1" max="1" width="3.140625" customWidth="1"/>
    <col min="2" max="2" width="39.140625" bestFit="1" customWidth="1"/>
    <col min="3" max="7" width="9.7109375" customWidth="1"/>
    <col min="8" max="9" width="11.7109375" bestFit="1" customWidth="1"/>
    <col min="10" max="11" width="9.7109375" customWidth="1"/>
    <col min="12" max="12" width="11.7109375" bestFit="1" customWidth="1"/>
  </cols>
  <sheetData>
    <row r="1" spans="1:13" ht="18" x14ac:dyDescent="0.25">
      <c r="B1" s="123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3" ht="18" x14ac:dyDescent="0.25">
      <c r="B2" s="124" t="s">
        <v>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3" ht="15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ht="15.75" x14ac:dyDescent="0.2">
      <c r="B4" s="136" t="s">
        <v>17</v>
      </c>
      <c r="C4" s="136"/>
      <c r="D4" s="137" t="s">
        <v>24</v>
      </c>
      <c r="E4" s="137"/>
      <c r="F4" s="137"/>
      <c r="G4" s="137"/>
      <c r="H4" s="137"/>
      <c r="I4" s="137"/>
      <c r="J4" s="5"/>
      <c r="K4" s="5"/>
      <c r="L4" s="5"/>
    </row>
    <row r="5" spans="1:13" ht="15" x14ac:dyDescent="0.2">
      <c r="B5" s="136" t="s">
        <v>18</v>
      </c>
      <c r="C5" s="136"/>
      <c r="D5" s="138" t="s">
        <v>25</v>
      </c>
      <c r="E5" s="139"/>
      <c r="F5" s="139"/>
      <c r="G5" s="139"/>
      <c r="H5" s="139"/>
      <c r="I5" s="140"/>
      <c r="J5" s="5"/>
      <c r="K5" s="5"/>
      <c r="L5" s="5"/>
    </row>
    <row r="7" spans="1:13" ht="18" customHeight="1" x14ac:dyDescent="0.25">
      <c r="A7" s="127" t="s">
        <v>6</v>
      </c>
      <c r="B7" s="128"/>
      <c r="C7" s="129"/>
      <c r="D7" s="141" t="s">
        <v>5</v>
      </c>
      <c r="E7" s="141"/>
      <c r="F7" s="141"/>
      <c r="G7" s="141"/>
      <c r="H7" s="141"/>
      <c r="I7" s="141"/>
      <c r="J7" s="141"/>
      <c r="K7" s="141"/>
      <c r="L7" s="141"/>
      <c r="M7" s="141"/>
    </row>
    <row r="8" spans="1:13" ht="18" customHeight="1" x14ac:dyDescent="0.2">
      <c r="A8" s="130"/>
      <c r="B8" s="131"/>
      <c r="C8" s="132"/>
      <c r="D8" s="14" t="s">
        <v>7</v>
      </c>
      <c r="E8" s="14" t="s">
        <v>20</v>
      </c>
      <c r="F8" s="14" t="s">
        <v>8</v>
      </c>
      <c r="G8" s="14" t="s">
        <v>21</v>
      </c>
      <c r="H8" s="14" t="s">
        <v>9</v>
      </c>
      <c r="I8" s="14" t="s">
        <v>10</v>
      </c>
      <c r="J8" s="14" t="s">
        <v>11</v>
      </c>
      <c r="K8" s="14" t="s">
        <v>12</v>
      </c>
      <c r="L8" s="14" t="s">
        <v>13</v>
      </c>
      <c r="M8" s="14" t="s">
        <v>22</v>
      </c>
    </row>
    <row r="9" spans="1:13" ht="109.5" customHeight="1" x14ac:dyDescent="0.2">
      <c r="A9" s="133"/>
      <c r="B9" s="134"/>
      <c r="C9" s="135"/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 t="s">
        <v>40</v>
      </c>
      <c r="J9" s="4" t="s">
        <v>41</v>
      </c>
      <c r="K9" s="4" t="s">
        <v>42</v>
      </c>
      <c r="L9" s="4" t="s">
        <v>43</v>
      </c>
      <c r="M9" s="4" t="s">
        <v>44</v>
      </c>
    </row>
    <row r="10" spans="1:13" ht="83.25" customHeight="1" x14ac:dyDescent="0.2">
      <c r="A10" s="125" t="s">
        <v>19</v>
      </c>
      <c r="B10" s="126"/>
      <c r="C10" s="24" t="s">
        <v>4</v>
      </c>
      <c r="D10" s="22">
        <v>7</v>
      </c>
      <c r="E10" s="22">
        <v>6</v>
      </c>
      <c r="F10" s="22">
        <v>4</v>
      </c>
      <c r="G10" s="22">
        <v>9</v>
      </c>
      <c r="H10" s="22">
        <v>2</v>
      </c>
      <c r="I10" s="22">
        <v>1</v>
      </c>
      <c r="J10" s="22">
        <v>10</v>
      </c>
      <c r="K10" s="22">
        <v>8</v>
      </c>
      <c r="L10" s="22">
        <v>5</v>
      </c>
      <c r="M10" s="22">
        <v>3</v>
      </c>
    </row>
    <row r="11" spans="1:13" ht="23.25" x14ac:dyDescent="0.25">
      <c r="A11" s="31">
        <v>1</v>
      </c>
      <c r="B11" s="28" t="s">
        <v>26</v>
      </c>
      <c r="C11" s="23">
        <v>10</v>
      </c>
      <c r="D11" s="6">
        <v>3</v>
      </c>
      <c r="E11" s="6">
        <v>1</v>
      </c>
      <c r="F11" s="6">
        <v>5</v>
      </c>
      <c r="G11" s="6">
        <v>5</v>
      </c>
      <c r="H11" s="6">
        <v>1</v>
      </c>
      <c r="I11" s="6">
        <v>1</v>
      </c>
      <c r="J11" s="6">
        <v>5</v>
      </c>
      <c r="K11" s="6">
        <v>5</v>
      </c>
      <c r="L11" s="6">
        <v>1</v>
      </c>
      <c r="M11" s="6">
        <v>5</v>
      </c>
    </row>
    <row r="12" spans="1:13" ht="25.5" x14ac:dyDescent="0.25">
      <c r="A12" s="31">
        <v>2</v>
      </c>
      <c r="B12" s="29" t="s">
        <v>27</v>
      </c>
      <c r="C12" s="23">
        <v>4</v>
      </c>
      <c r="D12" s="6">
        <v>1</v>
      </c>
      <c r="E12" s="6">
        <v>5</v>
      </c>
      <c r="F12" s="6">
        <v>1</v>
      </c>
      <c r="G12" s="6">
        <v>1</v>
      </c>
      <c r="H12" s="6">
        <v>1</v>
      </c>
      <c r="I12" s="6">
        <v>1</v>
      </c>
      <c r="J12" s="6">
        <v>3</v>
      </c>
      <c r="K12" s="6">
        <v>3</v>
      </c>
      <c r="L12" s="6">
        <v>5</v>
      </c>
      <c r="M12" s="6">
        <v>1</v>
      </c>
    </row>
    <row r="13" spans="1:13" ht="28.5" x14ac:dyDescent="0.25">
      <c r="A13" s="31">
        <v>3</v>
      </c>
      <c r="B13" s="30" t="s">
        <v>28</v>
      </c>
      <c r="C13" s="23">
        <v>7</v>
      </c>
      <c r="D13" s="6">
        <v>1</v>
      </c>
      <c r="E13" s="6">
        <v>1</v>
      </c>
      <c r="F13" s="6">
        <v>5</v>
      </c>
      <c r="G13" s="6">
        <v>5</v>
      </c>
      <c r="H13" s="6">
        <v>1</v>
      </c>
      <c r="I13" s="6">
        <v>1</v>
      </c>
      <c r="J13" s="6">
        <v>5</v>
      </c>
      <c r="K13" s="6">
        <v>3</v>
      </c>
      <c r="L13" s="6">
        <v>1</v>
      </c>
      <c r="M13" s="6">
        <v>1</v>
      </c>
    </row>
    <row r="14" spans="1:13" ht="35.25" customHeight="1" x14ac:dyDescent="0.25">
      <c r="A14" s="31">
        <v>4</v>
      </c>
      <c r="B14" s="30" t="s">
        <v>29</v>
      </c>
      <c r="C14" s="23">
        <v>3</v>
      </c>
      <c r="D14" s="6">
        <v>1</v>
      </c>
      <c r="E14" s="6">
        <v>5</v>
      </c>
      <c r="F14" s="6">
        <v>1</v>
      </c>
      <c r="G14" s="6">
        <v>1</v>
      </c>
      <c r="H14" s="6">
        <v>1</v>
      </c>
      <c r="I14" s="6">
        <v>1</v>
      </c>
      <c r="J14" s="6">
        <v>3</v>
      </c>
      <c r="K14" s="6">
        <v>1</v>
      </c>
      <c r="L14" s="6">
        <v>5</v>
      </c>
      <c r="M14" s="6">
        <v>1</v>
      </c>
    </row>
    <row r="15" spans="1:13" ht="28.5" x14ac:dyDescent="0.25">
      <c r="A15" s="31">
        <v>5</v>
      </c>
      <c r="B15" s="30" t="s">
        <v>45</v>
      </c>
      <c r="C15" s="23">
        <v>1</v>
      </c>
      <c r="D15" s="6">
        <v>3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5</v>
      </c>
      <c r="K15" s="6">
        <v>5</v>
      </c>
      <c r="L15" s="6">
        <v>3</v>
      </c>
      <c r="M15" s="6">
        <v>1</v>
      </c>
    </row>
    <row r="16" spans="1:13" ht="28.5" x14ac:dyDescent="0.25">
      <c r="A16" s="31">
        <v>6</v>
      </c>
      <c r="B16" s="30" t="s">
        <v>30</v>
      </c>
      <c r="C16" s="23">
        <v>8</v>
      </c>
      <c r="D16" s="6">
        <v>5</v>
      </c>
      <c r="E16" s="6">
        <v>1</v>
      </c>
      <c r="F16" s="6">
        <v>1</v>
      </c>
      <c r="G16" s="6">
        <v>1</v>
      </c>
      <c r="H16" s="6">
        <v>1</v>
      </c>
      <c r="I16" s="6">
        <v>1</v>
      </c>
      <c r="J16" s="6">
        <v>5</v>
      </c>
      <c r="K16" s="6">
        <v>3</v>
      </c>
      <c r="L16" s="6">
        <v>3</v>
      </c>
      <c r="M16" s="6">
        <v>1</v>
      </c>
    </row>
    <row r="17" spans="1:13" ht="28.5" x14ac:dyDescent="0.25">
      <c r="A17" s="31">
        <v>7</v>
      </c>
      <c r="B17" s="30" t="s">
        <v>31</v>
      </c>
      <c r="C17" s="23">
        <v>9</v>
      </c>
      <c r="D17" s="6">
        <v>3</v>
      </c>
      <c r="E17" s="6">
        <v>1</v>
      </c>
      <c r="F17" s="6">
        <v>5</v>
      </c>
      <c r="G17" s="6">
        <v>5</v>
      </c>
      <c r="H17" s="6">
        <v>1</v>
      </c>
      <c r="I17" s="6">
        <v>1</v>
      </c>
      <c r="J17" s="6">
        <v>5</v>
      </c>
      <c r="K17" s="6">
        <v>5</v>
      </c>
      <c r="L17" s="6">
        <v>1</v>
      </c>
      <c r="M17" s="6">
        <v>3</v>
      </c>
    </row>
    <row r="18" spans="1:13" ht="28.5" x14ac:dyDescent="0.25">
      <c r="A18" s="31">
        <v>8</v>
      </c>
      <c r="B18" s="30" t="s">
        <v>32</v>
      </c>
      <c r="C18" s="23">
        <v>2</v>
      </c>
      <c r="D18" s="6">
        <v>1</v>
      </c>
      <c r="E18" s="6">
        <v>1</v>
      </c>
      <c r="F18" s="6">
        <v>1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5</v>
      </c>
      <c r="M18" s="6">
        <v>1</v>
      </c>
    </row>
    <row r="19" spans="1:13" ht="43.5" customHeight="1" x14ac:dyDescent="0.25">
      <c r="A19" s="31">
        <v>9</v>
      </c>
      <c r="B19" s="30" t="s">
        <v>33</v>
      </c>
      <c r="C19" s="23">
        <v>6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3</v>
      </c>
      <c r="J19" s="6">
        <v>5</v>
      </c>
      <c r="K19" s="6">
        <v>1</v>
      </c>
      <c r="L19" s="6">
        <v>5</v>
      </c>
      <c r="M19" s="6">
        <v>1</v>
      </c>
    </row>
    <row r="20" spans="1:13" ht="30" x14ac:dyDescent="0.25">
      <c r="A20" s="31">
        <v>10</v>
      </c>
      <c r="B20" s="32" t="s">
        <v>34</v>
      </c>
      <c r="C20" s="23">
        <v>5</v>
      </c>
      <c r="D20" s="6">
        <v>3</v>
      </c>
      <c r="E20" s="6">
        <v>5</v>
      </c>
      <c r="F20" s="6">
        <v>1</v>
      </c>
      <c r="G20" s="6">
        <v>1</v>
      </c>
      <c r="H20" s="6">
        <v>1</v>
      </c>
      <c r="I20" s="6">
        <v>5</v>
      </c>
      <c r="J20" s="6">
        <v>5</v>
      </c>
      <c r="K20" s="6">
        <v>3</v>
      </c>
      <c r="L20" s="6">
        <v>5</v>
      </c>
      <c r="M20" s="6">
        <v>1</v>
      </c>
    </row>
  </sheetData>
  <mergeCells count="9">
    <mergeCell ref="B1:L1"/>
    <mergeCell ref="B2:L2"/>
    <mergeCell ref="A10:B10"/>
    <mergeCell ref="A7:C9"/>
    <mergeCell ref="B4:C4"/>
    <mergeCell ref="D4:I4"/>
    <mergeCell ref="B5:C5"/>
    <mergeCell ref="D5:I5"/>
    <mergeCell ref="D7:M7"/>
  </mergeCells>
  <phoneticPr fontId="0" type="noConversion"/>
  <pageMargins left="0.38" right="0.49" top="1" bottom="1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39"/>
  <sheetViews>
    <sheetView showGridLines="0" zoomScaleNormal="100" workbookViewId="0">
      <selection activeCell="C11" sqref="C11"/>
    </sheetView>
  </sheetViews>
  <sheetFormatPr baseColWidth="10" defaultRowHeight="12.75" x14ac:dyDescent="0.2"/>
  <cols>
    <col min="1" max="1" width="3.85546875" customWidth="1"/>
    <col min="2" max="2" width="5.42578125" customWidth="1"/>
    <col min="3" max="3" width="60.140625" customWidth="1"/>
    <col min="4" max="4" width="9.7109375" customWidth="1"/>
    <col min="5" max="6" width="11.7109375" customWidth="1"/>
    <col min="7" max="7" width="14.85546875" customWidth="1"/>
    <col min="8" max="8" width="11.7109375" bestFit="1" customWidth="1"/>
    <col min="9" max="9" width="13" customWidth="1"/>
    <col min="10" max="10" width="13.28515625" customWidth="1"/>
    <col min="11" max="11" width="11.7109375" bestFit="1" customWidth="1"/>
    <col min="12" max="12" width="13.85546875" customWidth="1"/>
    <col min="13" max="13" width="11.7109375" bestFit="1" customWidth="1"/>
    <col min="14" max="14" width="11.7109375" customWidth="1"/>
    <col min="15" max="15" width="11.85546875" customWidth="1"/>
    <col min="16" max="16" width="11.7109375" bestFit="1" customWidth="1"/>
  </cols>
  <sheetData>
    <row r="1" spans="2:17" ht="20.25" x14ac:dyDescent="0.3">
      <c r="B1" s="156" t="s">
        <v>0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2:17" ht="20.25" x14ac:dyDescent="0.3">
      <c r="B2" s="9"/>
      <c r="C2" s="158" t="s">
        <v>16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9"/>
    </row>
    <row r="3" spans="2:17" ht="15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7" ht="18" x14ac:dyDescent="0.25">
      <c r="C4" s="136" t="s">
        <v>17</v>
      </c>
      <c r="D4" s="136"/>
      <c r="E4" s="157" t="str">
        <f>+FACTORES!D4</f>
        <v>CONVENIO USTA - ICONTEC</v>
      </c>
      <c r="F4" s="157"/>
      <c r="G4" s="157"/>
      <c r="H4" s="157"/>
      <c r="I4" s="157"/>
      <c r="J4" s="157"/>
      <c r="K4" s="5"/>
      <c r="L4" s="5"/>
      <c r="M4" s="5"/>
      <c r="N4" s="5"/>
      <c r="O4" s="5"/>
    </row>
    <row r="5" spans="2:17" ht="15" x14ac:dyDescent="0.2">
      <c r="C5" s="136" t="s">
        <v>18</v>
      </c>
      <c r="D5" s="136"/>
      <c r="E5" s="138" t="str">
        <f>+FACTORES!D5</f>
        <v>JUNIO 23 DE 2017</v>
      </c>
      <c r="F5" s="139"/>
      <c r="G5" s="139"/>
      <c r="H5" s="139"/>
      <c r="I5" s="139"/>
      <c r="J5" s="140"/>
      <c r="K5" s="5"/>
      <c r="L5" s="5"/>
      <c r="M5" s="5"/>
      <c r="N5" s="5"/>
      <c r="O5" s="5"/>
    </row>
    <row r="7" spans="2:17" ht="18" customHeight="1" x14ac:dyDescent="0.25">
      <c r="B7" s="127" t="str">
        <f>+FACTORES!A7</f>
        <v xml:space="preserve">PLANIFICACION DE LA CALIDAD </v>
      </c>
      <c r="C7" s="128"/>
      <c r="D7" s="129"/>
      <c r="E7" s="153" t="str">
        <f>+FACTORES!D7</f>
        <v>FACTORES DE COMPETITIVIDAD, DEBILIDADES INTERNAS</v>
      </c>
      <c r="F7" s="154"/>
      <c r="G7" s="154"/>
      <c r="H7" s="154"/>
      <c r="I7" s="154"/>
      <c r="J7" s="154"/>
      <c r="K7" s="154"/>
      <c r="L7" s="154"/>
      <c r="M7" s="154"/>
      <c r="N7" s="155"/>
      <c r="O7" s="142" t="s">
        <v>3</v>
      </c>
      <c r="P7" s="142" t="s">
        <v>15</v>
      </c>
      <c r="Q7" s="146" t="s">
        <v>23</v>
      </c>
    </row>
    <row r="8" spans="2:17" ht="18" customHeight="1" x14ac:dyDescent="0.25">
      <c r="B8" s="130"/>
      <c r="C8" s="131"/>
      <c r="D8" s="132"/>
      <c r="E8" s="15" t="s">
        <v>7</v>
      </c>
      <c r="F8" s="15" t="s">
        <v>20</v>
      </c>
      <c r="G8" s="15" t="s">
        <v>8</v>
      </c>
      <c r="H8" s="15" t="s">
        <v>21</v>
      </c>
      <c r="I8" s="15" t="s">
        <v>9</v>
      </c>
      <c r="J8" s="15" t="s">
        <v>10</v>
      </c>
      <c r="K8" s="15" t="s">
        <v>11</v>
      </c>
      <c r="L8" s="15" t="s">
        <v>12</v>
      </c>
      <c r="M8" s="15" t="s">
        <v>13</v>
      </c>
      <c r="N8" s="15" t="s">
        <v>22</v>
      </c>
      <c r="O8" s="143"/>
      <c r="P8" s="143"/>
      <c r="Q8" s="147"/>
    </row>
    <row r="9" spans="2:17" ht="109.5" customHeight="1" x14ac:dyDescent="0.2">
      <c r="B9" s="133"/>
      <c r="C9" s="134"/>
      <c r="D9" s="135"/>
      <c r="E9" s="37" t="str">
        <f>+FACTORES!D9</f>
        <v>Docentes insuficientes</v>
      </c>
      <c r="F9" s="2" t="str">
        <f>+FACTORES!E9</f>
        <v>Infraestructura no adecuada</v>
      </c>
      <c r="G9" s="2" t="str">
        <f>+FACTORES!F9</f>
        <v>Falta de seguimiento a los docentes</v>
      </c>
      <c r="H9" s="2" t="str">
        <f>+FACTORES!G9</f>
        <v>Falta de evaluación de competencias docentes</v>
      </c>
      <c r="I9" s="2" t="str">
        <f>+FACTORES!H9</f>
        <v>Falta  de identidad de las instituciones con los empleados del convenio</v>
      </c>
      <c r="J9" s="2" t="str">
        <f>+FACTORES!I9</f>
        <v>No hay claridad en todas las funciones de los cargos administrativos</v>
      </c>
      <c r="K9" s="37" t="str">
        <f>+FACTORES!J9</f>
        <v>Disminución en los estudiantes de los programas del convenio</v>
      </c>
      <c r="L9" s="37" t="str">
        <f>+FACTORES!K9</f>
        <v>Alta rotación de los docentes de TC</v>
      </c>
      <c r="M9" s="37" t="str">
        <f>+FACTORES!L9</f>
        <v xml:space="preserve">No hay respuesta oportuna por parte de las instancias de la universidad </v>
      </c>
      <c r="N9" s="17" t="str">
        <f>+FACTORES!M9</f>
        <v>No hay exigencia a los estudiantes en el cumplimiento de compromisos</v>
      </c>
      <c r="O9" s="143"/>
      <c r="P9" s="143"/>
      <c r="Q9" s="147"/>
    </row>
    <row r="10" spans="2:17" ht="81" customHeight="1" x14ac:dyDescent="0.2">
      <c r="B10" s="125" t="str">
        <f>+FACTORES!A10</f>
        <v>EXPECTATIVAS, NECESIDADES Y DEBILIDADES CON LOS CLIENTES</v>
      </c>
      <c r="C10" s="126"/>
      <c r="D10" s="1" t="s">
        <v>4</v>
      </c>
      <c r="E10" s="18">
        <f>+FACTORES!D10</f>
        <v>7</v>
      </c>
      <c r="F10" s="18">
        <f>+FACTORES!E10</f>
        <v>6</v>
      </c>
      <c r="G10" s="18">
        <f>+FACTORES!F10</f>
        <v>4</v>
      </c>
      <c r="H10" s="18">
        <f>+FACTORES!G10</f>
        <v>9</v>
      </c>
      <c r="I10" s="18">
        <f>+FACTORES!H10</f>
        <v>2</v>
      </c>
      <c r="J10" s="18">
        <f>+FACTORES!I10</f>
        <v>1</v>
      </c>
      <c r="K10" s="18">
        <f>+FACTORES!J10</f>
        <v>10</v>
      </c>
      <c r="L10" s="18">
        <f>+FACTORES!K10</f>
        <v>8</v>
      </c>
      <c r="M10" s="18">
        <f>+FACTORES!L10</f>
        <v>5</v>
      </c>
      <c r="N10" s="18">
        <f>+FACTORES!M10</f>
        <v>3</v>
      </c>
      <c r="O10" s="144"/>
      <c r="P10" s="144"/>
      <c r="Q10" s="148"/>
    </row>
    <row r="11" spans="2:17" ht="24.75" customHeight="1" x14ac:dyDescent="0.25">
      <c r="B11" s="3">
        <v>1</v>
      </c>
      <c r="C11" s="35" t="str">
        <f>+FACTORES!B11</f>
        <v xml:space="preserve">Insatisfacción con la formaciuón recibida </v>
      </c>
      <c r="D11" s="19">
        <f>+FACTORES!C11</f>
        <v>10</v>
      </c>
      <c r="E11" s="20">
        <f>+FACTORES!D10*FACTORES!C11*FACTORES!D11</f>
        <v>210</v>
      </c>
      <c r="F11" s="20">
        <f>+FACTORES!E10*FACTORES!D11*FACTORES!E11</f>
        <v>18</v>
      </c>
      <c r="G11" s="20">
        <f>+FACTORES!F10*FACTORES!E11*FACTORES!F11</f>
        <v>20</v>
      </c>
      <c r="H11" s="20">
        <f>+FACTORES!G10*FACTORES!F11*FACTORES!G11</f>
        <v>225</v>
      </c>
      <c r="I11" s="20">
        <f>+FACTORES!H10*FACTORES!G11*FACTORES!H11</f>
        <v>10</v>
      </c>
      <c r="J11" s="20">
        <f>+FACTORES!I10*FACTORES!H11*FACTORES!I11</f>
        <v>1</v>
      </c>
      <c r="K11" s="20">
        <f>+FACTORES!J10*FACTORES!I11*FACTORES!J11</f>
        <v>50</v>
      </c>
      <c r="L11" s="20">
        <f>+FACTORES!K10*FACTORES!J11*FACTORES!K11</f>
        <v>200</v>
      </c>
      <c r="M11" s="20">
        <f>+FACTORES!L10*FACTORES!K11*FACTORES!L11</f>
        <v>25</v>
      </c>
      <c r="N11" s="20">
        <f>+FACTORES!C11*FACTORES!M10*FACTORES!M11</f>
        <v>150</v>
      </c>
      <c r="O11" s="10">
        <f t="shared" ref="O11:O20" si="0">SUM(E11:M11)</f>
        <v>759</v>
      </c>
      <c r="P11" s="21">
        <f>O11/$O$22</f>
        <v>0.23830455259026687</v>
      </c>
      <c r="Q11" s="33">
        <v>1</v>
      </c>
    </row>
    <row r="12" spans="2:17" ht="18" x14ac:dyDescent="0.25">
      <c r="B12" s="3">
        <v>2</v>
      </c>
      <c r="C12" s="26" t="str">
        <f>+FACTORES!B12</f>
        <v>Insatisfacción con los espacios físicos de los programas</v>
      </c>
      <c r="D12" s="19">
        <f>+FACTORES!C12</f>
        <v>4</v>
      </c>
      <c r="E12" s="20">
        <f>+FACTORES!D11*FACTORES!C12*FACTORES!D12</f>
        <v>12</v>
      </c>
      <c r="F12" s="20">
        <f>+FACTORES!E11*FACTORES!D12*FACTORES!E12</f>
        <v>5</v>
      </c>
      <c r="G12" s="20">
        <f>+FACTORES!F11*FACTORES!E12*FACTORES!F12</f>
        <v>25</v>
      </c>
      <c r="H12" s="20">
        <f>+FACTORES!G11*FACTORES!F12*FACTORES!G12</f>
        <v>5</v>
      </c>
      <c r="I12" s="20">
        <f>+FACTORES!H11*FACTORES!G12*FACTORES!H12</f>
        <v>1</v>
      </c>
      <c r="J12" s="20">
        <f>+FACTORES!I11*FACTORES!H12*FACTORES!I12</f>
        <v>1</v>
      </c>
      <c r="K12" s="20">
        <f>+FACTORES!J11*FACTORES!I12*FACTORES!J12</f>
        <v>15</v>
      </c>
      <c r="L12" s="20">
        <f>+FACTORES!K11*FACTORES!J12*FACTORES!K12</f>
        <v>45</v>
      </c>
      <c r="M12" s="20">
        <f>+FACTORES!L11*FACTORES!K12*FACTORES!L12</f>
        <v>15</v>
      </c>
      <c r="N12" s="20">
        <f>+FACTORES!C12*FACTORES!M10*FACTORES!M12</f>
        <v>12</v>
      </c>
      <c r="O12" s="10">
        <f t="shared" si="0"/>
        <v>124</v>
      </c>
      <c r="P12" s="21">
        <f t="shared" ref="P12:P19" si="1">O12/$O$22</f>
        <v>3.8932496075353221E-2</v>
      </c>
      <c r="Q12" s="33"/>
    </row>
    <row r="13" spans="2:17" ht="29.25" x14ac:dyDescent="0.25">
      <c r="B13" s="3">
        <v>3</v>
      </c>
      <c r="C13" s="26" t="str">
        <f>+FACTORES!B13</f>
        <v>Espacios académicos orientados mas a la teoría que a la práctica</v>
      </c>
      <c r="D13" s="19">
        <f>+FACTORES!C13</f>
        <v>7</v>
      </c>
      <c r="E13" s="20">
        <f>+FACTORES!D12*FACTORES!C13*FACTORES!D13</f>
        <v>7</v>
      </c>
      <c r="F13" s="20">
        <f>+FACTORES!E12*FACTORES!D13*FACTORES!E13</f>
        <v>5</v>
      </c>
      <c r="G13" s="20">
        <f>+FACTORES!F12*FACTORES!E13*FACTORES!F13</f>
        <v>5</v>
      </c>
      <c r="H13" s="20">
        <f>+FACTORES!G12*FACTORES!F13*FACTORES!G13</f>
        <v>25</v>
      </c>
      <c r="I13" s="20">
        <f>+FACTORES!H12*FACTORES!G13*FACTORES!H13</f>
        <v>5</v>
      </c>
      <c r="J13" s="20">
        <f>+FACTORES!I12*FACTORES!H13*FACTORES!I13</f>
        <v>1</v>
      </c>
      <c r="K13" s="20">
        <f>+FACTORES!J12*FACTORES!I13*FACTORES!J13</f>
        <v>15</v>
      </c>
      <c r="L13" s="20">
        <f>+FACTORES!K12*FACTORES!J13*FACTORES!K13</f>
        <v>45</v>
      </c>
      <c r="M13" s="20">
        <f>+FACTORES!L12*FACTORES!K13*FACTORES!L13</f>
        <v>15</v>
      </c>
      <c r="N13" s="20">
        <f>+FACTORES!C13*FACTORES!M10*FACTORES!M13</f>
        <v>21</v>
      </c>
      <c r="O13" s="10">
        <f t="shared" si="0"/>
        <v>123</v>
      </c>
      <c r="P13" s="21">
        <f t="shared" si="1"/>
        <v>3.8618524332810045E-2</v>
      </c>
      <c r="Q13" s="33"/>
    </row>
    <row r="14" spans="2:17" ht="29.25" x14ac:dyDescent="0.25">
      <c r="B14" s="3">
        <v>4</v>
      </c>
      <c r="C14" s="26" t="str">
        <f>+FACTORES!B14</f>
        <v>No hay actividades de bienesdtar orientadas a los estudiantes,</v>
      </c>
      <c r="D14" s="19">
        <f>+FACTORES!C14</f>
        <v>3</v>
      </c>
      <c r="E14" s="20">
        <f>+FACTORES!D13*FACTORES!C14*FACTORES!D14</f>
        <v>3</v>
      </c>
      <c r="F14" s="20">
        <f>+FACTORES!E13*FACTORES!D14*FACTORES!E14</f>
        <v>5</v>
      </c>
      <c r="G14" s="20">
        <f>+FACTORES!F13*FACTORES!E14*FACTORES!F14</f>
        <v>25</v>
      </c>
      <c r="H14" s="20">
        <f>+FACTORES!G13*FACTORES!F14*FACTORES!G14</f>
        <v>5</v>
      </c>
      <c r="I14" s="20">
        <f>+FACTORES!H13*FACTORES!G14*FACTORES!H14</f>
        <v>1</v>
      </c>
      <c r="J14" s="20">
        <f>+FACTORES!I13*FACTORES!H14*FACTORES!I14</f>
        <v>1</v>
      </c>
      <c r="K14" s="20">
        <f>+FACTORES!J13*FACTORES!I14*FACTORES!J14</f>
        <v>15</v>
      </c>
      <c r="L14" s="20">
        <f>+FACTORES!C14*FACTORES!K10*FACTORES!K14</f>
        <v>24</v>
      </c>
      <c r="M14" s="20">
        <f>+FACTORES!C14*FACTORES!L10*FACTORES!L14</f>
        <v>75</v>
      </c>
      <c r="N14" s="20">
        <f>+FACTORES!C14*FACTORES!M10*FACTORES!M14</f>
        <v>9</v>
      </c>
      <c r="O14" s="10">
        <f t="shared" si="0"/>
        <v>154</v>
      </c>
      <c r="P14" s="21">
        <f t="shared" si="1"/>
        <v>4.8351648351648353E-2</v>
      </c>
      <c r="Q14" s="33"/>
    </row>
    <row r="15" spans="2:17" ht="18" x14ac:dyDescent="0.25">
      <c r="B15" s="3">
        <v>5</v>
      </c>
      <c r="C15" s="26" t="str">
        <f>+FACTORES!B15</f>
        <v>Los posgrados no ofrecen doble titulación</v>
      </c>
      <c r="D15" s="19">
        <f>+FACTORES!C15</f>
        <v>1</v>
      </c>
      <c r="E15" s="20">
        <f>+FACTORES!D14*FACTORES!C15*FACTORES!D15</f>
        <v>3</v>
      </c>
      <c r="F15" s="20">
        <f>+FACTORES!E14*FACTORES!D15*FACTORES!E15</f>
        <v>15</v>
      </c>
      <c r="G15" s="20">
        <f>+FACTORES!F14*FACTORES!E15*FACTORES!F15</f>
        <v>1</v>
      </c>
      <c r="H15" s="20">
        <f>+FACTORES!G14*FACTORES!F15*FACTORES!G15</f>
        <v>1</v>
      </c>
      <c r="I15" s="20">
        <f>+FACTORES!H14*FACTORES!G15*FACTORES!H15</f>
        <v>1</v>
      </c>
      <c r="J15" s="20">
        <f>+FACTORES!I14*FACTORES!H15*FACTORES!I15</f>
        <v>1</v>
      </c>
      <c r="K15" s="20">
        <f>+FACTORES!J14*FACTORES!I15*FACTORES!J15</f>
        <v>15</v>
      </c>
      <c r="L15" s="20">
        <f>+FACTORES!C15*FACTORES!K10*FACTORES!K15</f>
        <v>40</v>
      </c>
      <c r="M15" s="20">
        <f>+FACTORES!C15*FACTORES!L10*FACTORES!L15</f>
        <v>15</v>
      </c>
      <c r="N15" s="20">
        <f>+FACTORES!C15*FACTORES!M10*FACTORES!M15</f>
        <v>3</v>
      </c>
      <c r="O15" s="10">
        <f t="shared" si="0"/>
        <v>92</v>
      </c>
      <c r="P15" s="21">
        <f t="shared" si="1"/>
        <v>2.8885400313971743E-2</v>
      </c>
      <c r="Q15" s="34" t="s">
        <v>2</v>
      </c>
    </row>
    <row r="16" spans="2:17" ht="36" x14ac:dyDescent="0.25">
      <c r="B16" s="3">
        <v>6</v>
      </c>
      <c r="C16" s="36" t="str">
        <f>+FACTORES!B16</f>
        <v>Los posgrados no ofrecen actividades de internacionalización</v>
      </c>
      <c r="D16" s="19">
        <f>+FACTORES!C16</f>
        <v>8</v>
      </c>
      <c r="E16" s="20">
        <f>+FACTORES!D15*FACTORES!C16*FACTORES!D16</f>
        <v>120</v>
      </c>
      <c r="F16" s="20">
        <f>+FACTORES!E15*FACTORES!D16*FACTORES!E16</f>
        <v>5</v>
      </c>
      <c r="G16" s="20">
        <f>+FACTORES!F15*FACTORES!E16*FACTORES!F16</f>
        <v>1</v>
      </c>
      <c r="H16" s="20">
        <f>+FACTORES!G15*FACTORES!F16*FACTORES!G16</f>
        <v>1</v>
      </c>
      <c r="I16" s="20">
        <f>+FACTORES!H15*FACTORES!G16*FACTORES!H16</f>
        <v>1</v>
      </c>
      <c r="J16" s="20">
        <f>+FACTORES!I15*FACTORES!H16*FACTORES!I16</f>
        <v>1</v>
      </c>
      <c r="K16" s="20">
        <f>+FACTORES!J15*FACTORES!I16*FACTORES!J16</f>
        <v>25</v>
      </c>
      <c r="L16" s="20">
        <f>+FACTORES!C16*FACTORES!K10*FACTORES!K16</f>
        <v>192</v>
      </c>
      <c r="M16" s="20">
        <f>+FACTORES!C16*FACTORES!L10*FACTORES!L16</f>
        <v>120</v>
      </c>
      <c r="N16" s="20">
        <f>+FACTORES!C16*FACTORES!M10*FACTORES!M16</f>
        <v>24</v>
      </c>
      <c r="O16" s="10">
        <f t="shared" si="0"/>
        <v>466</v>
      </c>
      <c r="P16" s="21">
        <f t="shared" si="1"/>
        <v>0.14631083202511774</v>
      </c>
      <c r="Q16" s="33">
        <v>4</v>
      </c>
    </row>
    <row r="17" spans="2:17" ht="36" x14ac:dyDescent="0.25">
      <c r="B17" s="3">
        <v>7</v>
      </c>
      <c r="C17" s="36" t="str">
        <f>+FACTORES!B17</f>
        <v>Las estratégias didácticas de los docentes no son innovadoras</v>
      </c>
      <c r="D17" s="19">
        <f>+FACTORES!C17</f>
        <v>9</v>
      </c>
      <c r="E17" s="20">
        <f>+FACTORES!D16*FACTORES!C17*FACTORES!D17</f>
        <v>135</v>
      </c>
      <c r="F17" s="20">
        <f>+FACTORES!E16*FACTORES!D17*FACTORES!E17</f>
        <v>3</v>
      </c>
      <c r="G17" s="20">
        <f>+FACTORES!F16*FACTORES!E17*FACTORES!F17</f>
        <v>5</v>
      </c>
      <c r="H17" s="20">
        <f>+FACTORES!G16*FACTORES!F17*FACTORES!G17</f>
        <v>25</v>
      </c>
      <c r="I17" s="20">
        <f>+FACTORES!H16*FACTORES!G17*FACTORES!H17</f>
        <v>5</v>
      </c>
      <c r="J17" s="20">
        <f>+FACTORES!I16*FACTORES!H17*FACTORES!I17</f>
        <v>1</v>
      </c>
      <c r="K17" s="20">
        <f>+FACTORES!J16*FACTORES!I17*FACTORES!J17</f>
        <v>25</v>
      </c>
      <c r="L17" s="20">
        <f>+FACTORES!C17*FACTORES!K10*FACTORES!K17</f>
        <v>360</v>
      </c>
      <c r="M17" s="20">
        <f>+FACTORES!C17*FACTORES!L10*FACTORES!L17</f>
        <v>45</v>
      </c>
      <c r="N17" s="20">
        <f>+FACTORES!C17*FACTORES!M10*FACTORES!M17</f>
        <v>81</v>
      </c>
      <c r="O17" s="10">
        <f t="shared" si="0"/>
        <v>604</v>
      </c>
      <c r="P17" s="21">
        <f t="shared" si="1"/>
        <v>0.18963893249607536</v>
      </c>
      <c r="Q17" s="33">
        <v>2</v>
      </c>
    </row>
    <row r="18" spans="2:17" ht="36" x14ac:dyDescent="0.25">
      <c r="B18" s="3">
        <v>8</v>
      </c>
      <c r="C18" s="27" t="str">
        <f>+FACTORES!B18</f>
        <v>Los estudiantes no pueden acceder a la Universidad en períodos no lectivos</v>
      </c>
      <c r="D18" s="19">
        <f>+FACTORES!C18</f>
        <v>2</v>
      </c>
      <c r="E18" s="20">
        <f>+FACTORES!D17*FACTORES!C18*FACTORES!D18</f>
        <v>6</v>
      </c>
      <c r="F18" s="20">
        <f>+FACTORES!E17*FACTORES!D18*FACTORES!E18</f>
        <v>1</v>
      </c>
      <c r="G18" s="20">
        <f>+FACTORES!F17*FACTORES!E18*FACTORES!F18</f>
        <v>5</v>
      </c>
      <c r="H18" s="20">
        <f>+FACTORES!G17*FACTORES!F18*FACTORES!G18</f>
        <v>5</v>
      </c>
      <c r="I18" s="20">
        <f>+FACTORES!H17*FACTORES!G18*FACTORES!H18</f>
        <v>1</v>
      </c>
      <c r="J18" s="20">
        <f>+FACTORES!I17*FACTORES!H18*FACTORES!I18</f>
        <v>1</v>
      </c>
      <c r="K18" s="20">
        <f>+FACTORES!J17*FACTORES!I18*FACTORES!J18</f>
        <v>5</v>
      </c>
      <c r="L18" s="20">
        <f>+FACTORES!C18*FACTORES!K10*FACTORES!K18</f>
        <v>16</v>
      </c>
      <c r="M18" s="20">
        <f>+FACTORES!C18*FACTORES!L10*FACTORES!L18</f>
        <v>50</v>
      </c>
      <c r="N18" s="20">
        <f>+FACTORES!C18*FACTORES!M10*FACTORES!M18</f>
        <v>6</v>
      </c>
      <c r="O18" s="10">
        <f t="shared" si="0"/>
        <v>90</v>
      </c>
      <c r="P18" s="21">
        <f t="shared" si="1"/>
        <v>2.8257456828885402E-2</v>
      </c>
      <c r="Q18" s="33"/>
    </row>
    <row r="19" spans="2:17" ht="54" x14ac:dyDescent="0.25">
      <c r="B19" s="3">
        <v>9</v>
      </c>
      <c r="C19" s="27" t="str">
        <f>+FACTORES!B19</f>
        <v>No hay información clara y la generación de polígrafos no es oportuna en la admisión de los aspirantes</v>
      </c>
      <c r="D19" s="19">
        <f>+FACTORES!C19</f>
        <v>6</v>
      </c>
      <c r="E19" s="20">
        <f>+FACTORES!D18*FACTORES!C19*FACTORES!D19</f>
        <v>6</v>
      </c>
      <c r="F19" s="20">
        <f>+FACTORES!E18*FACTORES!D19*FACTORES!E19</f>
        <v>1</v>
      </c>
      <c r="G19" s="20">
        <f>+FACTORES!F18*FACTORES!E19*FACTORES!F19</f>
        <v>1</v>
      </c>
      <c r="H19" s="20">
        <f>+FACTORES!G18*FACTORES!F19*FACTORES!G19</f>
        <v>1</v>
      </c>
      <c r="I19" s="20">
        <f>+FACTORES!H18*FACTORES!G19*FACTORES!H19</f>
        <v>1</v>
      </c>
      <c r="J19" s="20">
        <f>+FACTORES!I18*FACTORES!H19*FACTORES!I19</f>
        <v>3</v>
      </c>
      <c r="K19" s="20">
        <f>+FACTORES!J18*FACTORES!I19*FACTORES!J19</f>
        <v>15</v>
      </c>
      <c r="L19" s="20">
        <f>+FACTORES!C19*FACTORES!K10*FACTORES!K19</f>
        <v>48</v>
      </c>
      <c r="M19" s="20">
        <f>+FACTORES!C19*FACTORES!L10*FACTORES!L19</f>
        <v>150</v>
      </c>
      <c r="N19" s="20">
        <f>+FACTORES!C19*FACTORES!M10*FACTORES!M19</f>
        <v>18</v>
      </c>
      <c r="O19" s="10">
        <f t="shared" si="0"/>
        <v>226</v>
      </c>
      <c r="P19" s="21">
        <f t="shared" si="1"/>
        <v>7.0957613814756668E-2</v>
      </c>
      <c r="Q19" s="33"/>
    </row>
    <row r="20" spans="2:17" ht="24.75" customHeight="1" x14ac:dyDescent="0.25">
      <c r="B20" s="3">
        <v>10</v>
      </c>
      <c r="C20" s="36" t="str">
        <f>+FACTORES!B20</f>
        <v>Falta de mayor atención a los estudiantes</v>
      </c>
      <c r="D20" s="19">
        <f>+FACTORES!C20</f>
        <v>5</v>
      </c>
      <c r="E20" s="20">
        <f>+FACTORES!D19*FACTORES!C20*FACTORES!D20</f>
        <v>15</v>
      </c>
      <c r="F20" s="20">
        <f>+FACTORES!E19*FACTORES!D20*FACTORES!E20</f>
        <v>15</v>
      </c>
      <c r="G20" s="20">
        <f>+FACTORES!F19*FACTORES!E20*FACTORES!F20</f>
        <v>5</v>
      </c>
      <c r="H20" s="20">
        <f>+FACTORES!G19*FACTORES!F20*FACTORES!G20</f>
        <v>1</v>
      </c>
      <c r="I20" s="20">
        <f>+FACTORES!H19*FACTORES!G20*FACTORES!H20</f>
        <v>1</v>
      </c>
      <c r="J20" s="20">
        <f>+FACTORES!I19*FACTORES!H20*FACTORES!I20</f>
        <v>15</v>
      </c>
      <c r="K20" s="20">
        <f>+FACTORES!C20*FACTORES!J10*FACTORES!J20</f>
        <v>250</v>
      </c>
      <c r="L20" s="20">
        <f>+FACTORES!C20*FACTORES!K10*FACTORES!K20</f>
        <v>120</v>
      </c>
      <c r="M20" s="20">
        <f>+FACTORES!C20*FACTORES!L10*FACTORES!L20</f>
        <v>125</v>
      </c>
      <c r="N20" s="20">
        <f>+FACTORES!C20*FACTORES!M10*FACTORES!M20</f>
        <v>15</v>
      </c>
      <c r="O20" s="10">
        <f t="shared" si="0"/>
        <v>547</v>
      </c>
      <c r="P20" s="21">
        <f>+O22/O20</f>
        <v>5.8226691042047536</v>
      </c>
      <c r="Q20" s="33">
        <v>3</v>
      </c>
    </row>
    <row r="21" spans="2:17" ht="18" x14ac:dyDescent="0.25">
      <c r="B21" s="149" t="s">
        <v>3</v>
      </c>
      <c r="C21" s="150"/>
      <c r="D21" s="151"/>
      <c r="E21" s="10">
        <f>SUM(E11:E20)</f>
        <v>517</v>
      </c>
      <c r="F21" s="10">
        <f t="shared" ref="F21:M21" si="2">SUM(F11:F20)</f>
        <v>73</v>
      </c>
      <c r="G21" s="10">
        <f t="shared" si="2"/>
        <v>93</v>
      </c>
      <c r="H21" s="10">
        <f t="shared" si="2"/>
        <v>294</v>
      </c>
      <c r="I21" s="10">
        <f t="shared" si="2"/>
        <v>27</v>
      </c>
      <c r="J21" s="10">
        <f t="shared" si="2"/>
        <v>26</v>
      </c>
      <c r="K21" s="10">
        <f t="shared" si="2"/>
        <v>430</v>
      </c>
      <c r="L21" s="10">
        <f t="shared" si="2"/>
        <v>1090</v>
      </c>
      <c r="M21" s="10">
        <f t="shared" si="2"/>
        <v>635</v>
      </c>
      <c r="N21" s="10">
        <f>SUM(N11:N20)</f>
        <v>339</v>
      </c>
      <c r="O21" s="16"/>
      <c r="P21" s="11">
        <f>SUM(E21:N21)</f>
        <v>3524</v>
      </c>
    </row>
    <row r="22" spans="2:17" ht="20.25" customHeight="1" x14ac:dyDescent="0.25">
      <c r="B22" s="152" t="s">
        <v>15</v>
      </c>
      <c r="C22" s="152"/>
      <c r="D22" s="152"/>
      <c r="E22" s="21">
        <f>+P21/E21</f>
        <v>6.8162475822050288</v>
      </c>
      <c r="F22" s="21">
        <f>+P21/F21</f>
        <v>48.273972602739725</v>
      </c>
      <c r="G22" s="21">
        <f>+P21/G21</f>
        <v>37.892473118279568</v>
      </c>
      <c r="H22" s="21">
        <f>+P21/H21</f>
        <v>11.986394557823129</v>
      </c>
      <c r="I22" s="21">
        <f>+P21/I21</f>
        <v>130.5185185185185</v>
      </c>
      <c r="J22" s="21">
        <f>+P21/J21</f>
        <v>135.53846153846155</v>
      </c>
      <c r="K22" s="21">
        <f>+P21/K21</f>
        <v>8.195348837209302</v>
      </c>
      <c r="L22" s="21">
        <f>+P21/L21</f>
        <v>3.2330275229357799</v>
      </c>
      <c r="M22" s="21">
        <f>+P21/M21</f>
        <v>5.5496062992125985</v>
      </c>
      <c r="N22" s="21">
        <f>+P21/N21</f>
        <v>10.395280235988201</v>
      </c>
      <c r="O22" s="12">
        <f>SUM(O11:O20)</f>
        <v>3185</v>
      </c>
      <c r="P22" s="13"/>
    </row>
    <row r="23" spans="2:17" ht="18" x14ac:dyDescent="0.25">
      <c r="B23" s="145" t="s">
        <v>23</v>
      </c>
      <c r="C23" s="145"/>
      <c r="D23" s="145"/>
      <c r="E23" s="33">
        <v>3</v>
      </c>
      <c r="F23" s="33"/>
      <c r="G23" s="33"/>
      <c r="H23" s="33"/>
      <c r="I23" s="33"/>
      <c r="J23" s="33"/>
      <c r="K23" s="33">
        <v>4</v>
      </c>
      <c r="L23" s="33">
        <v>1</v>
      </c>
      <c r="M23" s="33">
        <v>2</v>
      </c>
      <c r="N23" s="33"/>
    </row>
    <row r="24" spans="2:17" x14ac:dyDescent="0.2">
      <c r="J24" s="8" t="s">
        <v>2</v>
      </c>
    </row>
    <row r="25" spans="2:17" x14ac:dyDescent="0.2">
      <c r="E25" s="7" t="s">
        <v>2</v>
      </c>
      <c r="F25" s="7" t="s">
        <v>2</v>
      </c>
      <c r="G25" s="7" t="s">
        <v>2</v>
      </c>
      <c r="H25" s="7" t="s">
        <v>2</v>
      </c>
      <c r="I25" s="7" t="s">
        <v>2</v>
      </c>
      <c r="J25" s="7" t="s">
        <v>14</v>
      </c>
      <c r="K25" s="25"/>
    </row>
    <row r="30" spans="2:17" ht="89.25" customHeight="1" x14ac:dyDescent="0.2"/>
    <row r="31" spans="2:17" ht="108.75" customHeight="1" x14ac:dyDescent="0.2"/>
    <row r="32" spans="2:17" ht="80.25" customHeight="1" x14ac:dyDescent="0.2"/>
    <row r="33" spans="3:3" ht="75.75" customHeight="1" x14ac:dyDescent="0.2"/>
    <row r="34" spans="3:3" ht="41.25" customHeight="1" x14ac:dyDescent="0.2"/>
    <row r="35" spans="3:3" ht="37.5" customHeight="1" x14ac:dyDescent="0.2"/>
    <row r="36" spans="3:3" ht="52.5" customHeight="1" x14ac:dyDescent="0.2"/>
    <row r="37" spans="3:3" ht="55.5" customHeight="1" x14ac:dyDescent="0.2"/>
    <row r="38" spans="3:3" ht="15" x14ac:dyDescent="0.2">
      <c r="C38" s="38"/>
    </row>
    <row r="39" spans="3:3" ht="15" x14ac:dyDescent="0.2">
      <c r="C39" s="38"/>
    </row>
  </sheetData>
  <mergeCells count="15">
    <mergeCell ref="B1:P1"/>
    <mergeCell ref="C4:D4"/>
    <mergeCell ref="E4:J4"/>
    <mergeCell ref="C5:D5"/>
    <mergeCell ref="E5:J5"/>
    <mergeCell ref="C2:O2"/>
    <mergeCell ref="B10:C10"/>
    <mergeCell ref="B7:D9"/>
    <mergeCell ref="O7:O10"/>
    <mergeCell ref="B23:D23"/>
    <mergeCell ref="Q7:Q10"/>
    <mergeCell ref="B21:D21"/>
    <mergeCell ref="B22:D22"/>
    <mergeCell ref="P7:P10"/>
    <mergeCell ref="E7:N7"/>
  </mergeCells>
  <phoneticPr fontId="0" type="noConversion"/>
  <pageMargins left="0.38" right="0.49" top="1" bottom="1" header="0" footer="0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7"/>
  <sheetViews>
    <sheetView topLeftCell="B2" zoomScale="90" zoomScaleNormal="90" workbookViewId="0">
      <selection activeCell="B5" sqref="B5:B13"/>
    </sheetView>
  </sheetViews>
  <sheetFormatPr baseColWidth="10" defaultColWidth="11.42578125" defaultRowHeight="13.5" x14ac:dyDescent="0.25"/>
  <cols>
    <col min="1" max="1" width="6" style="39" customWidth="1"/>
    <col min="2" max="2" width="63.7109375" style="39" customWidth="1"/>
    <col min="3" max="3" width="34.85546875" style="39" customWidth="1"/>
    <col min="4" max="4" width="34.28515625" style="39" customWidth="1"/>
    <col min="5" max="6" width="27.28515625" style="39" customWidth="1"/>
    <col min="7" max="7" width="26.7109375" style="39" customWidth="1"/>
    <col min="8" max="8" width="33.7109375" style="39" customWidth="1"/>
    <col min="9" max="10" width="16.42578125" style="39" customWidth="1"/>
    <col min="11" max="11" width="24.7109375" style="39" hidden="1" customWidth="1"/>
    <col min="12" max="16384" width="11.42578125" style="39"/>
  </cols>
  <sheetData>
    <row r="1" spans="2:11" ht="14.25" thickBot="1" x14ac:dyDescent="0.3"/>
    <row r="2" spans="2:11" ht="18.75" thickBot="1" x14ac:dyDescent="0.3">
      <c r="B2" s="159" t="s">
        <v>132</v>
      </c>
      <c r="C2" s="160"/>
      <c r="D2" s="160"/>
      <c r="E2" s="160"/>
      <c r="F2" s="160"/>
      <c r="G2" s="160"/>
      <c r="H2" s="160"/>
      <c r="I2" s="160"/>
      <c r="J2" s="160"/>
      <c r="K2" s="160"/>
    </row>
    <row r="3" spans="2:11" ht="7.5" customHeight="1" thickBot="1" x14ac:dyDescent="0.3"/>
    <row r="4" spans="2:11" ht="24" customHeight="1" thickBot="1" x14ac:dyDescent="0.3">
      <c r="B4" s="49" t="s">
        <v>127</v>
      </c>
      <c r="C4" s="48"/>
      <c r="D4" s="165" t="s">
        <v>46</v>
      </c>
      <c r="E4" s="166"/>
      <c r="F4" s="166"/>
      <c r="G4" s="166"/>
      <c r="H4" s="166"/>
      <c r="I4" s="166"/>
      <c r="J4" s="166"/>
      <c r="K4" s="166"/>
    </row>
    <row r="5" spans="2:11" ht="25.5" customHeight="1" x14ac:dyDescent="0.25">
      <c r="B5" s="167" t="s">
        <v>128</v>
      </c>
      <c r="C5" s="51" t="s">
        <v>65</v>
      </c>
      <c r="D5" s="44" t="s">
        <v>60</v>
      </c>
      <c r="E5" s="45" t="s">
        <v>47</v>
      </c>
      <c r="F5" s="47" t="s">
        <v>50</v>
      </c>
      <c r="G5" s="46" t="s">
        <v>79</v>
      </c>
      <c r="H5" s="46" t="s">
        <v>51</v>
      </c>
      <c r="I5" s="47" t="s">
        <v>49</v>
      </c>
      <c r="J5" s="47" t="s">
        <v>74</v>
      </c>
      <c r="K5" s="47" t="s">
        <v>56</v>
      </c>
    </row>
    <row r="6" spans="2:11" ht="114" customHeight="1" x14ac:dyDescent="0.25">
      <c r="B6" s="168"/>
      <c r="C6" s="52" t="s">
        <v>66</v>
      </c>
      <c r="D6" s="52" t="s">
        <v>61</v>
      </c>
      <c r="E6" s="41" t="s">
        <v>83</v>
      </c>
      <c r="F6" s="41" t="s">
        <v>53</v>
      </c>
      <c r="G6" s="40" t="s">
        <v>81</v>
      </c>
      <c r="H6" s="40" t="s">
        <v>52</v>
      </c>
      <c r="I6" s="41" t="s">
        <v>100</v>
      </c>
      <c r="J6" s="41" t="s">
        <v>75</v>
      </c>
      <c r="K6" s="41"/>
    </row>
    <row r="7" spans="2:11" ht="120.75" customHeight="1" x14ac:dyDescent="0.25">
      <c r="B7" s="168"/>
      <c r="C7" s="52" t="s">
        <v>67</v>
      </c>
      <c r="D7" s="52" t="s">
        <v>62</v>
      </c>
      <c r="E7" s="41" t="s">
        <v>84</v>
      </c>
      <c r="F7" s="41" t="s">
        <v>54</v>
      </c>
      <c r="G7" s="41" t="s">
        <v>80</v>
      </c>
      <c r="H7" s="41" t="s">
        <v>72</v>
      </c>
      <c r="I7" s="41" t="s">
        <v>73</v>
      </c>
      <c r="J7" s="50" t="s">
        <v>101</v>
      </c>
      <c r="K7" s="41"/>
    </row>
    <row r="8" spans="2:11" ht="89.25" customHeight="1" x14ac:dyDescent="0.25">
      <c r="B8" s="168"/>
      <c r="C8" s="52" t="s">
        <v>68</v>
      </c>
      <c r="D8" s="52" t="s">
        <v>63</v>
      </c>
      <c r="E8" s="41" t="s">
        <v>86</v>
      </c>
      <c r="F8" s="41" t="s">
        <v>55</v>
      </c>
      <c r="G8" s="41" t="s">
        <v>90</v>
      </c>
      <c r="H8" s="42">
        <v>1</v>
      </c>
      <c r="I8" s="41" t="s">
        <v>76</v>
      </c>
      <c r="J8" s="41" t="s">
        <v>75</v>
      </c>
      <c r="K8" s="41"/>
    </row>
    <row r="9" spans="2:11" ht="54.75" customHeight="1" x14ac:dyDescent="0.25">
      <c r="B9" s="168"/>
      <c r="C9" s="161" t="s">
        <v>69</v>
      </c>
      <c r="D9" s="161" t="s">
        <v>64</v>
      </c>
      <c r="E9" s="163" t="s">
        <v>85</v>
      </c>
      <c r="F9" s="41" t="s">
        <v>78</v>
      </c>
      <c r="G9" s="54" t="s">
        <v>91</v>
      </c>
      <c r="H9" s="42">
        <v>0.8</v>
      </c>
      <c r="I9" s="41" t="s">
        <v>76</v>
      </c>
      <c r="J9" s="41" t="s">
        <v>75</v>
      </c>
      <c r="K9" s="41" t="s">
        <v>57</v>
      </c>
    </row>
    <row r="10" spans="2:11" ht="54.75" customHeight="1" x14ac:dyDescent="0.25">
      <c r="B10" s="168"/>
      <c r="C10" s="162"/>
      <c r="D10" s="162"/>
      <c r="E10" s="164"/>
      <c r="F10" s="41" t="s">
        <v>77</v>
      </c>
      <c r="G10" s="41" t="s">
        <v>92</v>
      </c>
      <c r="H10" s="41" t="s">
        <v>97</v>
      </c>
      <c r="I10" s="41" t="s">
        <v>99</v>
      </c>
      <c r="J10" s="41" t="s">
        <v>75</v>
      </c>
      <c r="K10" s="41"/>
    </row>
    <row r="11" spans="2:11" ht="102" customHeight="1" x14ac:dyDescent="0.25">
      <c r="B11" s="168"/>
      <c r="C11" s="52" t="s">
        <v>82</v>
      </c>
      <c r="D11" s="52" t="s">
        <v>129</v>
      </c>
      <c r="E11" s="41" t="s">
        <v>87</v>
      </c>
      <c r="F11" s="41" t="s">
        <v>89</v>
      </c>
      <c r="G11" s="41" t="s">
        <v>93</v>
      </c>
      <c r="H11" s="55" t="s">
        <v>96</v>
      </c>
      <c r="I11" s="41" t="s">
        <v>76</v>
      </c>
      <c r="J11" s="41" t="s">
        <v>75</v>
      </c>
      <c r="K11" s="41"/>
    </row>
    <row r="12" spans="2:11" ht="62.25" customHeight="1" x14ac:dyDescent="0.25">
      <c r="B12" s="168"/>
      <c r="C12" s="52" t="s">
        <v>70</v>
      </c>
      <c r="D12" s="52" t="s">
        <v>130</v>
      </c>
      <c r="E12" s="41" t="s">
        <v>88</v>
      </c>
      <c r="F12" s="41" t="s">
        <v>58</v>
      </c>
      <c r="G12" s="41" t="s">
        <v>95</v>
      </c>
      <c r="H12" s="55" t="s">
        <v>103</v>
      </c>
      <c r="I12" s="41" t="s">
        <v>73</v>
      </c>
      <c r="J12" s="41" t="s">
        <v>102</v>
      </c>
      <c r="K12" s="41"/>
    </row>
    <row r="13" spans="2:11" ht="60.75" customHeight="1" thickBot="1" x14ac:dyDescent="0.3">
      <c r="B13" s="169"/>
      <c r="C13" s="52" t="s">
        <v>71</v>
      </c>
      <c r="D13" s="53" t="s">
        <v>131</v>
      </c>
      <c r="E13" s="43" t="s">
        <v>48</v>
      </c>
      <c r="F13" s="43" t="s">
        <v>59</v>
      </c>
      <c r="G13" s="41" t="s">
        <v>94</v>
      </c>
      <c r="H13" s="55" t="s">
        <v>98</v>
      </c>
      <c r="I13" s="43" t="s">
        <v>76</v>
      </c>
      <c r="J13" s="43" t="s">
        <v>75</v>
      </c>
      <c r="K13" s="43"/>
    </row>
    <row r="17" spans="2:2" x14ac:dyDescent="0.25">
      <c r="B17" s="63"/>
    </row>
  </sheetData>
  <mergeCells count="6">
    <mergeCell ref="B2:K2"/>
    <mergeCell ref="C9:C10"/>
    <mergeCell ref="D9:D10"/>
    <mergeCell ref="E9:E10"/>
    <mergeCell ref="D4:K4"/>
    <mergeCell ref="B5:B1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1"/>
  <sheetViews>
    <sheetView showGridLines="0" tabSelected="1" topLeftCell="A4" zoomScale="70" zoomScaleNormal="70" workbookViewId="0">
      <pane xSplit="2" ySplit="5" topLeftCell="C13" activePane="bottomRight" state="frozen"/>
      <selection activeCell="A4" sqref="A4"/>
      <selection pane="topRight" activeCell="C4" sqref="C4"/>
      <selection pane="bottomLeft" activeCell="A9" sqref="A9"/>
      <selection pane="bottomRight" activeCell="F14" sqref="F14"/>
    </sheetView>
  </sheetViews>
  <sheetFormatPr baseColWidth="10" defaultColWidth="11.42578125" defaultRowHeight="14.25" x14ac:dyDescent="0.2"/>
  <cols>
    <col min="1" max="1" width="1.7109375" style="78" customWidth="1"/>
    <col min="2" max="2" width="34" style="78" customWidth="1"/>
    <col min="3" max="3" width="29.5703125" style="78" customWidth="1"/>
    <col min="4" max="4" width="15.28515625" style="78" customWidth="1"/>
    <col min="5" max="5" width="15.7109375" style="78" customWidth="1"/>
    <col min="6" max="6" width="27" style="78" customWidth="1"/>
    <col min="7" max="7" width="25" style="78" customWidth="1"/>
    <col min="8" max="8" width="22.7109375" style="78" customWidth="1"/>
    <col min="9" max="9" width="27.5703125" style="78" customWidth="1"/>
    <col min="10" max="10" width="21.7109375" style="78" customWidth="1"/>
    <col min="11" max="11" width="19.42578125" style="78" customWidth="1"/>
    <col min="12" max="12" width="7.28515625" style="78" customWidth="1"/>
    <col min="13" max="13" width="7.42578125" style="78" customWidth="1"/>
    <col min="14" max="14" width="8" style="78" customWidth="1"/>
    <col min="15" max="15" width="6.28515625" style="78" customWidth="1"/>
    <col min="16" max="16" width="6.7109375" style="78" customWidth="1"/>
    <col min="17" max="17" width="7.5703125" style="78" customWidth="1"/>
    <col min="18" max="18" width="11.42578125" style="78"/>
    <col min="19" max="19" width="15.140625" style="78" customWidth="1"/>
    <col min="20" max="20" width="31.42578125" style="80" customWidth="1"/>
    <col min="21" max="21" width="11.42578125" style="78"/>
    <col min="22" max="22" width="20.42578125" style="78" customWidth="1"/>
    <col min="23" max="23" width="22.28515625" style="80" customWidth="1"/>
    <col min="24" max="16384" width="11.42578125" style="78"/>
  </cols>
  <sheetData>
    <row r="1" spans="2:23" ht="6.75" customHeight="1" thickBot="1" x14ac:dyDescent="0.25">
      <c r="B1" s="79"/>
      <c r="C1" s="79"/>
      <c r="D1" s="79"/>
      <c r="E1" s="79"/>
    </row>
    <row r="2" spans="2:23" ht="67.5" customHeight="1" thickBot="1" x14ac:dyDescent="0.25">
      <c r="B2" s="81"/>
      <c r="C2" s="82"/>
      <c r="D2" s="170" t="s">
        <v>158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2"/>
    </row>
    <row r="3" spans="2:23" ht="33" customHeight="1" thickBot="1" x14ac:dyDescent="0.25">
      <c r="B3" s="83"/>
      <c r="C3" s="84"/>
      <c r="D3" s="170" t="s">
        <v>155</v>
      </c>
      <c r="E3" s="171"/>
      <c r="F3" s="171"/>
      <c r="G3" s="171"/>
      <c r="H3" s="172"/>
      <c r="I3" s="170" t="s">
        <v>156</v>
      </c>
      <c r="J3" s="171"/>
      <c r="K3" s="171"/>
      <c r="L3" s="171"/>
      <c r="M3" s="171"/>
      <c r="N3" s="171"/>
      <c r="O3" s="172"/>
      <c r="P3" s="170" t="s">
        <v>157</v>
      </c>
      <c r="Q3" s="171"/>
      <c r="R3" s="171"/>
      <c r="S3" s="171"/>
      <c r="T3" s="171"/>
      <c r="U3" s="171"/>
      <c r="V3" s="171"/>
      <c r="W3" s="172"/>
    </row>
    <row r="4" spans="2:23" s="85" customFormat="1" ht="16.5" customHeight="1" thickBot="1" x14ac:dyDescent="0.25">
      <c r="C4" s="86"/>
      <c r="D4" s="87"/>
      <c r="E4" s="87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8"/>
      <c r="U4" s="88"/>
      <c r="V4" s="88"/>
      <c r="W4" s="89"/>
    </row>
    <row r="5" spans="2:23" ht="21" customHeight="1" thickBot="1" x14ac:dyDescent="0.3">
      <c r="B5" s="176" t="s">
        <v>107</v>
      </c>
      <c r="C5" s="177"/>
      <c r="D5" s="177"/>
      <c r="E5" s="178"/>
      <c r="F5" s="176" t="s">
        <v>108</v>
      </c>
      <c r="G5" s="177"/>
      <c r="H5" s="177"/>
      <c r="I5" s="177"/>
      <c r="J5" s="177"/>
      <c r="K5" s="178"/>
      <c r="L5" s="176" t="s">
        <v>112</v>
      </c>
      <c r="M5" s="177"/>
      <c r="N5" s="177"/>
      <c r="O5" s="177"/>
      <c r="P5" s="177"/>
      <c r="Q5" s="178"/>
      <c r="R5" s="176" t="s">
        <v>113</v>
      </c>
      <c r="S5" s="178"/>
      <c r="T5" s="173" t="s">
        <v>135</v>
      </c>
      <c r="U5" s="174"/>
      <c r="V5" s="174"/>
      <c r="W5" s="175"/>
    </row>
    <row r="6" spans="2:23" ht="4.5" customHeight="1" thickBot="1" x14ac:dyDescent="0.25"/>
    <row r="7" spans="2:23" ht="41.25" customHeight="1" thickBot="1" x14ac:dyDescent="0.25">
      <c r="B7" s="90" t="s">
        <v>104</v>
      </c>
      <c r="C7" s="91" t="s">
        <v>105</v>
      </c>
      <c r="D7" s="182" t="s">
        <v>141</v>
      </c>
      <c r="E7" s="183"/>
      <c r="F7" s="192" t="s">
        <v>139</v>
      </c>
      <c r="G7" s="192" t="s">
        <v>140</v>
      </c>
      <c r="H7" s="188" t="s">
        <v>151</v>
      </c>
      <c r="I7" s="188" t="s">
        <v>152</v>
      </c>
      <c r="J7" s="186" t="s">
        <v>253</v>
      </c>
      <c r="K7" s="192" t="s">
        <v>106</v>
      </c>
      <c r="L7" s="179" t="s">
        <v>109</v>
      </c>
      <c r="M7" s="180"/>
      <c r="N7" s="181"/>
      <c r="O7" s="179" t="s">
        <v>110</v>
      </c>
      <c r="P7" s="180"/>
      <c r="Q7" s="181"/>
      <c r="R7" s="184" t="s">
        <v>111</v>
      </c>
      <c r="S7" s="184" t="s">
        <v>114</v>
      </c>
      <c r="T7" s="186" t="s">
        <v>115</v>
      </c>
      <c r="U7" s="186" t="s">
        <v>133</v>
      </c>
      <c r="V7" s="186" t="s">
        <v>134</v>
      </c>
      <c r="W7" s="186" t="s">
        <v>162</v>
      </c>
    </row>
    <row r="8" spans="2:23" ht="29.25" customHeight="1" thickBot="1" x14ac:dyDescent="0.25">
      <c r="B8" s="92"/>
      <c r="C8" s="93"/>
      <c r="D8" s="93" t="s">
        <v>137</v>
      </c>
      <c r="E8" s="93" t="s">
        <v>138</v>
      </c>
      <c r="F8" s="193"/>
      <c r="G8" s="193"/>
      <c r="H8" s="189"/>
      <c r="I8" s="189"/>
      <c r="J8" s="187"/>
      <c r="K8" s="193"/>
      <c r="L8" s="94">
        <v>1</v>
      </c>
      <c r="M8" s="94">
        <v>3</v>
      </c>
      <c r="N8" s="95">
        <v>5</v>
      </c>
      <c r="O8" s="94">
        <v>1</v>
      </c>
      <c r="P8" s="94">
        <v>3</v>
      </c>
      <c r="Q8" s="96">
        <v>5</v>
      </c>
      <c r="R8" s="185"/>
      <c r="S8" s="185"/>
      <c r="T8" s="187"/>
      <c r="U8" s="187"/>
      <c r="V8" s="187"/>
      <c r="W8" s="187"/>
    </row>
    <row r="9" spans="2:23" ht="118.5" customHeight="1" x14ac:dyDescent="0.2">
      <c r="B9" s="200" t="s">
        <v>169</v>
      </c>
      <c r="C9" s="190" t="s">
        <v>165</v>
      </c>
      <c r="D9" s="190" t="s">
        <v>168</v>
      </c>
      <c r="E9" s="190" t="s">
        <v>170</v>
      </c>
      <c r="F9" s="97" t="s">
        <v>171</v>
      </c>
      <c r="G9" s="98" t="s">
        <v>172</v>
      </c>
      <c r="H9" s="97" t="s">
        <v>174</v>
      </c>
      <c r="I9" s="97" t="s">
        <v>175</v>
      </c>
      <c r="J9" s="97" t="s">
        <v>176</v>
      </c>
      <c r="K9" s="97" t="s">
        <v>177</v>
      </c>
      <c r="L9" s="99"/>
      <c r="M9" s="99" t="s">
        <v>178</v>
      </c>
      <c r="N9" s="100"/>
      <c r="O9" s="101"/>
      <c r="P9" s="101"/>
      <c r="Q9" s="99" t="s">
        <v>178</v>
      </c>
      <c r="R9" s="102">
        <v>15</v>
      </c>
      <c r="S9" s="103" t="s">
        <v>120</v>
      </c>
      <c r="T9" s="97" t="s">
        <v>179</v>
      </c>
      <c r="U9" s="99" t="s">
        <v>180</v>
      </c>
      <c r="V9" s="99" t="s">
        <v>181</v>
      </c>
      <c r="W9" s="122" t="s">
        <v>266</v>
      </c>
    </row>
    <row r="10" spans="2:23" ht="112.5" customHeight="1" x14ac:dyDescent="0.2">
      <c r="B10" s="197"/>
      <c r="C10" s="191"/>
      <c r="D10" s="191"/>
      <c r="E10" s="191"/>
      <c r="F10" s="105" t="s">
        <v>182</v>
      </c>
      <c r="G10" s="98" t="s">
        <v>173</v>
      </c>
      <c r="H10" s="97" t="s">
        <v>184</v>
      </c>
      <c r="I10" s="97" t="s">
        <v>185</v>
      </c>
      <c r="J10" s="97" t="s">
        <v>183</v>
      </c>
      <c r="K10" s="97" t="s">
        <v>177</v>
      </c>
      <c r="L10" s="99" t="s">
        <v>178</v>
      </c>
      <c r="M10" s="99"/>
      <c r="N10" s="100"/>
      <c r="O10" s="101"/>
      <c r="P10" s="101"/>
      <c r="Q10" s="99" t="s">
        <v>178</v>
      </c>
      <c r="R10" s="101">
        <v>5</v>
      </c>
      <c r="S10" s="106" t="s">
        <v>186</v>
      </c>
      <c r="T10" s="97" t="s">
        <v>187</v>
      </c>
      <c r="U10" s="107" t="s">
        <v>188</v>
      </c>
      <c r="V10" s="107" t="s">
        <v>189</v>
      </c>
      <c r="W10" s="104" t="s">
        <v>190</v>
      </c>
    </row>
    <row r="11" spans="2:23" ht="174" customHeight="1" x14ac:dyDescent="0.2">
      <c r="B11" s="196" t="s">
        <v>163</v>
      </c>
      <c r="C11" s="195" t="s">
        <v>166</v>
      </c>
      <c r="D11" s="195" t="s">
        <v>215</v>
      </c>
      <c r="E11" s="195" t="s">
        <v>216</v>
      </c>
      <c r="F11" s="105" t="s">
        <v>217</v>
      </c>
      <c r="G11" s="108" t="s">
        <v>218</v>
      </c>
      <c r="H11" s="105" t="s">
        <v>219</v>
      </c>
      <c r="I11" s="105" t="s">
        <v>233</v>
      </c>
      <c r="J11" s="109" t="s">
        <v>220</v>
      </c>
      <c r="K11" s="105" t="s">
        <v>221</v>
      </c>
      <c r="L11" s="110"/>
      <c r="M11" s="110" t="s">
        <v>178</v>
      </c>
      <c r="N11" s="110"/>
      <c r="O11" s="110"/>
      <c r="P11" s="110"/>
      <c r="Q11" s="110" t="s">
        <v>178</v>
      </c>
      <c r="R11" s="110">
        <v>15</v>
      </c>
      <c r="S11" s="111" t="s">
        <v>120</v>
      </c>
      <c r="T11" s="109" t="s">
        <v>222</v>
      </c>
      <c r="U11" s="110" t="s">
        <v>180</v>
      </c>
      <c r="V11" s="110" t="s">
        <v>223</v>
      </c>
      <c r="W11" s="112" t="s">
        <v>224</v>
      </c>
    </row>
    <row r="12" spans="2:23" ht="92.25" customHeight="1" x14ac:dyDescent="0.2">
      <c r="B12" s="197"/>
      <c r="C12" s="191"/>
      <c r="D12" s="191"/>
      <c r="E12" s="191"/>
      <c r="F12" s="105" t="s">
        <v>231</v>
      </c>
      <c r="G12" s="113" t="s">
        <v>218</v>
      </c>
      <c r="H12" s="114" t="s">
        <v>225</v>
      </c>
      <c r="I12" s="115" t="s">
        <v>232</v>
      </c>
      <c r="J12" s="116" t="s">
        <v>226</v>
      </c>
      <c r="K12" s="105" t="s">
        <v>221</v>
      </c>
      <c r="L12" s="117"/>
      <c r="M12" s="117" t="s">
        <v>178</v>
      </c>
      <c r="N12" s="117"/>
      <c r="O12" s="117"/>
      <c r="P12" s="117"/>
      <c r="Q12" s="117" t="s">
        <v>178</v>
      </c>
      <c r="R12" s="117">
        <v>15</v>
      </c>
      <c r="S12" s="111" t="s">
        <v>120</v>
      </c>
      <c r="T12" s="116" t="s">
        <v>230</v>
      </c>
      <c r="U12" s="110" t="s">
        <v>227</v>
      </c>
      <c r="V12" s="110" t="s">
        <v>228</v>
      </c>
      <c r="W12" s="105" t="s">
        <v>229</v>
      </c>
    </row>
    <row r="13" spans="2:23" s="80" customFormat="1" ht="103.5" customHeight="1" x14ac:dyDescent="0.2">
      <c r="B13" s="195" t="s">
        <v>267</v>
      </c>
      <c r="C13" s="195" t="s">
        <v>243</v>
      </c>
      <c r="D13" s="198"/>
      <c r="E13" s="195" t="s">
        <v>242</v>
      </c>
      <c r="F13" s="114" t="s">
        <v>245</v>
      </c>
      <c r="G13" s="116" t="s">
        <v>244</v>
      </c>
      <c r="H13" s="116" t="s">
        <v>258</v>
      </c>
      <c r="I13" s="116" t="s">
        <v>260</v>
      </c>
      <c r="J13" s="115" t="s">
        <v>259</v>
      </c>
      <c r="K13" s="116" t="s">
        <v>261</v>
      </c>
      <c r="L13" s="117"/>
      <c r="M13" s="117" t="s">
        <v>178</v>
      </c>
      <c r="N13" s="117"/>
      <c r="O13" s="117"/>
      <c r="P13" s="117"/>
      <c r="Q13" s="117" t="s">
        <v>178</v>
      </c>
      <c r="R13" s="117">
        <v>15</v>
      </c>
      <c r="S13" s="111" t="s">
        <v>120</v>
      </c>
      <c r="T13" s="116" t="s">
        <v>262</v>
      </c>
      <c r="U13" s="118" t="s">
        <v>263</v>
      </c>
      <c r="V13" s="109" t="s">
        <v>264</v>
      </c>
      <c r="W13" s="109" t="s">
        <v>265</v>
      </c>
    </row>
    <row r="14" spans="2:23" s="80" customFormat="1" ht="195" customHeight="1" x14ac:dyDescent="0.2">
      <c r="B14" s="191"/>
      <c r="C14" s="191"/>
      <c r="D14" s="199"/>
      <c r="E14" s="191"/>
      <c r="F14" s="114" t="s">
        <v>268</v>
      </c>
      <c r="G14" s="116" t="s">
        <v>246</v>
      </c>
      <c r="H14" s="116" t="s">
        <v>250</v>
      </c>
      <c r="I14" s="114" t="s">
        <v>251</v>
      </c>
      <c r="J14" s="116" t="s">
        <v>252</v>
      </c>
      <c r="K14" s="118" t="s">
        <v>254</v>
      </c>
      <c r="L14" s="117"/>
      <c r="M14" s="117" t="s">
        <v>178</v>
      </c>
      <c r="N14" s="117"/>
      <c r="O14" s="117"/>
      <c r="P14" s="117"/>
      <c r="Q14" s="117" t="s">
        <v>178</v>
      </c>
      <c r="R14" s="117">
        <v>15</v>
      </c>
      <c r="S14" s="111" t="s">
        <v>120</v>
      </c>
      <c r="T14" s="116" t="s">
        <v>255</v>
      </c>
      <c r="U14" s="117" t="s">
        <v>237</v>
      </c>
      <c r="V14" s="107" t="s">
        <v>256</v>
      </c>
      <c r="W14" s="109" t="s">
        <v>257</v>
      </c>
    </row>
    <row r="15" spans="2:23" s="80" customFormat="1" ht="72.75" customHeight="1" x14ac:dyDescent="0.2">
      <c r="B15" s="194" t="s">
        <v>164</v>
      </c>
      <c r="C15" s="195" t="s">
        <v>167</v>
      </c>
      <c r="D15" s="109" t="s">
        <v>191</v>
      </c>
      <c r="E15" s="109" t="s">
        <v>247</v>
      </c>
      <c r="F15" s="116" t="s">
        <v>208</v>
      </c>
      <c r="G15" s="119" t="s">
        <v>196</v>
      </c>
      <c r="H15" s="116" t="s">
        <v>211</v>
      </c>
      <c r="I15" s="116" t="s">
        <v>248</v>
      </c>
      <c r="J15" s="116" t="s">
        <v>201</v>
      </c>
      <c r="K15" s="109" t="s">
        <v>177</v>
      </c>
      <c r="L15" s="117"/>
      <c r="M15" s="117" t="s">
        <v>178</v>
      </c>
      <c r="N15" s="117"/>
      <c r="O15" s="117"/>
      <c r="P15" s="117"/>
      <c r="Q15" s="117" t="s">
        <v>178</v>
      </c>
      <c r="R15" s="117">
        <v>15</v>
      </c>
      <c r="S15" s="111" t="s">
        <v>120</v>
      </c>
      <c r="T15" s="105" t="s">
        <v>203</v>
      </c>
      <c r="U15" s="117" t="s">
        <v>102</v>
      </c>
      <c r="V15" s="110" t="s">
        <v>204</v>
      </c>
      <c r="W15" s="109" t="s">
        <v>205</v>
      </c>
    </row>
    <row r="16" spans="2:23" s="80" customFormat="1" ht="91.5" customHeight="1" x14ac:dyDescent="0.2">
      <c r="B16" s="194"/>
      <c r="C16" s="190"/>
      <c r="D16" s="109" t="s">
        <v>193</v>
      </c>
      <c r="E16" s="109" t="s">
        <v>195</v>
      </c>
      <c r="F16" s="109" t="s">
        <v>234</v>
      </c>
      <c r="G16" s="109" t="s">
        <v>197</v>
      </c>
      <c r="H16" s="116" t="s">
        <v>209</v>
      </c>
      <c r="I16" s="109" t="s">
        <v>235</v>
      </c>
      <c r="J16" s="109" t="s">
        <v>236</v>
      </c>
      <c r="K16" s="97" t="s">
        <v>249</v>
      </c>
      <c r="L16" s="110"/>
      <c r="M16" s="110"/>
      <c r="N16" s="110" t="s">
        <v>178</v>
      </c>
      <c r="O16" s="110"/>
      <c r="P16" s="110"/>
      <c r="Q16" s="110" t="s">
        <v>178</v>
      </c>
      <c r="R16" s="110">
        <v>25</v>
      </c>
      <c r="S16" s="120" t="s">
        <v>121</v>
      </c>
      <c r="T16" s="109" t="s">
        <v>206</v>
      </c>
      <c r="U16" s="110" t="s">
        <v>237</v>
      </c>
      <c r="V16" s="107" t="s">
        <v>238</v>
      </c>
      <c r="W16" s="105" t="s">
        <v>239</v>
      </c>
    </row>
    <row r="17" spans="2:23" s="80" customFormat="1" ht="74.25" customHeight="1" x14ac:dyDescent="0.2">
      <c r="B17" s="194"/>
      <c r="C17" s="191"/>
      <c r="D17" s="109" t="s">
        <v>192</v>
      </c>
      <c r="E17" s="109" t="s">
        <v>194</v>
      </c>
      <c r="F17" s="109" t="s">
        <v>198</v>
      </c>
      <c r="G17" s="109" t="s">
        <v>199</v>
      </c>
      <c r="H17" s="109" t="s">
        <v>210</v>
      </c>
      <c r="I17" s="109" t="s">
        <v>200</v>
      </c>
      <c r="J17" s="109" t="s">
        <v>202</v>
      </c>
      <c r="K17" s="97" t="s">
        <v>177</v>
      </c>
      <c r="L17" s="110"/>
      <c r="M17" s="110" t="s">
        <v>178</v>
      </c>
      <c r="N17" s="110"/>
      <c r="O17" s="110" t="s">
        <v>178</v>
      </c>
      <c r="P17" s="110"/>
      <c r="Q17" s="110"/>
      <c r="R17" s="110">
        <v>3</v>
      </c>
      <c r="S17" s="121" t="s">
        <v>119</v>
      </c>
      <c r="T17" s="97" t="s">
        <v>207</v>
      </c>
      <c r="U17" s="110" t="s">
        <v>237</v>
      </c>
      <c r="V17" s="107" t="s">
        <v>240</v>
      </c>
      <c r="W17" s="105" t="s">
        <v>241</v>
      </c>
    </row>
    <row r="18" spans="2:23" ht="25.5" customHeight="1" x14ac:dyDescent="0.2"/>
    <row r="19" spans="2:23" ht="25.5" customHeight="1" x14ac:dyDescent="0.2">
      <c r="D19" s="78" t="s">
        <v>212</v>
      </c>
    </row>
    <row r="20" spans="2:23" x14ac:dyDescent="0.2">
      <c r="D20" s="78" t="s">
        <v>213</v>
      </c>
    </row>
    <row r="21" spans="2:23" x14ac:dyDescent="0.2">
      <c r="D21" s="78" t="s">
        <v>214</v>
      </c>
    </row>
  </sheetData>
  <mergeCells count="38">
    <mergeCell ref="T7:T8"/>
    <mergeCell ref="U7:U8"/>
    <mergeCell ref="B15:B17"/>
    <mergeCell ref="C15:C17"/>
    <mergeCell ref="H7:H8"/>
    <mergeCell ref="G7:G8"/>
    <mergeCell ref="F7:F8"/>
    <mergeCell ref="C11:C12"/>
    <mergeCell ref="D11:D12"/>
    <mergeCell ref="E11:E12"/>
    <mergeCell ref="B11:B12"/>
    <mergeCell ref="E13:E14"/>
    <mergeCell ref="B13:B14"/>
    <mergeCell ref="C13:C14"/>
    <mergeCell ref="D13:D14"/>
    <mergeCell ref="B9:B10"/>
    <mergeCell ref="C9:C10"/>
    <mergeCell ref="D9:D10"/>
    <mergeCell ref="E9:E10"/>
    <mergeCell ref="I3:O3"/>
    <mergeCell ref="K7:K8"/>
    <mergeCell ref="J7:J8"/>
    <mergeCell ref="D2:W2"/>
    <mergeCell ref="T5:W5"/>
    <mergeCell ref="L5:Q5"/>
    <mergeCell ref="R5:S5"/>
    <mergeCell ref="O7:Q7"/>
    <mergeCell ref="L7:N7"/>
    <mergeCell ref="D7:E7"/>
    <mergeCell ref="B5:E5"/>
    <mergeCell ref="F5:K5"/>
    <mergeCell ref="D3:H3"/>
    <mergeCell ref="P3:W3"/>
    <mergeCell ref="S7:S8"/>
    <mergeCell ref="R7:R8"/>
    <mergeCell ref="V7:V8"/>
    <mergeCell ref="W7:W8"/>
    <mergeCell ref="I7:I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15"/>
  <sheetViews>
    <sheetView workbookViewId="0">
      <selection activeCell="G10" sqref="G10"/>
    </sheetView>
  </sheetViews>
  <sheetFormatPr baseColWidth="10" defaultRowHeight="12.75" x14ac:dyDescent="0.2"/>
  <cols>
    <col min="1" max="1" width="11.42578125" style="64"/>
    <col min="2" max="2" width="16.7109375" style="64" customWidth="1"/>
    <col min="3" max="3" width="28.28515625" style="64" customWidth="1"/>
    <col min="4" max="4" width="11.42578125" style="64"/>
    <col min="5" max="5" width="13.42578125" style="64" customWidth="1"/>
    <col min="6" max="6" width="44.85546875" style="64" customWidth="1"/>
    <col min="7" max="16384" width="11.42578125" style="64"/>
  </cols>
  <sheetData>
    <row r="2" spans="1:6" ht="13.5" thickBot="1" x14ac:dyDescent="0.25"/>
    <row r="3" spans="1:6" ht="15" customHeight="1" thickBot="1" x14ac:dyDescent="0.35">
      <c r="B3" s="65" t="s">
        <v>136</v>
      </c>
      <c r="C3" s="66" t="s">
        <v>109</v>
      </c>
      <c r="E3" s="208" t="s">
        <v>110</v>
      </c>
      <c r="F3" s="209"/>
    </row>
    <row r="4" spans="1:6" ht="48.75" customHeight="1" x14ac:dyDescent="0.2">
      <c r="B4" s="67">
        <v>1</v>
      </c>
      <c r="C4" s="68" t="s">
        <v>159</v>
      </c>
      <c r="E4" s="202">
        <v>1</v>
      </c>
      <c r="F4" s="74" t="s">
        <v>116</v>
      </c>
    </row>
    <row r="5" spans="1:6" ht="46.5" customHeight="1" x14ac:dyDescent="0.2">
      <c r="B5" s="69">
        <v>3</v>
      </c>
      <c r="C5" s="70" t="s">
        <v>160</v>
      </c>
      <c r="E5" s="203"/>
      <c r="F5" s="75" t="s">
        <v>145</v>
      </c>
    </row>
    <row r="6" spans="1:6" ht="42.75" customHeight="1" thickBot="1" x14ac:dyDescent="0.25">
      <c r="B6" s="71">
        <v>5</v>
      </c>
      <c r="C6" s="72" t="s">
        <v>161</v>
      </c>
      <c r="E6" s="203"/>
      <c r="F6" s="217" t="s">
        <v>146</v>
      </c>
    </row>
    <row r="7" spans="1:6" ht="12" customHeight="1" thickBot="1" x14ac:dyDescent="0.25">
      <c r="E7" s="203"/>
      <c r="F7" s="218"/>
    </row>
    <row r="8" spans="1:6" ht="34.5" customHeight="1" thickBot="1" x14ac:dyDescent="0.25">
      <c r="B8" s="219" t="s">
        <v>153</v>
      </c>
      <c r="C8" s="220"/>
      <c r="E8" s="204" t="s">
        <v>8</v>
      </c>
      <c r="F8" s="76" t="s">
        <v>117</v>
      </c>
    </row>
    <row r="9" spans="1:6" ht="32.25" customHeight="1" x14ac:dyDescent="0.2">
      <c r="B9" s="210" t="s">
        <v>142</v>
      </c>
      <c r="C9" s="211"/>
      <c r="E9" s="205"/>
      <c r="F9" s="77" t="s">
        <v>147</v>
      </c>
    </row>
    <row r="10" spans="1:6" ht="43.5" customHeight="1" x14ac:dyDescent="0.2">
      <c r="B10" s="212" t="s">
        <v>143</v>
      </c>
      <c r="C10" s="213"/>
      <c r="E10" s="205"/>
      <c r="F10" s="215" t="s">
        <v>148</v>
      </c>
    </row>
    <row r="11" spans="1:6" ht="25.5" customHeight="1" thickBot="1" x14ac:dyDescent="0.25">
      <c r="B11" s="214" t="s">
        <v>144</v>
      </c>
      <c r="C11" s="214"/>
      <c r="E11" s="206"/>
      <c r="F11" s="216"/>
    </row>
    <row r="12" spans="1:6" ht="40.5" customHeight="1" x14ac:dyDescent="0.2">
      <c r="E12" s="202">
        <v>5</v>
      </c>
      <c r="F12" s="74" t="s">
        <v>118</v>
      </c>
    </row>
    <row r="13" spans="1:6" ht="25.5" customHeight="1" x14ac:dyDescent="0.2">
      <c r="E13" s="203"/>
      <c r="F13" s="75" t="s">
        <v>149</v>
      </c>
    </row>
    <row r="14" spans="1:6" ht="36" customHeight="1" x14ac:dyDescent="0.2">
      <c r="E14" s="203"/>
      <c r="F14" s="217" t="s">
        <v>150</v>
      </c>
    </row>
    <row r="15" spans="1:6" ht="18" customHeight="1" thickBot="1" x14ac:dyDescent="0.25">
      <c r="A15" s="73"/>
      <c r="B15" s="201"/>
      <c r="C15" s="201"/>
      <c r="E15" s="207"/>
      <c r="F15" s="218"/>
    </row>
  </sheetData>
  <mergeCells count="12">
    <mergeCell ref="B15:C15"/>
    <mergeCell ref="E4:E7"/>
    <mergeCell ref="E8:E11"/>
    <mergeCell ref="E12:E15"/>
    <mergeCell ref="E3:F3"/>
    <mergeCell ref="B9:C9"/>
    <mergeCell ref="B10:C10"/>
    <mergeCell ref="B11:C11"/>
    <mergeCell ref="F10:F11"/>
    <mergeCell ref="F6:F7"/>
    <mergeCell ref="F14:F15"/>
    <mergeCell ref="B8:C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F9"/>
  <sheetViews>
    <sheetView workbookViewId="0">
      <selection activeCell="D8" sqref="D8"/>
    </sheetView>
  </sheetViews>
  <sheetFormatPr baseColWidth="10" defaultColWidth="11.42578125" defaultRowHeight="17.25" x14ac:dyDescent="0.3"/>
  <cols>
    <col min="1" max="2" width="11.42578125" style="56"/>
    <col min="3" max="3" width="17" style="56" customWidth="1"/>
    <col min="4" max="4" width="23.5703125" style="56" customWidth="1"/>
    <col min="5" max="5" width="13.140625" style="56" customWidth="1"/>
    <col min="6" max="6" width="19.42578125" style="56" customWidth="1"/>
    <col min="7" max="16384" width="11.42578125" style="56"/>
  </cols>
  <sheetData>
    <row r="1" spans="3:6" ht="18" thickBot="1" x14ac:dyDescent="0.35"/>
    <row r="2" spans="3:6" x14ac:dyDescent="0.3">
      <c r="C2" s="225" t="s">
        <v>109</v>
      </c>
      <c r="D2" s="223" t="s">
        <v>154</v>
      </c>
      <c r="E2" s="227" t="s">
        <v>122</v>
      </c>
      <c r="F2" s="228"/>
    </row>
    <row r="3" spans="3:6" ht="18" thickBot="1" x14ac:dyDescent="0.35">
      <c r="C3" s="226"/>
      <c r="D3" s="224"/>
      <c r="E3" s="229"/>
      <c r="F3" s="230"/>
    </row>
    <row r="4" spans="3:6" ht="57.75" customHeight="1" thickBot="1" x14ac:dyDescent="0.35">
      <c r="C4" s="58">
        <v>25</v>
      </c>
      <c r="D4" s="61" t="s">
        <v>121</v>
      </c>
      <c r="E4" s="221" t="s">
        <v>123</v>
      </c>
      <c r="F4" s="222"/>
    </row>
    <row r="5" spans="3:6" ht="43.5" customHeight="1" x14ac:dyDescent="0.3">
      <c r="C5" s="59">
        <v>15</v>
      </c>
      <c r="D5" s="231" t="s">
        <v>120</v>
      </c>
      <c r="E5" s="233" t="s">
        <v>124</v>
      </c>
      <c r="F5" s="234"/>
    </row>
    <row r="6" spans="3:6" ht="42.75" customHeight="1" thickBot="1" x14ac:dyDescent="0.35">
      <c r="C6" s="59">
        <v>9</v>
      </c>
      <c r="D6" s="232"/>
      <c r="E6" s="235"/>
      <c r="F6" s="236"/>
    </row>
    <row r="7" spans="3:6" ht="57.75" customHeight="1" thickBot="1" x14ac:dyDescent="0.35">
      <c r="C7" s="60" t="s">
        <v>126</v>
      </c>
      <c r="D7" s="62" t="s">
        <v>119</v>
      </c>
      <c r="E7" s="221" t="s">
        <v>125</v>
      </c>
      <c r="F7" s="222"/>
    </row>
    <row r="9" spans="3:6" x14ac:dyDescent="0.3">
      <c r="F9" s="57"/>
    </row>
  </sheetData>
  <mergeCells count="7">
    <mergeCell ref="E7:F7"/>
    <mergeCell ref="D2:D3"/>
    <mergeCell ref="C2:C3"/>
    <mergeCell ref="E2:F3"/>
    <mergeCell ref="E4:F4"/>
    <mergeCell ref="D5:D6"/>
    <mergeCell ref="E5:F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FACTORES</vt:lpstr>
      <vt:lpstr>PARETO</vt:lpstr>
      <vt:lpstr>DESPLIEGUE POLIT-OBJ</vt:lpstr>
      <vt:lpstr>RIESGO</vt:lpstr>
      <vt:lpstr>CRITERIOS</vt:lpstr>
      <vt:lpstr>MATRIZ DE CALOR</vt:lpstr>
    </vt:vector>
  </TitlesOfParts>
  <Company>Icontec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Germán Marín</dc:creator>
  <cp:lastModifiedBy>Auxiliar SIG</cp:lastModifiedBy>
  <cp:lastPrinted>2004-11-17T04:29:33Z</cp:lastPrinted>
  <dcterms:created xsi:type="dcterms:W3CDTF">2004-03-09T02:57:12Z</dcterms:created>
  <dcterms:modified xsi:type="dcterms:W3CDTF">2020-11-07T13:36:41Z</dcterms:modified>
</cp:coreProperties>
</file>