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y\Desktop\SAN JOSÉ DE PARE\"/>
    </mc:Choice>
  </mc:AlternateContent>
  <bookViews>
    <workbookView xWindow="0" yWindow="0" windowWidth="20490" windowHeight="8910" firstSheet="5" activeTab="9"/>
  </bookViews>
  <sheets>
    <sheet name="1.1" sheetId="4" r:id="rId1"/>
    <sheet name="1.2" sheetId="25" r:id="rId2"/>
    <sheet name="1.3" sheetId="26" r:id="rId3"/>
    <sheet name="1.4" sheetId="27" r:id="rId4"/>
    <sheet name="2.1-" sheetId="28" r:id="rId5"/>
    <sheet name="2.2-" sheetId="29" r:id="rId6"/>
    <sheet name="2.3-" sheetId="30" r:id="rId7"/>
    <sheet name="2.4-" sheetId="31" r:id="rId8"/>
    <sheet name="2.5-" sheetId="32" r:id="rId9"/>
    <sheet name="PRESUPUESTO" sheetId="1" r:id="rId10"/>
    <sheet name="3.1" sheetId="38" r:id="rId11"/>
    <sheet name="3.2" sheetId="39" r:id="rId12"/>
    <sheet name="3.3" sheetId="40" r:id="rId13"/>
    <sheet name="3.4" sheetId="41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'[1]CRA.MODI'!#REF!</definedName>
    <definedName name="\0" localSheetId="1">'[1]CRA.MODI'!#REF!</definedName>
    <definedName name="\0" localSheetId="2">'[1]CRA.MODI'!#REF!</definedName>
    <definedName name="\0" localSheetId="3">'[1]CRA.MODI'!#REF!</definedName>
    <definedName name="\0" localSheetId="4">'[1]CRA.MODI'!#REF!</definedName>
    <definedName name="\0" localSheetId="5">'[1]CRA.MODI'!#REF!</definedName>
    <definedName name="\0" localSheetId="6">'[1]CRA.MODI'!#REF!</definedName>
    <definedName name="\0" localSheetId="7">'[1]CRA.MODI'!#REF!</definedName>
    <definedName name="\0" localSheetId="8">'[1]CRA.MODI'!#REF!</definedName>
    <definedName name="\0" localSheetId="10">'[1]CRA.MODI'!#REF!</definedName>
    <definedName name="\0" localSheetId="11">'[1]CRA.MODI'!#REF!</definedName>
    <definedName name="\0" localSheetId="12">'[1]CRA.MODI'!#REF!</definedName>
    <definedName name="\0" localSheetId="13">'[1]CRA.MODI'!#REF!</definedName>
    <definedName name="\0">'[1]CRA.MODI'!#REF!</definedName>
    <definedName name="__________AFC1">[2]INV!$A$25:$D$28</definedName>
    <definedName name="__________AFC3">[2]INV!$F$25:$I$28</definedName>
    <definedName name="__________AFC5">[2]INV!$K$25:$N$28</definedName>
    <definedName name="__________BGC1">[2]INV!$A$5:$D$8</definedName>
    <definedName name="__________BGC3">[2]INV!$F$5:$I$8</definedName>
    <definedName name="__________BGC5">[2]INV!$K$5:$N$8</definedName>
    <definedName name="__________CAC1">[2]INV!$A$19:$D$22</definedName>
    <definedName name="__________CAC3">[2]INV!$F$19:$I$22</definedName>
    <definedName name="__________CAC5">[2]INV!$K$19:$N$22</definedName>
    <definedName name="__________SBC1">[2]INV!$A$12:$D$15</definedName>
    <definedName name="__________SBC3">[2]INV!$F$12:$I$15</definedName>
    <definedName name="__________SBC5">[2]INV!$K$12:$N$15</definedName>
    <definedName name="_________AFC1">[2]INV!$A$25:$D$28</definedName>
    <definedName name="_________AFC3">[2]INV!$F$25:$I$28</definedName>
    <definedName name="_________AFC5">[2]INV!$K$25:$N$28</definedName>
    <definedName name="_________BGC1">[2]INV!$A$5:$D$8</definedName>
    <definedName name="_________BGC3">[2]INV!$F$5:$I$8</definedName>
    <definedName name="_________BGC5">[2]INV!$K$5:$N$8</definedName>
    <definedName name="_________CAC1">[2]INV!$A$19:$D$22</definedName>
    <definedName name="_________CAC3">[2]INV!$F$19:$I$22</definedName>
    <definedName name="_________CAC5">[2]INV!$K$19:$N$22</definedName>
    <definedName name="_________SBC1">[2]INV!$A$12:$D$15</definedName>
    <definedName name="_________SBC3">[2]INV!$F$12:$I$15</definedName>
    <definedName name="_________SBC5">[2]INV!$K$12:$N$15</definedName>
    <definedName name="________AFC1">[2]INV!$A$25:$D$28</definedName>
    <definedName name="________AFC3">[2]INV!$F$25:$I$28</definedName>
    <definedName name="________AFC5">[2]INV!$K$25:$N$28</definedName>
    <definedName name="________BGC1">[2]INV!$A$5:$D$8</definedName>
    <definedName name="________BGC3">[2]INV!$F$5:$I$8</definedName>
    <definedName name="________BGC5">[2]INV!$K$5:$N$8</definedName>
    <definedName name="________CAC1">[2]INV!$A$19:$D$22</definedName>
    <definedName name="________CAC3">[2]INV!$F$19:$I$22</definedName>
    <definedName name="________CAC5">[2]INV!$K$19:$N$22</definedName>
    <definedName name="________SBC1">[2]INV!$A$12:$D$15</definedName>
    <definedName name="________SBC3">[2]INV!$F$12:$I$15</definedName>
    <definedName name="________SBC5">[2]INV!$K$12:$N$15</definedName>
    <definedName name="_______AFC1">[2]INV!$A$25:$D$28</definedName>
    <definedName name="_______AFC3">[2]INV!$F$25:$I$28</definedName>
    <definedName name="_______AFC5">[2]INV!$K$25:$N$28</definedName>
    <definedName name="_______BGC1">[2]INV!$A$5:$D$8</definedName>
    <definedName name="_______BGC3">[2]INV!$F$5:$I$8</definedName>
    <definedName name="_______BGC5">[2]INV!$K$5:$N$8</definedName>
    <definedName name="_______CAC1">[2]INV!$A$19:$D$22</definedName>
    <definedName name="_______CAC3">[2]INV!$F$19:$I$22</definedName>
    <definedName name="_______CAC5">[2]INV!$K$19:$N$22</definedName>
    <definedName name="_______SBC1">[2]INV!$A$12:$D$15</definedName>
    <definedName name="_______SBC3">[2]INV!$F$12:$I$15</definedName>
    <definedName name="_______SBC5">[2]INV!$K$12:$N$15</definedName>
    <definedName name="______AFC1">[2]INV!$A$25:$D$28</definedName>
    <definedName name="______AFC3">[2]INV!$F$25:$I$28</definedName>
    <definedName name="______AFC5">[2]INV!$K$25:$N$28</definedName>
    <definedName name="______BGC1">[2]INV!$A$5:$D$8</definedName>
    <definedName name="______BGC3">[2]INV!$F$5:$I$8</definedName>
    <definedName name="______BGC5">[2]INV!$K$5:$N$8</definedName>
    <definedName name="______CAC1">[2]INV!$A$19:$D$22</definedName>
    <definedName name="______CAC3">[2]INV!$F$19:$I$22</definedName>
    <definedName name="______CAC5">[2]INV!$K$19:$N$22</definedName>
    <definedName name="______SBC1">[2]INV!$A$12:$D$15</definedName>
    <definedName name="______SBC3">[2]INV!$F$12:$I$15</definedName>
    <definedName name="______SBC5">[2]INV!$K$12:$N$15</definedName>
    <definedName name="_____AFC1">[2]INV!$A$25:$D$28</definedName>
    <definedName name="_____AFC3">[2]INV!$F$25:$I$28</definedName>
    <definedName name="_____AFC5">[2]INV!$K$25:$N$28</definedName>
    <definedName name="_____BGC1">[2]INV!$A$5:$D$8</definedName>
    <definedName name="_____BGC3">[2]INV!$F$5:$I$8</definedName>
    <definedName name="_____BGC5">[2]INV!$K$5:$N$8</definedName>
    <definedName name="_____CAC1">[2]INV!$A$19:$D$22</definedName>
    <definedName name="_____CAC3">[2]INV!$F$19:$I$22</definedName>
    <definedName name="_____CAC5">[2]INV!$K$19:$N$22</definedName>
    <definedName name="_____SBC1">[2]INV!$A$12:$D$15</definedName>
    <definedName name="_____SBC3">[2]INV!$F$12:$I$15</definedName>
    <definedName name="_____SBC5">[2]INV!$K$12:$N$15</definedName>
    <definedName name="____AFC1">[2]INV!$A$25:$D$28</definedName>
    <definedName name="____AFC3">[2]INV!$F$25:$I$28</definedName>
    <definedName name="____AFC5">[2]INV!$K$25:$N$28</definedName>
    <definedName name="____BGC1">[2]INV!$A$5:$D$8</definedName>
    <definedName name="____BGC3">[2]INV!$F$5:$I$8</definedName>
    <definedName name="____BGC5">[2]INV!$K$5:$N$8</definedName>
    <definedName name="____CAC1">[2]INV!$A$19:$D$22</definedName>
    <definedName name="____CAC3">[2]INV!$F$19:$I$22</definedName>
    <definedName name="____CAC5">[2]INV!$K$19:$N$22</definedName>
    <definedName name="____SBC1">[2]INV!$A$12:$D$15</definedName>
    <definedName name="____SBC3">[2]INV!$F$12:$I$15</definedName>
    <definedName name="____SBC5">[2]INV!$K$12:$N$15</definedName>
    <definedName name="___AFC1">[2]INV!$A$25:$D$28</definedName>
    <definedName name="___AFC3">[2]INV!$F$25:$I$28</definedName>
    <definedName name="___AFC5">[2]INV!$K$25:$N$28</definedName>
    <definedName name="___BGC1">[2]INV!$A$5:$D$8</definedName>
    <definedName name="___BGC3">[2]INV!$F$5:$I$8</definedName>
    <definedName name="___BGC5">[2]INV!$K$5:$N$8</definedName>
    <definedName name="___CAC1">[2]INV!$A$19:$D$22</definedName>
    <definedName name="___CAC3">[2]INV!$F$19:$I$22</definedName>
    <definedName name="___CAC5">[2]INV!$K$19:$N$22</definedName>
    <definedName name="___SBC1">[2]INV!$A$12:$D$15</definedName>
    <definedName name="___SBC3">[2]INV!$F$12:$I$15</definedName>
    <definedName name="___SBC5">[2]INV!$K$12:$N$15</definedName>
    <definedName name="__AFC1">[2]INV!$A$25:$D$28</definedName>
    <definedName name="__AFC3">[2]INV!$F$25:$I$28</definedName>
    <definedName name="__AFC5">[2]INV!$K$25:$N$28</definedName>
    <definedName name="__BGC1">[2]INV!$A$5:$D$8</definedName>
    <definedName name="__BGC3">[2]INV!$F$5:$I$8</definedName>
    <definedName name="__BGC5">[2]INV!$K$5:$N$8</definedName>
    <definedName name="__CAC1">[2]INV!$A$19:$D$22</definedName>
    <definedName name="__CAC3">[2]INV!$F$19:$I$22</definedName>
    <definedName name="__CAC5">[2]INV!$K$19:$N$22</definedName>
    <definedName name="__SBC1">[2]INV!$A$12:$D$15</definedName>
    <definedName name="__SBC3">[2]INV!$F$12:$I$15</definedName>
    <definedName name="__SBC5">[2]INV!$K$12:$N$15</definedName>
    <definedName name="_AFC1">[2]INV!$A$25:$D$28</definedName>
    <definedName name="_AFC3">[2]INV!$F$25:$I$28</definedName>
    <definedName name="_AFC5">[2]INV!$K$25:$N$28</definedName>
    <definedName name="_BGC1">[2]INV!$A$5:$D$8</definedName>
    <definedName name="_BGC3">[2]INV!$F$5:$I$8</definedName>
    <definedName name="_BGC5">[2]INV!$K$5:$N$8</definedName>
    <definedName name="_CAC1">[2]INV!$A$19:$D$22</definedName>
    <definedName name="_CAC3">[2]INV!$F$19:$I$22</definedName>
    <definedName name="_CAC5">[2]INV!$K$19:$N$22</definedName>
    <definedName name="_SBC1">[2]INV!$A$12:$D$15</definedName>
    <definedName name="_SBC3">[2]INV!$F$12:$I$15</definedName>
    <definedName name="_SBC5">[2]INV!$K$12:$N$15</definedName>
    <definedName name="A" localSheetId="0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>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>#REF!</definedName>
    <definedName name="AAAAAA" localSheetId="0">#REF!</definedName>
    <definedName name="AAAAAA" localSheetId="1">#REF!</definedName>
    <definedName name="AAAAAA" localSheetId="2">#REF!</definedName>
    <definedName name="AAAAAA" localSheetId="3">#REF!</definedName>
    <definedName name="AAAAAA" localSheetId="4">#REF!</definedName>
    <definedName name="AAAAAA" localSheetId="5">#REF!</definedName>
    <definedName name="AAAAAA" localSheetId="6">#REF!</definedName>
    <definedName name="AAAAAA" localSheetId="7">#REF!</definedName>
    <definedName name="AAAAAA" localSheetId="8">#REF!</definedName>
    <definedName name="AAAAAA" localSheetId="10">#REF!</definedName>
    <definedName name="AAAAAA" localSheetId="11">#REF!</definedName>
    <definedName name="AAAAAA" localSheetId="12">#REF!</definedName>
    <definedName name="AAAAAA" localSheetId="13">#REF!</definedName>
    <definedName name="AAAAAA">#REF!</definedName>
    <definedName name="AAAAAAAA" localSheetId="0">#REF!</definedName>
    <definedName name="AAAAAAAA" localSheetId="1">#REF!</definedName>
    <definedName name="AAAAAAAA" localSheetId="2">#REF!</definedName>
    <definedName name="AAAAAAAA" localSheetId="3">#REF!</definedName>
    <definedName name="AAAAAAAA" localSheetId="4">#REF!</definedName>
    <definedName name="AAAAAAAA" localSheetId="5">#REF!</definedName>
    <definedName name="AAAAAAAA" localSheetId="6">#REF!</definedName>
    <definedName name="AAAAAAAA" localSheetId="7">#REF!</definedName>
    <definedName name="AAAAAAAA" localSheetId="8">#REF!</definedName>
    <definedName name="AAAAAAAA" localSheetId="10">#REF!</definedName>
    <definedName name="AAAAAAAA" localSheetId="11">#REF!</definedName>
    <definedName name="AAAAAAAA" localSheetId="12">#REF!</definedName>
    <definedName name="AAAAAAAA" localSheetId="13">#REF!</definedName>
    <definedName name="AAAAAAAA">#REF!</definedName>
    <definedName name="AAC">[2]AASHTO!$A$14:$F$17</definedName>
    <definedName name="abc" localSheetId="0">#REF!</definedName>
    <definedName name="abc" localSheetId="1">#REF!</definedName>
    <definedName name="abc" localSheetId="2">#REF!</definedName>
    <definedName name="abc" localSheetId="3">#REF!</definedName>
    <definedName name="abc" localSheetId="4">#REF!</definedName>
    <definedName name="abc" localSheetId="5">#REF!</definedName>
    <definedName name="abc" localSheetId="6">#REF!</definedName>
    <definedName name="abc" localSheetId="7">#REF!</definedName>
    <definedName name="abc" localSheetId="8">#REF!</definedName>
    <definedName name="abc" localSheetId="10">#REF!</definedName>
    <definedName name="abc" localSheetId="11">#REF!</definedName>
    <definedName name="abc" localSheetId="12">#REF!</definedName>
    <definedName name="abc" localSheetId="13">#REF!</definedName>
    <definedName name="abc">#REF!</definedName>
    <definedName name="ABG">[2]AASHTO!$A$2:$F$5</definedName>
    <definedName name="absc" localSheetId="0">[3]!absc</definedName>
    <definedName name="absc" localSheetId="1">[3]!absc</definedName>
    <definedName name="absc" localSheetId="2">[3]!absc</definedName>
    <definedName name="absc" localSheetId="3">[3]!absc</definedName>
    <definedName name="absc" localSheetId="4">[3]!absc</definedName>
    <definedName name="absc" localSheetId="5">[3]!absc</definedName>
    <definedName name="absc" localSheetId="6">[3]!absc</definedName>
    <definedName name="absc" localSheetId="7">[3]!absc</definedName>
    <definedName name="absc" localSheetId="8">[3]!absc</definedName>
    <definedName name="absc" localSheetId="10">[3]!absc</definedName>
    <definedName name="absc" localSheetId="11">[3]!absc</definedName>
    <definedName name="absc" localSheetId="12">[3]!absc</definedName>
    <definedName name="absc" localSheetId="13">[3]!absc</definedName>
    <definedName name="absc">[3]!absc</definedName>
    <definedName name="adoq" localSheetId="0">[4]!absc</definedName>
    <definedName name="adoq" localSheetId="1">[4]!absc</definedName>
    <definedName name="adoq" localSheetId="2">[4]!absc</definedName>
    <definedName name="adoq" localSheetId="3">[4]!absc</definedName>
    <definedName name="adoq" localSheetId="4">[4]!absc</definedName>
    <definedName name="adoq" localSheetId="5">[4]!absc</definedName>
    <definedName name="adoq" localSheetId="6">[4]!absc</definedName>
    <definedName name="adoq" localSheetId="7">[4]!absc</definedName>
    <definedName name="adoq" localSheetId="8">[4]!absc</definedName>
    <definedName name="adoq" localSheetId="10">[4]!absc</definedName>
    <definedName name="adoq" localSheetId="11">[4]!absc</definedName>
    <definedName name="adoq" localSheetId="12">[4]!absc</definedName>
    <definedName name="adoq" localSheetId="13">[4]!absc</definedName>
    <definedName name="adoq">[4]!absc</definedName>
    <definedName name="alc" localSheetId="0">[5]!absc</definedName>
    <definedName name="alc" localSheetId="1">[5]!absc</definedName>
    <definedName name="alc" localSheetId="2">[5]!absc</definedName>
    <definedName name="alc" localSheetId="3">[5]!absc</definedName>
    <definedName name="alc" localSheetId="4">[5]!absc</definedName>
    <definedName name="alc" localSheetId="5">[5]!absc</definedName>
    <definedName name="alc" localSheetId="6">[5]!absc</definedName>
    <definedName name="alc" localSheetId="7">[5]!absc</definedName>
    <definedName name="alc" localSheetId="8">[5]!absc</definedName>
    <definedName name="alc" localSheetId="10">[5]!absc</definedName>
    <definedName name="alc" localSheetId="11">[5]!absc</definedName>
    <definedName name="alc" localSheetId="12">[5]!absc</definedName>
    <definedName name="alc" localSheetId="13">[5]!absc</definedName>
    <definedName name="alc">[5]!absc</definedName>
    <definedName name="AÑOWUIE">'[6]Res-Accide-10'!$R$2:$R$7</definedName>
    <definedName name="_xlnm.Print_Area" localSheetId="0">'1.1'!$A$1:$M$58</definedName>
    <definedName name="_xlnm.Print_Area" localSheetId="1">'1.2'!$A$1:$M$58</definedName>
    <definedName name="_xlnm.Print_Area" localSheetId="2">'1.3'!$A$1:$M$58</definedName>
    <definedName name="_xlnm.Print_Area" localSheetId="3">'1.4'!$A$1:$M$58</definedName>
    <definedName name="_xlnm.Print_Area" localSheetId="4">'2.1-'!$A$1:$M$58</definedName>
    <definedName name="_xlnm.Print_Area" localSheetId="5">'2.2-'!$A$1:$M$60</definedName>
    <definedName name="_xlnm.Print_Area" localSheetId="6">'2.3-'!$A$1:$M$62</definedName>
    <definedName name="_xlnm.Print_Area" localSheetId="7">'2.4-'!$A$1:$M$58</definedName>
    <definedName name="_xlnm.Print_Area" localSheetId="8">'2.5-'!$A$1:$M$61</definedName>
    <definedName name="_xlnm.Print_Area" localSheetId="10">'3.1'!$A$1:$M$58</definedName>
    <definedName name="_xlnm.Print_Area" localSheetId="11">'3.2'!$A$1:$M$60</definedName>
    <definedName name="_xlnm.Print_Area" localSheetId="12">'3.3'!$A$1:$M$58</definedName>
    <definedName name="_xlnm.Print_Area" localSheetId="13">'3.4'!$A$1:$M$58</definedName>
    <definedName name="_xlnm.Print_Area">#REF!</definedName>
    <definedName name="ASB">[2]AASHTO!$A$8:$F$11</definedName>
    <definedName name="auto1" localSheetId="0">#REF!</definedName>
    <definedName name="auto1" localSheetId="1">#REF!</definedName>
    <definedName name="auto1" localSheetId="2">#REF!</definedName>
    <definedName name="auto1" localSheetId="3">#REF!</definedName>
    <definedName name="auto1" localSheetId="4">#REF!</definedName>
    <definedName name="auto1" localSheetId="5">#REF!</definedName>
    <definedName name="auto1" localSheetId="6">#REF!</definedName>
    <definedName name="auto1" localSheetId="7">#REF!</definedName>
    <definedName name="auto1" localSheetId="8">#REF!</definedName>
    <definedName name="auto1" localSheetId="10">#REF!</definedName>
    <definedName name="auto1" localSheetId="11">#REF!</definedName>
    <definedName name="auto1" localSheetId="12">#REF!</definedName>
    <definedName name="auto1" localSheetId="13">#REF!</definedName>
    <definedName name="auto1">#REF!</definedName>
    <definedName name="auto2" localSheetId="0">#REF!</definedName>
    <definedName name="auto2" localSheetId="1">#REF!</definedName>
    <definedName name="auto2" localSheetId="2">#REF!</definedName>
    <definedName name="auto2" localSheetId="3">#REF!</definedName>
    <definedName name="auto2" localSheetId="4">#REF!</definedName>
    <definedName name="auto2" localSheetId="5">#REF!</definedName>
    <definedName name="auto2" localSheetId="6">#REF!</definedName>
    <definedName name="auto2" localSheetId="7">#REF!</definedName>
    <definedName name="auto2" localSheetId="8">#REF!</definedName>
    <definedName name="auto2" localSheetId="10">#REF!</definedName>
    <definedName name="auto2" localSheetId="11">#REF!</definedName>
    <definedName name="auto2" localSheetId="12">#REF!</definedName>
    <definedName name="auto2" localSheetId="13">#REF!</definedName>
    <definedName name="auto2">#REF!</definedName>
    <definedName name="Barandas" localSheetId="0">'[1]CRA.MODI'!#REF!</definedName>
    <definedName name="Barandas" localSheetId="1">'[1]CRA.MODI'!#REF!</definedName>
    <definedName name="Barandas" localSheetId="2">'[1]CRA.MODI'!#REF!</definedName>
    <definedName name="Barandas" localSheetId="3">'[1]CRA.MODI'!#REF!</definedName>
    <definedName name="Barandas" localSheetId="4">'[1]CRA.MODI'!#REF!</definedName>
    <definedName name="Barandas" localSheetId="5">'[1]CRA.MODI'!#REF!</definedName>
    <definedName name="Barandas" localSheetId="6">'[1]CRA.MODI'!#REF!</definedName>
    <definedName name="Barandas" localSheetId="7">'[1]CRA.MODI'!#REF!</definedName>
    <definedName name="Barandas" localSheetId="8">'[1]CRA.MODI'!#REF!</definedName>
    <definedName name="Barandas" localSheetId="10">'[1]CRA.MODI'!#REF!</definedName>
    <definedName name="Barandas" localSheetId="11">'[1]CRA.MODI'!#REF!</definedName>
    <definedName name="Barandas" localSheetId="12">'[1]CRA.MODI'!#REF!</definedName>
    <definedName name="Barandas" localSheetId="13">'[1]CRA.MODI'!#REF!</definedName>
    <definedName name="Barandas">'[1]CRA.MODI'!#REF!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C_" localSheetId="0">#REF!</definedName>
    <definedName name="C_" localSheetId="1">#REF!</definedName>
    <definedName name="C_" localSheetId="2">#REF!</definedName>
    <definedName name="C_" localSheetId="3">#REF!</definedName>
    <definedName name="C_" localSheetId="4">#REF!</definedName>
    <definedName name="C_" localSheetId="5">#REF!</definedName>
    <definedName name="C_" localSheetId="6">#REF!</definedName>
    <definedName name="C_" localSheetId="7">#REF!</definedName>
    <definedName name="C_" localSheetId="8">#REF!</definedName>
    <definedName name="C_" localSheetId="10">#REF!</definedName>
    <definedName name="C_" localSheetId="11">#REF!</definedName>
    <definedName name="C_" localSheetId="12">#REF!</definedName>
    <definedName name="C_" localSheetId="13">#REF!</definedName>
    <definedName name="C_">#REF!</definedName>
    <definedName name="CANT" localSheetId="0">#REF!</definedName>
    <definedName name="CANT" localSheetId="1">#REF!</definedName>
    <definedName name="CANT" localSheetId="2">#REF!</definedName>
    <definedName name="CANT" localSheetId="3">#REF!</definedName>
    <definedName name="CANT" localSheetId="4">#REF!</definedName>
    <definedName name="CANT" localSheetId="5">#REF!</definedName>
    <definedName name="CANT" localSheetId="6">#REF!</definedName>
    <definedName name="CANT" localSheetId="7">#REF!</definedName>
    <definedName name="CANT" localSheetId="8">#REF!</definedName>
    <definedName name="CANT" localSheetId="10">#REF!</definedName>
    <definedName name="CANT" localSheetId="11">#REF!</definedName>
    <definedName name="CANT" localSheetId="12">#REF!</definedName>
    <definedName name="CANT" localSheetId="13">#REF!</definedName>
    <definedName name="CANT">#REF!</definedName>
    <definedName name="CapFinanciera1">[7]Puntajes!$C$12</definedName>
    <definedName name="CapFinanciera2">[7]Puntajes!$C$13</definedName>
    <definedName name="CapFinanciera3">[7]Puntajes!$C$14</definedName>
    <definedName name="CapFinanciera4">[7]Puntajes!$C$15</definedName>
    <definedName name="CapTecnica1">[7]Puntajes!$G$4</definedName>
    <definedName name="CapTecnica2">[7]Puntajes!$G$5</definedName>
    <definedName name="Criticos" localSheetId="0">#REF!</definedName>
    <definedName name="Criticos" localSheetId="1">#REF!</definedName>
    <definedName name="Criticos" localSheetId="2">#REF!</definedName>
    <definedName name="Criticos" localSheetId="3">#REF!</definedName>
    <definedName name="Criticos" localSheetId="4">#REF!</definedName>
    <definedName name="Criticos" localSheetId="5">#REF!</definedName>
    <definedName name="Criticos" localSheetId="6">#REF!</definedName>
    <definedName name="Criticos" localSheetId="7">#REF!</definedName>
    <definedName name="Criticos" localSheetId="8">#REF!</definedName>
    <definedName name="Criticos" localSheetId="10">#REF!</definedName>
    <definedName name="Criticos" localSheetId="11">#REF!</definedName>
    <definedName name="Criticos" localSheetId="12">#REF!</definedName>
    <definedName name="Criticos" localSheetId="13">#REF!</definedName>
    <definedName name="Criticos">#REF!</definedName>
    <definedName name="EQUIPO" localSheetId="0">[8]SUMINISTROS!$A$480:$D$647</definedName>
    <definedName name="EQUIPO" localSheetId="1">[8]SUMINISTROS!$A$480:$D$647</definedName>
    <definedName name="EQUIPO" localSheetId="2">[8]SUMINISTROS!$A$480:$D$647</definedName>
    <definedName name="EQUIPO" localSheetId="3">[8]SUMINISTROS!$A$480:$D$647</definedName>
    <definedName name="EQUIPO" localSheetId="4">[8]SUMINISTROS!$A$480:$D$647</definedName>
    <definedName name="EQUIPO" localSheetId="5">[8]SUMINISTROS!$A$480:$D$647</definedName>
    <definedName name="EQUIPO" localSheetId="6">[8]SUMINISTROS!$A$480:$D$647</definedName>
    <definedName name="EQUIPO" localSheetId="7">[8]SUMINISTROS!$A$480:$D$647</definedName>
    <definedName name="EQUIPO" localSheetId="8">[8]SUMINISTROS!$A$480:$D$647</definedName>
    <definedName name="EQUIPO" localSheetId="10">[8]SUMINISTROS!$A$480:$D$647</definedName>
    <definedName name="EQUIPO" localSheetId="11">[8]SUMINISTROS!$A$480:$D$647</definedName>
    <definedName name="EQUIPO" localSheetId="12">[8]SUMINISTROS!$A$480:$D$647</definedName>
    <definedName name="EQUIPO" localSheetId="13">[8]SUMINISTROS!$A$480:$D$647</definedName>
    <definedName name="EQUIPO">#REF!</definedName>
    <definedName name="EXCROC">'[9]Análisis de precios'!$H$52</definedName>
    <definedName name="Experiencia1">[7]Puntajes!$C$4</definedName>
    <definedName name="Experiencia2">[7]Puntajes!$C$5</definedName>
    <definedName name="Experiencia3">[7]Puntajes!$C$6</definedName>
    <definedName name="GKJDGDIJZ">"Imagen 3"</definedName>
    <definedName name="GRUPO1" localSheetId="0">#REF!</definedName>
    <definedName name="GRUPO1" localSheetId="1">#REF!</definedName>
    <definedName name="GRUPO1" localSheetId="2">#REF!</definedName>
    <definedName name="GRUPO1" localSheetId="3">#REF!</definedName>
    <definedName name="GRUPO1" localSheetId="4">#REF!</definedName>
    <definedName name="GRUPO1" localSheetId="5">#REF!</definedName>
    <definedName name="GRUPO1" localSheetId="6">#REF!</definedName>
    <definedName name="GRUPO1" localSheetId="7">#REF!</definedName>
    <definedName name="GRUPO1" localSheetId="8">#REF!</definedName>
    <definedName name="GRUPO1" localSheetId="10">#REF!</definedName>
    <definedName name="GRUPO1" localSheetId="11">#REF!</definedName>
    <definedName name="GRUPO1" localSheetId="12">#REF!</definedName>
    <definedName name="GRUPO1" localSheetId="13">#REF!</definedName>
    <definedName name="GRUPO1">#REF!</definedName>
    <definedName name="GRUPO2" localSheetId="0">#REF!</definedName>
    <definedName name="GRUPO2" localSheetId="1">#REF!</definedName>
    <definedName name="GRUPO2" localSheetId="2">#REF!</definedName>
    <definedName name="GRUPO2" localSheetId="3">#REF!</definedName>
    <definedName name="GRUPO2" localSheetId="4">#REF!</definedName>
    <definedName name="GRUPO2" localSheetId="5">#REF!</definedName>
    <definedName name="GRUPO2" localSheetId="6">#REF!</definedName>
    <definedName name="GRUPO2" localSheetId="7">#REF!</definedName>
    <definedName name="GRUPO2" localSheetId="8">#REF!</definedName>
    <definedName name="GRUPO2" localSheetId="10">#REF!</definedName>
    <definedName name="GRUPO2" localSheetId="11">#REF!</definedName>
    <definedName name="GRUPO2" localSheetId="12">#REF!</definedName>
    <definedName name="GRUPO2" localSheetId="13">#REF!</definedName>
    <definedName name="GRUPO2">#REF!</definedName>
    <definedName name="HOJA1" localSheetId="0">#REF!</definedName>
    <definedName name="HOJA1" localSheetId="1">#REF!</definedName>
    <definedName name="HOJA1" localSheetId="2">#REF!</definedName>
    <definedName name="HOJA1" localSheetId="3">#REF!</definedName>
    <definedName name="HOJA1" localSheetId="4">#REF!</definedName>
    <definedName name="HOJA1" localSheetId="5">#REF!</definedName>
    <definedName name="HOJA1" localSheetId="6">#REF!</definedName>
    <definedName name="HOJA1" localSheetId="7">#REF!</definedName>
    <definedName name="HOJA1" localSheetId="8">#REF!</definedName>
    <definedName name="HOJA1" localSheetId="10">#REF!</definedName>
    <definedName name="HOJA1" localSheetId="11">#REF!</definedName>
    <definedName name="HOJA1" localSheetId="12">#REF!</definedName>
    <definedName name="HOJA1" localSheetId="13">#REF!</definedName>
    <definedName name="HOJA1">#REF!</definedName>
    <definedName name="I" localSheetId="0">#REF!</definedName>
    <definedName name="I" localSheetId="1">#REF!</definedName>
    <definedName name="I" localSheetId="2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>#REF!</definedName>
    <definedName name="inf" localSheetId="0">#REF!</definedName>
    <definedName name="inf" localSheetId="1">#REF!</definedName>
    <definedName name="inf" localSheetId="2">#REF!</definedName>
    <definedName name="inf" localSheetId="3">#REF!</definedName>
    <definedName name="inf" localSheetId="4">#REF!</definedName>
    <definedName name="inf" localSheetId="5">#REF!</definedName>
    <definedName name="inf" localSheetId="6">#REF!</definedName>
    <definedName name="inf" localSheetId="7">#REF!</definedName>
    <definedName name="inf" localSheetId="8">#REF!</definedName>
    <definedName name="inf" localSheetId="10">#REF!</definedName>
    <definedName name="inf" localSheetId="11">#REF!</definedName>
    <definedName name="inf" localSheetId="12">#REF!</definedName>
    <definedName name="inf" localSheetId="13">#REF!</definedName>
    <definedName name="inf">#REF!</definedName>
    <definedName name="ITEM" localSheetId="0">#REF!</definedName>
    <definedName name="ITEM" localSheetId="1">#REF!</definedName>
    <definedName name="ITEM" localSheetId="2">#REF!</definedName>
    <definedName name="ITEM" localSheetId="3">#REF!</definedName>
    <definedName name="ITEM" localSheetId="4">#REF!</definedName>
    <definedName name="ITEM" localSheetId="5">#REF!</definedName>
    <definedName name="ITEM" localSheetId="6">#REF!</definedName>
    <definedName name="ITEM" localSheetId="7">#REF!</definedName>
    <definedName name="ITEM" localSheetId="8">#REF!</definedName>
    <definedName name="ITEM" localSheetId="10">#REF!</definedName>
    <definedName name="ITEM" localSheetId="11">#REF!</definedName>
    <definedName name="ITEM" localSheetId="12">#REF!</definedName>
    <definedName name="ITEM" localSheetId="13">#REF!</definedName>
    <definedName name="ITEM">#REF!</definedName>
    <definedName name="ITEM1" localSheetId="0">#REF!</definedName>
    <definedName name="ITEM1" localSheetId="1">#REF!</definedName>
    <definedName name="ITEM1" localSheetId="2">#REF!</definedName>
    <definedName name="ITEM1" localSheetId="3">#REF!</definedName>
    <definedName name="ITEM1" localSheetId="4">#REF!</definedName>
    <definedName name="ITEM1" localSheetId="5">#REF!</definedName>
    <definedName name="ITEM1" localSheetId="6">#REF!</definedName>
    <definedName name="ITEM1" localSheetId="7">#REF!</definedName>
    <definedName name="ITEM1" localSheetId="8">#REF!</definedName>
    <definedName name="ITEM1" localSheetId="10">#REF!</definedName>
    <definedName name="ITEM1" localSheetId="11">#REF!</definedName>
    <definedName name="ITEM1" localSheetId="12">#REF!</definedName>
    <definedName name="ITEM1" localSheetId="13">#REF!</definedName>
    <definedName name="ITEM1">#REF!</definedName>
    <definedName name="ITEM15" localSheetId="0">#REF!</definedName>
    <definedName name="ITEM15" localSheetId="1">#REF!</definedName>
    <definedName name="ITEM15" localSheetId="2">#REF!</definedName>
    <definedName name="ITEM15" localSheetId="3">#REF!</definedName>
    <definedName name="ITEM15" localSheetId="4">#REF!</definedName>
    <definedName name="ITEM15" localSheetId="5">#REF!</definedName>
    <definedName name="ITEM15" localSheetId="6">#REF!</definedName>
    <definedName name="ITEM15" localSheetId="7">#REF!</definedName>
    <definedName name="ITEM15" localSheetId="8">#REF!</definedName>
    <definedName name="ITEM15" localSheetId="10">#REF!</definedName>
    <definedName name="ITEM15" localSheetId="11">#REF!</definedName>
    <definedName name="ITEM15" localSheetId="12">#REF!</definedName>
    <definedName name="ITEM15" localSheetId="13">#REF!</definedName>
    <definedName name="ITEM15">#REF!</definedName>
    <definedName name="ITEM2" localSheetId="0">#REF!</definedName>
    <definedName name="ITEM2" localSheetId="1">#REF!</definedName>
    <definedName name="ITEM2" localSheetId="2">#REF!</definedName>
    <definedName name="ITEM2" localSheetId="3">#REF!</definedName>
    <definedName name="ITEM2" localSheetId="4">#REF!</definedName>
    <definedName name="ITEM2" localSheetId="5">#REF!</definedName>
    <definedName name="ITEM2" localSheetId="6">#REF!</definedName>
    <definedName name="ITEM2" localSheetId="7">#REF!</definedName>
    <definedName name="ITEM2" localSheetId="8">#REF!</definedName>
    <definedName name="ITEM2" localSheetId="10">#REF!</definedName>
    <definedName name="ITEM2" localSheetId="11">#REF!</definedName>
    <definedName name="ITEM2" localSheetId="12">#REF!</definedName>
    <definedName name="ITEM2" localSheetId="13">#REF!</definedName>
    <definedName name="ITEM2">#REF!</definedName>
    <definedName name="ITEM3" localSheetId="0">#REF!</definedName>
    <definedName name="ITEM3" localSheetId="1">#REF!</definedName>
    <definedName name="ITEM3" localSheetId="2">#REF!</definedName>
    <definedName name="ITEM3" localSheetId="3">#REF!</definedName>
    <definedName name="ITEM3" localSheetId="4">#REF!</definedName>
    <definedName name="ITEM3" localSheetId="5">#REF!</definedName>
    <definedName name="ITEM3" localSheetId="6">#REF!</definedName>
    <definedName name="ITEM3" localSheetId="7">#REF!</definedName>
    <definedName name="ITEM3" localSheetId="8">#REF!</definedName>
    <definedName name="ITEM3" localSheetId="10">#REF!</definedName>
    <definedName name="ITEM3" localSheetId="11">#REF!</definedName>
    <definedName name="ITEM3" localSheetId="12">#REF!</definedName>
    <definedName name="ITEM3" localSheetId="13">#REF!</definedName>
    <definedName name="ITEM3">#REF!</definedName>
    <definedName name="JERARQUIA" localSheetId="0">[10]FORMULA!#REF!</definedName>
    <definedName name="JERARQUIA" localSheetId="1">[10]FORMULA!#REF!</definedName>
    <definedName name="JERARQUIA" localSheetId="2">[10]FORMULA!#REF!</definedName>
    <definedName name="JERARQUIA" localSheetId="3">[10]FORMULA!#REF!</definedName>
    <definedName name="JERARQUIA" localSheetId="4">[10]FORMULA!#REF!</definedName>
    <definedName name="JERARQUIA" localSheetId="5">[10]FORMULA!#REF!</definedName>
    <definedName name="JERARQUIA" localSheetId="6">[10]FORMULA!#REF!</definedName>
    <definedName name="JERARQUIA" localSheetId="7">[10]FORMULA!#REF!</definedName>
    <definedName name="JERARQUIA" localSheetId="8">[10]FORMULA!#REF!</definedName>
    <definedName name="JERARQUIA" localSheetId="10">[10]FORMULA!#REF!</definedName>
    <definedName name="JERARQUIA" localSheetId="11">[10]FORMULA!#REF!</definedName>
    <definedName name="JERARQUIA" localSheetId="12">[10]FORMULA!#REF!</definedName>
    <definedName name="JERARQUIA" localSheetId="13">[10]FORMULA!#REF!</definedName>
    <definedName name="JERARQUIA">[10]FORMULA!#REF!</definedName>
    <definedName name="listequi">[8]SUMINISTROS!$A$480:$A$647</definedName>
    <definedName name="listmat">[8]SUMINISTROS!$A$106:$A$466</definedName>
    <definedName name="LOCA" localSheetId="0">[11]!absc</definedName>
    <definedName name="LOCA" localSheetId="1">[11]!absc</definedName>
    <definedName name="LOCA" localSheetId="2">[11]!absc</definedName>
    <definedName name="LOCA" localSheetId="3">[11]!absc</definedName>
    <definedName name="LOCA" localSheetId="4">[11]!absc</definedName>
    <definedName name="LOCA" localSheetId="5">[11]!absc</definedName>
    <definedName name="LOCA" localSheetId="6">[11]!absc</definedName>
    <definedName name="LOCA" localSheetId="7">[11]!absc</definedName>
    <definedName name="LOCA" localSheetId="8">[11]!absc</definedName>
    <definedName name="LOCA" localSheetId="10">[11]!absc</definedName>
    <definedName name="LOCA" localSheetId="11">[11]!absc</definedName>
    <definedName name="LOCA" localSheetId="12">[11]!absc</definedName>
    <definedName name="LOCA" localSheetId="13">[11]!absc</definedName>
    <definedName name="LOCA">[11]!absc</definedName>
    <definedName name="MAT" localSheetId="0">#REF!</definedName>
    <definedName name="MAT" localSheetId="1">#REF!</definedName>
    <definedName name="MAT" localSheetId="2">#REF!</definedName>
    <definedName name="MAT" localSheetId="3">#REF!</definedName>
    <definedName name="MAT" localSheetId="4">#REF!</definedName>
    <definedName name="MAT" localSheetId="5">#REF!</definedName>
    <definedName name="MAT" localSheetId="6">#REF!</definedName>
    <definedName name="MAT" localSheetId="7">#REF!</definedName>
    <definedName name="MAT" localSheetId="8">#REF!</definedName>
    <definedName name="MAT" localSheetId="10">#REF!</definedName>
    <definedName name="MAT" localSheetId="11">#REF!</definedName>
    <definedName name="MAT" localSheetId="12">#REF!</definedName>
    <definedName name="MAT" localSheetId="13">#REF!</definedName>
    <definedName name="MAT">#REF!</definedName>
    <definedName name="materiales">[8]SUMINISTROS!$A$106:$D$466</definedName>
    <definedName name="ORDEN" localSheetId="0">[10]FORMULA!#REF!</definedName>
    <definedName name="ORDEN" localSheetId="1">[10]FORMULA!#REF!</definedName>
    <definedName name="ORDEN" localSheetId="2">[10]FORMULA!#REF!</definedName>
    <definedName name="ORDEN" localSheetId="3">[10]FORMULA!#REF!</definedName>
    <definedName name="ORDEN" localSheetId="4">[10]FORMULA!#REF!</definedName>
    <definedName name="ORDEN" localSheetId="5">[10]FORMULA!#REF!</definedName>
    <definedName name="ORDEN" localSheetId="6">[10]FORMULA!#REF!</definedName>
    <definedName name="ORDEN" localSheetId="7">[10]FORMULA!#REF!</definedName>
    <definedName name="ORDEN" localSheetId="8">[10]FORMULA!#REF!</definedName>
    <definedName name="ORDEN" localSheetId="10">[10]FORMULA!#REF!</definedName>
    <definedName name="ORDEN" localSheetId="11">[10]FORMULA!#REF!</definedName>
    <definedName name="ORDEN" localSheetId="12">[10]FORMULA!#REF!</definedName>
    <definedName name="ORDEN" localSheetId="13">[10]FORMULA!#REF!</definedName>
    <definedName name="ORDEN">[10]FORMULA!#REF!</definedName>
    <definedName name="OTROS">[8]SUMINISTROS!$A$12:$D$100</definedName>
    <definedName name="PRE" localSheetId="0">#REF!</definedName>
    <definedName name="PRE" localSheetId="1">#REF!</definedName>
    <definedName name="PRE" localSheetId="2">#REF!</definedName>
    <definedName name="PRE" localSheetId="3">#REF!</definedName>
    <definedName name="PRE" localSheetId="4">#REF!</definedName>
    <definedName name="PRE" localSheetId="5">#REF!</definedName>
    <definedName name="PRE" localSheetId="6">#REF!</definedName>
    <definedName name="PRE" localSheetId="7">#REF!</definedName>
    <definedName name="PRE" localSheetId="8">#REF!</definedName>
    <definedName name="PRE" localSheetId="10">#REF!</definedName>
    <definedName name="PRE" localSheetId="11">#REF!</definedName>
    <definedName name="PRE" localSheetId="12">#REF!</definedName>
    <definedName name="PRE" localSheetId="13">#REF!</definedName>
    <definedName name="PRE">#REF!</definedName>
    <definedName name="PRECIO">[12]PRECIOS!$A$5:$M$167</definedName>
    <definedName name="prueba" localSheetId="0">#REF!</definedName>
    <definedName name="prueba" localSheetId="1">#REF!</definedName>
    <definedName name="prueba" localSheetId="2">#REF!</definedName>
    <definedName name="prueba" localSheetId="3">#REF!</definedName>
    <definedName name="prueba" localSheetId="4">#REF!</definedName>
    <definedName name="prueba" localSheetId="5">#REF!</definedName>
    <definedName name="prueba" localSheetId="6">#REF!</definedName>
    <definedName name="prueba" localSheetId="7">#REF!</definedName>
    <definedName name="prueba" localSheetId="8">#REF!</definedName>
    <definedName name="prueba" localSheetId="10">#REF!</definedName>
    <definedName name="prueba" localSheetId="11">#REF!</definedName>
    <definedName name="prueba" localSheetId="12">#REF!</definedName>
    <definedName name="prueba" localSheetId="13">#REF!</definedName>
    <definedName name="PRUEBA">[5]!absc</definedName>
    <definedName name="PRUEBA2" localSheetId="0">#REF!</definedName>
    <definedName name="PRUEBA2" localSheetId="1">#REF!</definedName>
    <definedName name="PRUEBA2" localSheetId="2">#REF!</definedName>
    <definedName name="PRUEBA2" localSheetId="3">#REF!</definedName>
    <definedName name="PRUEBA2" localSheetId="4">#REF!</definedName>
    <definedName name="PRUEBA2" localSheetId="5">#REF!</definedName>
    <definedName name="PRUEBA2" localSheetId="6">#REF!</definedName>
    <definedName name="PRUEBA2" localSheetId="7">#REF!</definedName>
    <definedName name="PRUEBA2" localSheetId="8">#REF!</definedName>
    <definedName name="PRUEBA2" localSheetId="10">#REF!</definedName>
    <definedName name="PRUEBA2" localSheetId="11">#REF!</definedName>
    <definedName name="PRUEBA2" localSheetId="12">#REF!</definedName>
    <definedName name="PRUEBA2" localSheetId="13">#REF!</definedName>
    <definedName name="PRUEBA2">#REF!</definedName>
    <definedName name="t" localSheetId="0">[3]!absc</definedName>
    <definedName name="t" localSheetId="1">[3]!absc</definedName>
    <definedName name="t" localSheetId="2">[3]!absc</definedName>
    <definedName name="t" localSheetId="3">[3]!absc</definedName>
    <definedName name="t" localSheetId="4">[3]!absc</definedName>
    <definedName name="t" localSheetId="5">[3]!absc</definedName>
    <definedName name="t" localSheetId="6">[3]!absc</definedName>
    <definedName name="t" localSheetId="7">[3]!absc</definedName>
    <definedName name="t" localSheetId="8">[3]!absc</definedName>
    <definedName name="t" localSheetId="10">[3]!absc</definedName>
    <definedName name="t" localSheetId="11">[3]!absc</definedName>
    <definedName name="t" localSheetId="12">[3]!absc</definedName>
    <definedName name="t" localSheetId="13">[3]!absc</definedName>
    <definedName name="t">[3]!absc</definedName>
    <definedName name="TABLA" localSheetId="0">#REF!</definedName>
    <definedName name="TABLA" localSheetId="1">#REF!</definedName>
    <definedName name="TABLA" localSheetId="2">#REF!</definedName>
    <definedName name="TABLA" localSheetId="3">#REF!</definedName>
    <definedName name="TABLA" localSheetId="4">#REF!</definedName>
    <definedName name="TABLA" localSheetId="5">#REF!</definedName>
    <definedName name="TABLA" localSheetId="6">#REF!</definedName>
    <definedName name="TABLA" localSheetId="7">#REF!</definedName>
    <definedName name="TABLA" localSheetId="8">#REF!</definedName>
    <definedName name="TABLA" localSheetId="10">#REF!</definedName>
    <definedName name="TABLA" localSheetId="11">#REF!</definedName>
    <definedName name="TABLA" localSheetId="12">#REF!</definedName>
    <definedName name="TABLA" localSheetId="13">#REF!</definedName>
    <definedName name="TABLA">#REF!</definedName>
    <definedName name="TITULO" localSheetId="0">#REF!</definedName>
    <definedName name="TITULO" localSheetId="1">#REF!</definedName>
    <definedName name="TITULO" localSheetId="2">#REF!</definedName>
    <definedName name="TITULO" localSheetId="3">#REF!</definedName>
    <definedName name="TITULO" localSheetId="4">#REF!</definedName>
    <definedName name="TITULO" localSheetId="5">#REF!</definedName>
    <definedName name="TITULO" localSheetId="6">#REF!</definedName>
    <definedName name="TITULO" localSheetId="7">#REF!</definedName>
    <definedName name="TITULO" localSheetId="8">#REF!</definedName>
    <definedName name="TITULO" localSheetId="10">#REF!</definedName>
    <definedName name="TITULO" localSheetId="11">#REF!</definedName>
    <definedName name="TITULO" localSheetId="12">#REF!</definedName>
    <definedName name="TITULO" localSheetId="13">#REF!</definedName>
    <definedName name="TITULO">#REF!</definedName>
    <definedName name="TOTAL" localSheetId="0">#REF!</definedName>
    <definedName name="TOTAL" localSheetId="1">#REF!</definedName>
    <definedName name="TOTAL" localSheetId="2">#REF!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>#REF!</definedName>
    <definedName name="TRAT">[13]desmonte!$E$48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>#REF!</definedName>
    <definedName name="valor1" localSheetId="0">#REF!</definedName>
    <definedName name="valor1" localSheetId="1">#REF!</definedName>
    <definedName name="valor1" localSheetId="2">#REF!</definedName>
    <definedName name="valor1" localSheetId="3">#REF!</definedName>
    <definedName name="valor1" localSheetId="4">#REF!</definedName>
    <definedName name="valor1" localSheetId="5">#REF!</definedName>
    <definedName name="valor1" localSheetId="6">#REF!</definedName>
    <definedName name="valor1" localSheetId="7">#REF!</definedName>
    <definedName name="valor1" localSheetId="8">#REF!</definedName>
    <definedName name="valor1" localSheetId="10">#REF!</definedName>
    <definedName name="valor1" localSheetId="11">#REF!</definedName>
    <definedName name="valor1" localSheetId="12">#REF!</definedName>
    <definedName name="valor1" localSheetId="13">#REF!</definedName>
    <definedName name="valor1">#REF!</definedName>
    <definedName name="valor2" localSheetId="0">#REF!</definedName>
    <definedName name="valor2" localSheetId="1">#REF!</definedName>
    <definedName name="valor2" localSheetId="2">#REF!</definedName>
    <definedName name="valor2" localSheetId="3">#REF!</definedName>
    <definedName name="valor2" localSheetId="4">#REF!</definedName>
    <definedName name="valor2" localSheetId="5">#REF!</definedName>
    <definedName name="valor2" localSheetId="6">#REF!</definedName>
    <definedName name="valor2" localSheetId="7">#REF!</definedName>
    <definedName name="valor2" localSheetId="8">#REF!</definedName>
    <definedName name="valor2" localSheetId="10">#REF!</definedName>
    <definedName name="valor2" localSheetId="11">#REF!</definedName>
    <definedName name="valor2" localSheetId="12">#REF!</definedName>
    <definedName name="valor2" localSheetId="13">#REF!</definedName>
    <definedName name="valor2">#REF!</definedName>
    <definedName name="VALOR3" localSheetId="0">#REF!</definedName>
    <definedName name="VALOR3" localSheetId="1">#REF!</definedName>
    <definedName name="VALOR3" localSheetId="2">#REF!</definedName>
    <definedName name="VALOR3" localSheetId="3">#REF!</definedName>
    <definedName name="VALOR3" localSheetId="4">#REF!</definedName>
    <definedName name="VALOR3" localSheetId="5">#REF!</definedName>
    <definedName name="VALOR3" localSheetId="6">#REF!</definedName>
    <definedName name="VALOR3" localSheetId="7">#REF!</definedName>
    <definedName name="VALOR3" localSheetId="8">#REF!</definedName>
    <definedName name="VALOR3" localSheetId="10">#REF!</definedName>
    <definedName name="VALOR3" localSheetId="11">#REF!</definedName>
    <definedName name="VALOR3" localSheetId="12">#REF!</definedName>
    <definedName name="VALOR3" localSheetId="13">#REF!</definedName>
    <definedName name="VALOR3">#REF!</definedName>
    <definedName name="WER">'[6]Res-Accide-10'!$S$2:$S$7</definedName>
    <definedName name="WILSON" localSheetId="0">'[6]Res-Accide-10'!#REF!</definedName>
    <definedName name="WILSON" localSheetId="1">'[6]Res-Accide-10'!#REF!</definedName>
    <definedName name="WILSON" localSheetId="2">'[6]Res-Accide-10'!#REF!</definedName>
    <definedName name="WILSON" localSheetId="3">'[6]Res-Accide-10'!#REF!</definedName>
    <definedName name="WILSON" localSheetId="4">'[6]Res-Accide-10'!#REF!</definedName>
    <definedName name="WILSON" localSheetId="5">'[6]Res-Accide-10'!#REF!</definedName>
    <definedName name="WILSON" localSheetId="6">'[6]Res-Accide-10'!#REF!</definedName>
    <definedName name="WILSON" localSheetId="7">'[6]Res-Accide-10'!#REF!</definedName>
    <definedName name="WILSON" localSheetId="8">'[6]Res-Accide-10'!#REF!</definedName>
    <definedName name="WILSON" localSheetId="10">'[6]Res-Accide-10'!#REF!</definedName>
    <definedName name="WILSON" localSheetId="11">'[6]Res-Accide-10'!#REF!</definedName>
    <definedName name="WILSON" localSheetId="12">'[6]Res-Accide-10'!#REF!</definedName>
    <definedName name="WILSON" localSheetId="13">'[6]Res-Accide-10'!#REF!</definedName>
    <definedName name="WILSON">'[6]Res-Accide-10'!#REF!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1" l="1"/>
  <c r="M38" i="41"/>
  <c r="M37" i="41"/>
  <c r="M43" i="40"/>
  <c r="M15" i="40"/>
  <c r="M43" i="38"/>
  <c r="M42" i="38"/>
  <c r="M22" i="38"/>
  <c r="M23" i="38"/>
  <c r="M24" i="32"/>
  <c r="M42" i="32"/>
  <c r="M23" i="32"/>
  <c r="M15" i="32"/>
  <c r="M23" i="31"/>
  <c r="M15" i="31"/>
  <c r="M23" i="29"/>
  <c r="M24" i="29"/>
  <c r="M25" i="29"/>
  <c r="M26" i="29"/>
  <c r="M27" i="29"/>
  <c r="M28" i="29"/>
  <c r="M22" i="29"/>
  <c r="M43" i="28"/>
  <c r="F19" i="1"/>
  <c r="M23" i="28" l="1"/>
  <c r="M22" i="28"/>
  <c r="M15" i="4"/>
  <c r="M14" i="4"/>
  <c r="M43" i="27" l="1"/>
  <c r="G7" i="1"/>
  <c r="M10" i="41"/>
  <c r="K10" i="41"/>
  <c r="B10" i="41"/>
  <c r="A10" i="41"/>
  <c r="M38" i="40"/>
  <c r="M37" i="40"/>
  <c r="M22" i="40"/>
  <c r="M14" i="40"/>
  <c r="M10" i="40"/>
  <c r="K10" i="40"/>
  <c r="B10" i="40"/>
  <c r="A10" i="40"/>
  <c r="M40" i="39"/>
  <c r="M39" i="39"/>
  <c r="M22" i="39"/>
  <c r="M14" i="39"/>
  <c r="M18" i="39" s="1"/>
  <c r="M10" i="39"/>
  <c r="K10" i="39"/>
  <c r="B10" i="39"/>
  <c r="A10" i="39"/>
  <c r="M38" i="38"/>
  <c r="M10" i="38"/>
  <c r="K10" i="38"/>
  <c r="B10" i="38"/>
  <c r="A10" i="38"/>
  <c r="A10" i="32"/>
  <c r="A10" i="28"/>
  <c r="M22" i="30"/>
  <c r="B10" i="29"/>
  <c r="M10" i="28"/>
  <c r="M15" i="27"/>
  <c r="M16" i="25"/>
  <c r="M22" i="25"/>
  <c r="M30" i="25"/>
  <c r="M18" i="25"/>
  <c r="M15" i="25"/>
  <c r="M40" i="40" l="1"/>
  <c r="M40" i="41"/>
  <c r="M33" i="41"/>
  <c r="M25" i="41"/>
  <c r="M33" i="40"/>
  <c r="M26" i="40"/>
  <c r="M42" i="39"/>
  <c r="M22" i="32"/>
  <c r="M10" i="32"/>
  <c r="K10" i="32"/>
  <c r="B10" i="32"/>
  <c r="M10" i="31"/>
  <c r="K10" i="31"/>
  <c r="B10" i="31"/>
  <c r="A10" i="31"/>
  <c r="M30" i="30"/>
  <c r="M10" i="30"/>
  <c r="K10" i="30"/>
  <c r="B10" i="30"/>
  <c r="A10" i="30"/>
  <c r="M10" i="29"/>
  <c r="K10" i="29"/>
  <c r="A10" i="29"/>
  <c r="K10" i="28"/>
  <c r="B10" i="28"/>
  <c r="M10" i="27"/>
  <c r="K10" i="27"/>
  <c r="B10" i="27"/>
  <c r="A10" i="27"/>
  <c r="M10" i="26"/>
  <c r="K10" i="26"/>
  <c r="B10" i="26"/>
  <c r="A10" i="26"/>
  <c r="M35" i="39"/>
  <c r="M37" i="38"/>
  <c r="M40" i="38" s="1"/>
  <c r="M14" i="38" s="1"/>
  <c r="M33" i="38"/>
  <c r="M26" i="38"/>
  <c r="M41" i="32"/>
  <c r="M40" i="32"/>
  <c r="M38" i="31"/>
  <c r="M37" i="31"/>
  <c r="M33" i="31"/>
  <c r="M22" i="31"/>
  <c r="M26" i="31" s="1"/>
  <c r="M41" i="30"/>
  <c r="M37" i="30"/>
  <c r="M40" i="29"/>
  <c r="M39" i="29"/>
  <c r="M35" i="29"/>
  <c r="M38" i="28"/>
  <c r="M37" i="28"/>
  <c r="M33" i="28"/>
  <c r="M26" i="28"/>
  <c r="M38" i="27"/>
  <c r="M37" i="27"/>
  <c r="M33" i="27"/>
  <c r="M23" i="27"/>
  <c r="M22" i="27"/>
  <c r="M38" i="26"/>
  <c r="M37" i="26"/>
  <c r="M33" i="26"/>
  <c r="M24" i="26"/>
  <c r="M23" i="26"/>
  <c r="M22" i="26"/>
  <c r="M24" i="25"/>
  <c r="M23" i="25"/>
  <c r="M26" i="25"/>
  <c r="M10" i="25"/>
  <c r="K10" i="25"/>
  <c r="B10" i="25"/>
  <c r="A10" i="25"/>
  <c r="M38" i="25"/>
  <c r="M37" i="25"/>
  <c r="M33" i="25"/>
  <c r="M10" i="4"/>
  <c r="K10" i="4"/>
  <c r="B10" i="4"/>
  <c r="A10" i="4"/>
  <c r="M29" i="32" l="1"/>
  <c r="M45" i="32" s="1"/>
  <c r="M40" i="26"/>
  <c r="M26" i="41"/>
  <c r="M14" i="41"/>
  <c r="M18" i="41" s="1"/>
  <c r="M42" i="41" s="1"/>
  <c r="M43" i="41" s="1"/>
  <c r="M18" i="40"/>
  <c r="M42" i="40" s="1"/>
  <c r="M28" i="39"/>
  <c r="M44" i="39" s="1"/>
  <c r="M43" i="32"/>
  <c r="M14" i="32" s="1"/>
  <c r="M18" i="32" s="1"/>
  <c r="M40" i="31"/>
  <c r="M44" i="30"/>
  <c r="M14" i="30" s="1"/>
  <c r="M18" i="30" s="1"/>
  <c r="M46" i="30" s="1"/>
  <c r="M42" i="29"/>
  <c r="M14" i="29" s="1"/>
  <c r="M18" i="29" s="1"/>
  <c r="M40" i="28"/>
  <c r="M40" i="27"/>
  <c r="M26" i="27"/>
  <c r="M26" i="26"/>
  <c r="M18" i="38"/>
  <c r="M14" i="28"/>
  <c r="M18" i="28" s="1"/>
  <c r="M42" i="28" s="1"/>
  <c r="M14" i="31"/>
  <c r="M18" i="31" s="1"/>
  <c r="M42" i="31" s="1"/>
  <c r="M43" i="31" s="1"/>
  <c r="K14" i="27"/>
  <c r="M14" i="27" s="1"/>
  <c r="M18" i="27" s="1"/>
  <c r="M42" i="27" s="1"/>
  <c r="K14" i="26"/>
  <c r="M14" i="26" s="1"/>
  <c r="M18" i="26" s="1"/>
  <c r="M42" i="26" s="1"/>
  <c r="M40" i="25"/>
  <c r="M14" i="25"/>
  <c r="M44" i="40" l="1"/>
  <c r="G18" i="1" s="1"/>
  <c r="H18" i="1" s="1"/>
  <c r="M44" i="28"/>
  <c r="G10" i="1" s="1"/>
  <c r="H10" i="1" s="1"/>
  <c r="M46" i="32"/>
  <c r="M44" i="29"/>
  <c r="M42" i="25"/>
  <c r="M44" i="25" s="1"/>
  <c r="G6" i="1" s="1"/>
  <c r="H6" i="1" s="1"/>
  <c r="M44" i="41"/>
  <c r="G19" i="1" s="1"/>
  <c r="H19" i="1" s="1"/>
  <c r="M44" i="38"/>
  <c r="G16" i="1" s="1"/>
  <c r="H16" i="1" s="1"/>
  <c r="M46" i="39"/>
  <c r="G17" i="1" s="1"/>
  <c r="H17" i="1" s="1"/>
  <c r="M44" i="31"/>
  <c r="G13" i="1" s="1"/>
  <c r="M48" i="30"/>
  <c r="G12" i="1" s="1"/>
  <c r="M44" i="27"/>
  <c r="G8" i="1" s="1"/>
  <c r="M44" i="26"/>
  <c r="M45" i="29" l="1"/>
  <c r="M46" i="29" s="1"/>
  <c r="G11" i="1" s="1"/>
  <c r="M47" i="32"/>
  <c r="G14" i="1" s="1"/>
  <c r="M37" i="4" l="1"/>
  <c r="M33" i="4"/>
  <c r="M26" i="4"/>
  <c r="H8" i="1" l="1"/>
  <c r="M40" i="4"/>
  <c r="H11" i="1" l="1"/>
  <c r="H12" i="1"/>
  <c r="H13" i="1"/>
  <c r="H7" i="1"/>
  <c r="H14" i="1"/>
  <c r="M18" i="4"/>
  <c r="M42" i="4" s="1"/>
  <c r="M44" i="4" l="1"/>
  <c r="G5" i="1" s="1"/>
  <c r="H5" i="1" l="1"/>
  <c r="H20" i="1" s="1"/>
  <c r="H21" i="1" s="1"/>
  <c r="H22" i="1" l="1"/>
  <c r="H24" i="1"/>
  <c r="H25" i="1" s="1"/>
</calcChain>
</file>

<file path=xl/sharedStrings.xml><?xml version="1.0" encoding="utf-8"?>
<sst xmlns="http://schemas.openxmlformats.org/spreadsheetml/2006/main" count="801" uniqueCount="120">
  <si>
    <t>UND</t>
  </si>
  <si>
    <t>CANT</t>
  </si>
  <si>
    <t>V/UNIT</t>
  </si>
  <si>
    <t>ÍTEM</t>
  </si>
  <si>
    <t xml:space="preserve">DESCRIPCIÓN </t>
  </si>
  <si>
    <t xml:space="preserve">V/TOTAL </t>
  </si>
  <si>
    <t>M3</t>
  </si>
  <si>
    <t>ML</t>
  </si>
  <si>
    <t>COSTO DIRECTO DE LA OBRA</t>
  </si>
  <si>
    <t>ADMINISTRACIÓN</t>
  </si>
  <si>
    <t>IMPREVISTOS</t>
  </si>
  <si>
    <t>UTILIDAD</t>
  </si>
  <si>
    <t>TOTAL A.I.U.</t>
  </si>
  <si>
    <t>COSTO TOTAL DE LA OBRA</t>
  </si>
  <si>
    <t>FORMATO</t>
  </si>
  <si>
    <t>PROCESO SUPERVISION, EJECUCION Y SEGUIMIENTO A PROYECTOS</t>
  </si>
  <si>
    <t>VERSIÓN 0</t>
  </si>
  <si>
    <t>PÁGINA 1 de 1</t>
  </si>
  <si>
    <t xml:space="preserve">ANÁLISIS DE PRECIOS UNITARIOS </t>
  </si>
  <si>
    <t>DATOS ESPECÍFICOS</t>
  </si>
  <si>
    <t>ITEM</t>
  </si>
  <si>
    <t>DESCRIPCIÓN</t>
  </si>
  <si>
    <t>UNIDAD</t>
  </si>
  <si>
    <t>CANTIDAD</t>
  </si>
  <si>
    <t>I. EQUIPO</t>
  </si>
  <si>
    <t>PRECIO UNIT.</t>
  </si>
  <si>
    <t>Vr. UNITARIO</t>
  </si>
  <si>
    <t>%</t>
  </si>
  <si>
    <t>SUBTOTAL</t>
  </si>
  <si>
    <t>II. MATERIALES</t>
  </si>
  <si>
    <t>III. TRANSPORTES</t>
  </si>
  <si>
    <t>IV. MANO DE OBRA</t>
  </si>
  <si>
    <t>TRABAJADOR</t>
  </si>
  <si>
    <t>HH</t>
  </si>
  <si>
    <t>TOTAL COSTO DIRECTO</t>
  </si>
  <si>
    <t>COSTO TOTAL</t>
  </si>
  <si>
    <t>KG</t>
  </si>
  <si>
    <t>AUXILIAR DE OBRA 2 (B)</t>
  </si>
  <si>
    <t>OFICIAL DE OBRA 1 (A)</t>
  </si>
  <si>
    <t>DD</t>
  </si>
  <si>
    <t>1.1</t>
  </si>
  <si>
    <t>1.2</t>
  </si>
  <si>
    <t>1.3</t>
  </si>
  <si>
    <t>1.4</t>
  </si>
  <si>
    <t>HERRAMIENTA Y EQUIPO MENOR  (%M.O.)</t>
  </si>
  <si>
    <t>ALCALDÍA MUNICIPAL SAN JOSÉ DE PARE</t>
  </si>
  <si>
    <t>ÍTEM GOBERNACIÓN</t>
  </si>
  <si>
    <t>UN</t>
  </si>
  <si>
    <t>OSMAR EDUARDO AVILA FAJARDO</t>
  </si>
  <si>
    <t>JEFE OFICINA ASESORA DE PLANEACIÓN</t>
  </si>
  <si>
    <t>OFICINA ASESORA DE PLANEACIÓN</t>
  </si>
  <si>
    <t>ELABORÓ: ARQ. LUBER  NEY MURCIA WALTEROS</t>
  </si>
  <si>
    <t>COSTO FACTOR DE INCREMENTO TRANPORTE (4%)</t>
  </si>
  <si>
    <t>ADECUACIÓN Y MANTENIMIENTO DE LAS INSTALACIONES FISICAS TANTO DEL PALACIO MUNICIPAL COMO DE LA PISCINA MUNICIPAL DE SAN JOSÉ DE PARE-BOYACÁ</t>
  </si>
  <si>
    <t>GL</t>
  </si>
  <si>
    <t>AUXILIAR DE OBRA 1 (A)</t>
  </si>
  <si>
    <t>OFICIAL DE OBRA 2 (A)</t>
  </si>
  <si>
    <t>3.03.12</t>
  </si>
  <si>
    <t>VIAJE VOLQUETA M3</t>
  </si>
  <si>
    <t>OFICIAL OBRA 2 (A)</t>
  </si>
  <si>
    <t>H</t>
  </si>
  <si>
    <t>MATERIAL DE AFIRMADO</t>
  </si>
  <si>
    <t>AUXILIAR DE OBRA 1  (A)</t>
  </si>
  <si>
    <t>JR</t>
  </si>
  <si>
    <t>TABLA CHAPA (17.5 cms x 1.7 cms x 2.7 M)</t>
  </si>
  <si>
    <t>CONCRETO CLASE D 21 MPa (3000 PSI)</t>
  </si>
  <si>
    <t>ACERO 60000 PSI</t>
  </si>
  <si>
    <t>ALAMBRE NEGRO NO. 18</t>
  </si>
  <si>
    <t>SEGUETA</t>
  </si>
  <si>
    <t>3. MURO DE CONTENCION</t>
  </si>
  <si>
    <t>OFICIAL OBRA 1 (A)</t>
  </si>
  <si>
    <t>1.02.29</t>
  </si>
  <si>
    <t>3.03.10</t>
  </si>
  <si>
    <t>3.03.26</t>
  </si>
  <si>
    <t>AUXILIAR DE OBRA 2  (B)</t>
  </si>
  <si>
    <t>1. PRELIMINARES</t>
  </si>
  <si>
    <t xml:space="preserve">1.01.17 </t>
  </si>
  <si>
    <t>DEMOLICIÓN CIELO FALSO ESTRUCTURA ALUMINIO (INCLUYE RETIRO)</t>
  </si>
  <si>
    <t>M2</t>
  </si>
  <si>
    <t>ANDAMIO TUBULAR</t>
  </si>
  <si>
    <t>2. CUBIERTA</t>
  </si>
  <si>
    <t>1.12.19</t>
  </si>
  <si>
    <t>CABALLETE  ETERNIT PF/7 FIJO</t>
  </si>
  <si>
    <t>GANCHO TEJA ETERNIT 55 MM</t>
  </si>
  <si>
    <t>SUMINISTRO E INSTALACION DE CIELO RASO EN PVC</t>
  </si>
  <si>
    <t>SUMINISTRO E INSTALACION DE BALA LED NCIRCULAR 840 MULENES</t>
  </si>
  <si>
    <t>DESMONTE DE LUMINARIAS EXISTENTES (INCLUYE RETIRO)</t>
  </si>
  <si>
    <t>DESMONTE DE CUBIERTA EN POLICARBONATO AFECTADA</t>
  </si>
  <si>
    <t>DESMONTE DE MARQUESINA EN ESTRUCTURA METALICA Y VIDRIO</t>
  </si>
  <si>
    <t>UNID</t>
  </si>
  <si>
    <t>SUMINISTRO E INSTALACIÓN CABALLETE ONDULADO ASBESTO CEMENTO</t>
  </si>
  <si>
    <t>SUMINISTRO E INSTALACIÓN CUBIERTA LAMINA POLICARBONATO Cal. 6 mm</t>
  </si>
  <si>
    <t>SUMINISTRO E INSTALACION DE ESTRUCTURA METÁLICA P/TEJA POLICARBONATO (Tubo cuadrado 50 x 50 x 2.0mm x 6m estructural HR50)</t>
  </si>
  <si>
    <t>SUMINISTRO E INSTALACIÓN COMBO ACUACER LAVAMANOS, SANITARIO, GRIFERIA E INCRUSTACIONES</t>
  </si>
  <si>
    <t>CERRADURA BAÑO</t>
  </si>
  <si>
    <t>VINILO TIPO II SOBRE PAÑETE DOS MANOS BAJO PLACA</t>
  </si>
  <si>
    <t>ASEO GENERAL ENTREGA</t>
  </si>
  <si>
    <t>Panel Led Empotrar Circular 840 Lúmenes 12w Luz Fría</t>
  </si>
  <si>
    <t>CUADRILLA INSTALACIONES INTERNAS</t>
  </si>
  <si>
    <t>LAMINA PVC BLANCA 10MM</t>
  </si>
  <si>
    <t>ANGULO PERIMETRAL DE 1x1 CAL 26</t>
  </si>
  <si>
    <t>OMEGA EN ALUMINIO CAL 26</t>
  </si>
  <si>
    <t>TORNILLO 6X1</t>
  </si>
  <si>
    <t>TORNILLO LARGO PARA LAMINA CABEZA DE LENTEJA</t>
  </si>
  <si>
    <t>VIGUETA EN ALUMINIO CAL 26</t>
  </si>
  <si>
    <t>LAMINA DE POLICARBONATO ALVEOLAR 6 mm CRISTAL 1.05 X 2.95</t>
  </si>
  <si>
    <t>TORNILLO AUTOPERFORANTE 3/4</t>
  </si>
  <si>
    <t>(Tubo cuadrado 50 x 50 x 2.0mm x 6m estructural HR50)</t>
  </si>
  <si>
    <t>PINTURA ANTICORROSIVO</t>
  </si>
  <si>
    <t>SOLDADURA ELECTRICA (SOLDADURA 7018)</t>
  </si>
  <si>
    <t>SUB-CONTRATO ORNAMENTACION</t>
  </si>
  <si>
    <t>HR</t>
  </si>
  <si>
    <t>CEMENTO BLANCO</t>
  </si>
  <si>
    <t>SANITARIO  COMBO ACUACER PLUS BLANCO (CORONA)</t>
  </si>
  <si>
    <t>OFICIAL DE INSTALACIONES (B)</t>
  </si>
  <si>
    <t>AUXILIAR DE INSTALACIONES 1 (B)</t>
  </si>
  <si>
    <t>CERADURA BAÑO BELL WOOD</t>
  </si>
  <si>
    <t xml:space="preserve">PINTURA VINILO TIPO II </t>
  </si>
  <si>
    <t>OFICIAL PINTURA ( C)</t>
  </si>
  <si>
    <t>AUXILIAR DE PINTURA 1 (C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</si>
</sst>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[$$-240A]\ * #,##0.00_ ;_-[$$-240A]\ * \-#,##0.00\ ;_-[$$-240A]\ * &quot;-&quot;??_ ;_-@_ "/>
    <numFmt numFmtId="167" formatCode="_-* #,##0.00\ _€_-;\-* #,##0.00\ _€_-;_-* &quot;-&quot;??\ _€_-;_-@_-"/>
    <numFmt numFmtId="168" formatCode="_(&quot;$&quot;\ * #,##0_);_(&quot;$&quot;\ * \(#,##0\);_(&quot;$&quot;\ * &quot;-&quot;??_);_(@_)"/>
    <numFmt numFmtId="169" formatCode="#,##0.0000_);\-#,##0.0000"/>
    <numFmt numFmtId="170" formatCode="0.0"/>
    <numFmt numFmtId="172" formatCode="0.0000"/>
    <numFmt numFmtId="173" formatCode="#,##0.00_);\-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charset val="204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/>
  </cellStyleXfs>
  <cellXfs count="2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166" fontId="2" fillId="2" borderId="6" xfId="2" applyNumberFormat="1" applyFont="1" applyFill="1" applyBorder="1" applyAlignment="1">
      <alignment horizontal="right" vertical="center"/>
    </xf>
    <xf numFmtId="9" fontId="4" fillId="2" borderId="15" xfId="1" applyNumberFormat="1" applyFont="1" applyFill="1" applyBorder="1" applyAlignment="1">
      <alignment vertical="center"/>
    </xf>
    <xf numFmtId="166" fontId="4" fillId="2" borderId="16" xfId="0" applyNumberFormat="1" applyFont="1" applyFill="1" applyBorder="1" applyAlignment="1">
      <alignment horizontal="right" vertical="center"/>
    </xf>
    <xf numFmtId="0" fontId="7" fillId="0" borderId="0" xfId="0" applyFont="1"/>
    <xf numFmtId="0" fontId="5" fillId="0" borderId="37" xfId="0" applyFont="1" applyBorder="1"/>
    <xf numFmtId="0" fontId="5" fillId="0" borderId="23" xfId="0" applyFont="1" applyBorder="1"/>
    <xf numFmtId="0" fontId="5" fillId="0" borderId="25" xfId="0" applyFont="1" applyBorder="1"/>
    <xf numFmtId="1" fontId="5" fillId="0" borderId="5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8" xfId="0" applyFont="1" applyBorder="1"/>
    <xf numFmtId="0" fontId="5" fillId="0" borderId="4" xfId="0" applyFont="1" applyBorder="1"/>
    <xf numFmtId="165" fontId="5" fillId="0" borderId="1" xfId="3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8" fontId="5" fillId="0" borderId="8" xfId="3" applyNumberFormat="1" applyFont="1" applyBorder="1"/>
    <xf numFmtId="168" fontId="5" fillId="3" borderId="8" xfId="3" applyNumberFormat="1" applyFont="1" applyFill="1" applyBorder="1"/>
    <xf numFmtId="165" fontId="5" fillId="0" borderId="1" xfId="4" applyFont="1" applyBorder="1"/>
    <xf numFmtId="168" fontId="9" fillId="3" borderId="8" xfId="3" applyNumberFormat="1" applyFont="1" applyFill="1" applyBorder="1"/>
    <xf numFmtId="168" fontId="9" fillId="3" borderId="43" xfId="3" applyNumberFormat="1" applyFont="1" applyFill="1" applyBorder="1"/>
    <xf numFmtId="2" fontId="5" fillId="0" borderId="5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166" fontId="2" fillId="2" borderId="16" xfId="2" applyNumberFormat="1" applyFont="1" applyFill="1" applyBorder="1" applyAlignment="1">
      <alignment horizontal="right" vertical="center"/>
    </xf>
    <xf numFmtId="2" fontId="5" fillId="0" borderId="5" xfId="0" applyNumberFormat="1" applyFont="1" applyBorder="1" applyAlignment="1">
      <alignment horizontal="center" vertical="center"/>
    </xf>
    <xf numFmtId="166" fontId="2" fillId="0" borderId="0" xfId="0" applyNumberFormat="1" applyFont="1"/>
    <xf numFmtId="164" fontId="2" fillId="0" borderId="0" xfId="5" applyFont="1"/>
    <xf numFmtId="0" fontId="2" fillId="2" borderId="4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0" borderId="0" xfId="0" applyFont="1"/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5" borderId="37" xfId="0" applyFont="1" applyFill="1" applyBorder="1"/>
    <xf numFmtId="0" fontId="8" fillId="5" borderId="23" xfId="0" applyFont="1" applyFill="1" applyBorder="1"/>
    <xf numFmtId="0" fontId="8" fillId="5" borderId="25" xfId="0" applyFont="1" applyFill="1" applyBorder="1"/>
    <xf numFmtId="0" fontId="8" fillId="5" borderId="1" xfId="0" applyFont="1" applyFill="1" applyBorder="1" applyAlignment="1">
      <alignment horizontal="center"/>
    </xf>
    <xf numFmtId="0" fontId="8" fillId="5" borderId="8" xfId="0" applyFont="1" applyFill="1" applyBorder="1"/>
    <xf numFmtId="0" fontId="8" fillId="5" borderId="8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29" xfId="0" applyFont="1" applyBorder="1"/>
    <xf numFmtId="0" fontId="7" fillId="0" borderId="29" xfId="0" applyFont="1" applyBorder="1"/>
    <xf numFmtId="0" fontId="5" fillId="0" borderId="0" xfId="0" applyFont="1" applyBorder="1" applyAlignment="1">
      <alignment horizontal="center"/>
    </xf>
    <xf numFmtId="0" fontId="11" fillId="0" borderId="0" xfId="0" applyFont="1"/>
    <xf numFmtId="0" fontId="13" fillId="4" borderId="2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166" fontId="2" fillId="2" borderId="49" xfId="2" applyNumberFormat="1" applyFont="1" applyFill="1" applyBorder="1" applyAlignment="1">
      <alignment horizontal="right" vertical="center"/>
    </xf>
    <xf numFmtId="170" fontId="5" fillId="0" borderId="5" xfId="0" applyNumberFormat="1" applyFont="1" applyBorder="1" applyAlignment="1">
      <alignment horizontal="center" vertical="center"/>
    </xf>
    <xf numFmtId="170" fontId="5" fillId="0" borderId="5" xfId="0" applyNumberFormat="1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2" fillId="2" borderId="51" xfId="0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vertical="center"/>
    </xf>
    <xf numFmtId="166" fontId="2" fillId="2" borderId="15" xfId="2" applyNumberFormat="1" applyFont="1" applyFill="1" applyBorder="1" applyAlignment="1">
      <alignment horizontal="right" vertical="center"/>
    </xf>
    <xf numFmtId="166" fontId="2" fillId="2" borderId="51" xfId="2" applyNumberFormat="1" applyFont="1" applyFill="1" applyBorder="1" applyAlignment="1">
      <alignment horizontal="right" vertical="center"/>
    </xf>
    <xf numFmtId="2" fontId="14" fillId="0" borderId="51" xfId="0" applyNumberFormat="1" applyFont="1" applyFill="1" applyBorder="1" applyAlignment="1">
      <alignment vertical="center"/>
    </xf>
    <xf numFmtId="164" fontId="13" fillId="0" borderId="0" xfId="5" applyFont="1"/>
    <xf numFmtId="166" fontId="2" fillId="0" borderId="0" xfId="0" applyNumberFormat="1" applyFont="1" applyFill="1"/>
    <xf numFmtId="166" fontId="2" fillId="2" borderId="52" xfId="2" applyNumberFormat="1" applyFont="1" applyFill="1" applyBorder="1" applyAlignment="1">
      <alignment horizontal="right" vertical="center"/>
    </xf>
    <xf numFmtId="166" fontId="2" fillId="2" borderId="10" xfId="2" applyNumberFormat="1" applyFont="1" applyFill="1" applyBorder="1" applyAlignment="1">
      <alignment horizontal="right" vertical="center"/>
    </xf>
    <xf numFmtId="2" fontId="14" fillId="0" borderId="6" xfId="0" applyNumberFormat="1" applyFont="1" applyFill="1" applyBorder="1" applyAlignment="1">
      <alignment vertical="center"/>
    </xf>
    <xf numFmtId="2" fontId="14" fillId="0" borderId="46" xfId="0" applyNumberFormat="1" applyFont="1" applyFill="1" applyBorder="1" applyAlignment="1">
      <alignment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vertical="center"/>
    </xf>
    <xf numFmtId="166" fontId="2" fillId="2" borderId="5" xfId="2" applyNumberFormat="1" applyFont="1" applyFill="1" applyBorder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166" fontId="3" fillId="5" borderId="5" xfId="0" applyNumberFormat="1" applyFont="1" applyFill="1" applyBorder="1" applyAlignment="1">
      <alignment horizontal="right" vertical="center"/>
    </xf>
    <xf numFmtId="9" fontId="3" fillId="4" borderId="32" xfId="0" applyNumberFormat="1" applyFont="1" applyFill="1" applyBorder="1" applyAlignment="1">
      <alignment vertical="center"/>
    </xf>
    <xf numFmtId="166" fontId="3" fillId="4" borderId="16" xfId="0" applyNumberFormat="1" applyFont="1" applyFill="1" applyBorder="1" applyAlignment="1">
      <alignment horizontal="right" vertical="center"/>
    </xf>
    <xf numFmtId="0" fontId="8" fillId="0" borderId="20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8" xfId="0" applyFont="1" applyBorder="1" applyAlignment="1">
      <alignment horizontal="right"/>
    </xf>
    <xf numFmtId="0" fontId="9" fillId="0" borderId="40" xfId="0" applyFont="1" applyBorder="1" applyAlignment="1">
      <alignment horizontal="right"/>
    </xf>
    <xf numFmtId="0" fontId="8" fillId="5" borderId="4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5" fillId="0" borderId="4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64" fontId="5" fillId="0" borderId="41" xfId="3" applyFont="1" applyBorder="1" applyAlignment="1">
      <alignment horizontal="center"/>
    </xf>
    <xf numFmtId="164" fontId="5" fillId="0" borderId="42" xfId="3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164" fontId="5" fillId="0" borderId="1" xfId="3" applyFont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5" fontId="5" fillId="0" borderId="9" xfId="3" applyNumberFormat="1" applyFont="1" applyBorder="1" applyAlignment="1">
      <alignment horizontal="left"/>
    </xf>
    <xf numFmtId="165" fontId="5" fillId="0" borderId="11" xfId="3" applyNumberFormat="1" applyFont="1" applyBorder="1" applyAlignment="1">
      <alignment horizontal="left"/>
    </xf>
    <xf numFmtId="0" fontId="8" fillId="4" borderId="3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right" vertical="center"/>
    </xf>
    <xf numFmtId="0" fontId="3" fillId="5" borderId="38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3" fillId="5" borderId="3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justify" vertical="center" wrapText="1"/>
    </xf>
    <xf numFmtId="0" fontId="2" fillId="2" borderId="28" xfId="0" applyFont="1" applyFill="1" applyBorder="1" applyAlignment="1">
      <alignment horizontal="justify" vertical="center" wrapText="1"/>
    </xf>
    <xf numFmtId="0" fontId="2" fillId="2" borderId="42" xfId="0" applyFont="1" applyFill="1" applyBorder="1" applyAlignment="1">
      <alignment horizontal="justify" vertical="center"/>
    </xf>
    <xf numFmtId="0" fontId="2" fillId="2" borderId="41" xfId="0" applyFont="1" applyFill="1" applyBorder="1" applyAlignment="1">
      <alignment horizontal="justify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3" fillId="4" borderId="53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54" xfId="0" applyFont="1" applyFill="1" applyBorder="1" applyAlignment="1">
      <alignment horizontal="right" vertical="center"/>
    </xf>
    <xf numFmtId="0" fontId="3" fillId="4" borderId="55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justify" vertical="center"/>
    </xf>
    <xf numFmtId="0" fontId="2" fillId="2" borderId="30" xfId="0" applyFont="1" applyFill="1" applyBorder="1" applyAlignment="1">
      <alignment horizontal="justify" vertical="center"/>
    </xf>
    <xf numFmtId="0" fontId="2" fillId="2" borderId="38" xfId="0" applyFont="1" applyFill="1" applyBorder="1" applyAlignment="1">
      <alignment horizontal="justify" vertical="center" wrapText="1"/>
    </xf>
    <xf numFmtId="0" fontId="2" fillId="2" borderId="44" xfId="0" applyFont="1" applyFill="1" applyBorder="1" applyAlignment="1">
      <alignment horizontal="justify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center" vertical="center"/>
    </xf>
    <xf numFmtId="4" fontId="0" fillId="0" borderId="56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wrapText="1"/>
    </xf>
    <xf numFmtId="0" fontId="5" fillId="6" borderId="38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164" fontId="9" fillId="3" borderId="43" xfId="3" applyNumberFormat="1" applyFont="1" applyFill="1" applyBorder="1"/>
    <xf numFmtId="164" fontId="9" fillId="3" borderId="8" xfId="3" applyNumberFormat="1" applyFont="1" applyFill="1" applyBorder="1"/>
    <xf numFmtId="0" fontId="5" fillId="0" borderId="63" xfId="6" applyFont="1" applyFill="1" applyBorder="1" applyAlignment="1">
      <alignment horizontal="left" vertical="top" wrapText="1"/>
    </xf>
    <xf numFmtId="0" fontId="5" fillId="0" borderId="64" xfId="6" applyFont="1" applyFill="1" applyBorder="1" applyAlignment="1">
      <alignment horizontal="left" vertical="top" wrapText="1"/>
    </xf>
    <xf numFmtId="0" fontId="5" fillId="0" borderId="65" xfId="6" applyFont="1" applyFill="1" applyBorder="1" applyAlignment="1">
      <alignment horizontal="left" vertical="top" wrapText="1"/>
    </xf>
    <xf numFmtId="0" fontId="5" fillId="0" borderId="57" xfId="6" applyFont="1" applyFill="1" applyBorder="1" applyAlignment="1">
      <alignment horizontal="left" vertical="top" wrapText="1"/>
    </xf>
    <xf numFmtId="0" fontId="5" fillId="0" borderId="61" xfId="6" applyFont="1" applyFill="1" applyBorder="1" applyAlignment="1">
      <alignment horizontal="left" vertical="top" wrapText="1"/>
    </xf>
    <xf numFmtId="0" fontId="5" fillId="0" borderId="62" xfId="6" applyFont="1" applyFill="1" applyBorder="1" applyAlignment="1">
      <alignment horizontal="left" vertical="top" wrapText="1"/>
    </xf>
    <xf numFmtId="0" fontId="5" fillId="0" borderId="58" xfId="6" applyFont="1" applyFill="1" applyBorder="1" applyAlignment="1">
      <alignment horizontal="left" vertical="top" wrapText="1"/>
    </xf>
    <xf numFmtId="0" fontId="5" fillId="0" borderId="59" xfId="6" applyFont="1" applyFill="1" applyBorder="1" applyAlignment="1">
      <alignment horizontal="left" vertical="top" wrapText="1"/>
    </xf>
    <xf numFmtId="0" fontId="5" fillId="0" borderId="60" xfId="6" applyFont="1" applyFill="1" applyBorder="1" applyAlignment="1">
      <alignment horizontal="left" vertical="top" wrapText="1"/>
    </xf>
    <xf numFmtId="172" fontId="18" fillId="0" borderId="66" xfId="6" applyNumberFormat="1" applyFont="1" applyFill="1" applyBorder="1" applyAlignment="1">
      <alignment horizontal="right" vertical="top" shrinkToFit="1"/>
    </xf>
    <xf numFmtId="4" fontId="18" fillId="0" borderId="58" xfId="6" applyNumberFormat="1" applyFont="1" applyFill="1" applyBorder="1" applyAlignment="1">
      <alignment horizontal="center" vertical="top" shrinkToFit="1"/>
    </xf>
    <xf numFmtId="4" fontId="18" fillId="0" borderId="60" xfId="6" applyNumberFormat="1" applyFont="1" applyFill="1" applyBorder="1" applyAlignment="1">
      <alignment horizontal="center" vertical="top" shrinkToFit="1"/>
    </xf>
    <xf numFmtId="4" fontId="18" fillId="0" borderId="63" xfId="6" applyNumberFormat="1" applyFont="1" applyFill="1" applyBorder="1" applyAlignment="1">
      <alignment horizontal="center" vertical="top" shrinkToFit="1"/>
    </xf>
    <xf numFmtId="4" fontId="18" fillId="0" borderId="65" xfId="6" applyNumberFormat="1" applyFont="1" applyFill="1" applyBorder="1" applyAlignment="1">
      <alignment horizontal="center" vertical="top" shrinkToFit="1"/>
    </xf>
    <xf numFmtId="164" fontId="18" fillId="0" borderId="58" xfId="5" applyFont="1" applyFill="1" applyBorder="1" applyAlignment="1">
      <alignment horizontal="center" vertical="top" shrinkToFit="1"/>
    </xf>
    <xf numFmtId="164" fontId="18" fillId="0" borderId="60" xfId="5" applyFont="1" applyFill="1" applyBorder="1" applyAlignment="1">
      <alignment horizontal="center" vertical="top" shrinkToFit="1"/>
    </xf>
    <xf numFmtId="164" fontId="18" fillId="0" borderId="57" xfId="5" applyFont="1" applyFill="1" applyBorder="1" applyAlignment="1">
      <alignment horizontal="center" vertical="top" shrinkToFit="1"/>
    </xf>
    <xf numFmtId="164" fontId="18" fillId="0" borderId="62" xfId="5" applyFont="1" applyFill="1" applyBorder="1" applyAlignment="1">
      <alignment horizontal="center" vertical="top" shrinkToFit="1"/>
    </xf>
    <xf numFmtId="164" fontId="18" fillId="0" borderId="63" xfId="5" applyFont="1" applyFill="1" applyBorder="1" applyAlignment="1">
      <alignment horizontal="center" vertical="top" shrinkToFit="1"/>
    </xf>
    <xf numFmtId="164" fontId="18" fillId="0" borderId="65" xfId="5" applyFont="1" applyFill="1" applyBorder="1" applyAlignment="1">
      <alignment horizontal="center" vertical="top" shrinkToFit="1"/>
    </xf>
    <xf numFmtId="164" fontId="5" fillId="3" borderId="8" xfId="3" applyNumberFormat="1" applyFont="1" applyFill="1" applyBorder="1"/>
    <xf numFmtId="0" fontId="5" fillId="0" borderId="6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63" xfId="0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0" fontId="5" fillId="0" borderId="62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0" borderId="60" xfId="0" applyFont="1" applyFill="1" applyBorder="1" applyAlignment="1">
      <alignment horizontal="left" vertical="top" wrapText="1"/>
    </xf>
    <xf numFmtId="172" fontId="18" fillId="0" borderId="66" xfId="0" applyNumberFormat="1" applyFont="1" applyFill="1" applyBorder="1" applyAlignment="1">
      <alignment horizontal="right" vertical="top" shrinkToFit="1"/>
    </xf>
    <xf numFmtId="4" fontId="18" fillId="0" borderId="63" xfId="0" applyNumberFormat="1" applyFont="1" applyFill="1" applyBorder="1" applyAlignment="1">
      <alignment horizontal="center" vertical="top" shrinkToFit="1"/>
    </xf>
    <xf numFmtId="4" fontId="18" fillId="0" borderId="65" xfId="0" applyNumberFormat="1" applyFont="1" applyFill="1" applyBorder="1" applyAlignment="1">
      <alignment horizontal="center" vertical="top" shrinkToFit="1"/>
    </xf>
    <xf numFmtId="4" fontId="18" fillId="0" borderId="57" xfId="0" applyNumberFormat="1" applyFont="1" applyFill="1" applyBorder="1" applyAlignment="1">
      <alignment horizontal="center" vertical="top" shrinkToFit="1"/>
    </xf>
    <xf numFmtId="4" fontId="18" fillId="0" borderId="62" xfId="0" applyNumberFormat="1" applyFont="1" applyFill="1" applyBorder="1" applyAlignment="1">
      <alignment horizontal="center" vertical="top" shrinkToFit="1"/>
    </xf>
    <xf numFmtId="4" fontId="18" fillId="0" borderId="58" xfId="0" applyNumberFormat="1" applyFont="1" applyFill="1" applyBorder="1" applyAlignment="1">
      <alignment horizontal="center" vertical="top" shrinkToFit="1"/>
    </xf>
    <xf numFmtId="4" fontId="18" fillId="0" borderId="60" xfId="0" applyNumberFormat="1" applyFont="1" applyFill="1" applyBorder="1" applyAlignment="1">
      <alignment horizontal="center" vertical="top" shrinkToFit="1"/>
    </xf>
    <xf numFmtId="164" fontId="5" fillId="0" borderId="8" xfId="3" applyNumberFormat="1" applyFont="1" applyBorder="1"/>
    <xf numFmtId="173" fontId="16" fillId="0" borderId="1" xfId="0" applyNumberFormat="1" applyFont="1" applyBorder="1" applyAlignment="1">
      <alignment horizontal="right" vertical="center"/>
    </xf>
  </cellXfs>
  <cellStyles count="7">
    <cellStyle name="Millares 2" xfId="2"/>
    <cellStyle name="Millares 3" xfId="4"/>
    <cellStyle name="Moneda" xfId="5" builtinId="4"/>
    <cellStyle name="Moneda 2" xfId="3"/>
    <cellStyle name="Normal" xfId="0" builtinId="0"/>
    <cellStyle name="Normal 4" xfId="6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3" name="Imagen 2" descr="Resultado de imagen para escudo alcaldia san jose de pare escudo">
          <a:extLst>
            <a:ext uri="{FF2B5EF4-FFF2-40B4-BE49-F238E27FC236}">
              <a16:creationId xmlns:a16="http://schemas.microsoft.com/office/drawing/2014/main" id="{F57C14B4-7822-4F77-B26A-EAEA64F062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76200</xdr:rowOff>
    </xdr:from>
    <xdr:to>
      <xdr:col>0</xdr:col>
      <xdr:colOff>952501</xdr:colOff>
      <xdr:row>1</xdr:row>
      <xdr:rowOff>213013</xdr:rowOff>
    </xdr:to>
    <xdr:pic>
      <xdr:nvPicPr>
        <xdr:cNvPr id="3" name="Imagen 2" descr="Resultado de imagen para escudo alcaldia san jose de pare escudo">
          <a:extLst>
            <a:ext uri="{FF2B5EF4-FFF2-40B4-BE49-F238E27FC236}">
              <a16:creationId xmlns:a16="http://schemas.microsoft.com/office/drawing/2014/main" id="{E89BCDA3-8657-4FCA-BA33-3A93534CF2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76200"/>
          <a:ext cx="762000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96AB05B8-1476-4554-90EF-3FBAF68B56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3607BF4D-CAEA-465D-B92C-C504897880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F9C2F04-99C7-49E6-8227-A0CB2AD75A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0A3522F-4420-4C73-BA90-4A03791A5A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A70D98BF-27A5-45B5-9695-14E8373B23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D84935B6-E805-42AF-8336-5BB36E62AB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587357BF-CB55-4388-BD4F-5CDF61BB69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69F48F3C-F38A-428F-897A-9208736373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FDB88EB4-1F5B-480C-9850-E69B07096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F7A0BC76-BF5E-42DD-B950-4491D836B0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1DFF308D-CE7D-4946-BCCD-388699E83C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1142999</xdr:colOff>
      <xdr:row>4</xdr:row>
      <xdr:rowOff>142875</xdr:rowOff>
    </xdr:to>
    <xdr:pic>
      <xdr:nvPicPr>
        <xdr:cNvPr id="2" name="Imagen 1" descr="Resultado de imagen para escudo alcaldia san jose de pare escudo">
          <a:extLst>
            <a:ext uri="{FF2B5EF4-FFF2-40B4-BE49-F238E27FC236}">
              <a16:creationId xmlns:a16="http://schemas.microsoft.com/office/drawing/2014/main" id="{0A3606DB-7ABE-40D0-B276-70AE9A69F7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95250"/>
          <a:ext cx="10001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Mis%20documentos/memoria%20negra/Disco%20extra&#237;ble%20(G)/VARIOS/WINDOWS/TEMP/Contrato%20SOP%20185-02%20FINAL/2%20YACOPI-GALAPAGOS/2%20%20YAC%20-%20GUAD%20PRESUP%20FINAL/CRONOGR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COMPUTAVIEJO/MONTERIA%20424/EV%20No%202%20CD-DT-COR-424-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a%20%20aaInformaci&#243;n%20GRUPO%204/A%20MInformes%20Mensuales/Informe%20de%20estado%20vial%20ene/aCCIDENTES%20DE%201995%20-%2019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-gotalvaro\Documentos%20c\Mis%20documentos\PLIEGOS-COND\OBRA%20PUBLICA\PROC%20SCV-2002\SCV-060-200203142002111631\SCV-060-Base-CAF-Sisga-Guatequ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UNITARIOS%20PARA%20241201%202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%20%20aaInformaci&#243;n%20GRUPO%204\A%20MInformes%20Mensuales\Informe%20de%20estado%20vial%20ene\aCCIDENTES%20DE%201995%20-%2019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ANTENIMIENTO%20RUTA%201001_MARZO%20DE%202008/Documents%20and%20Settings/PEDRO%20GARCIA%20REALPE/Mis%20documentos/AMV_G1_2006_TUMACO/Actas%20AMV_G1_Tumaco/a%20%20aaInformaci&#243;n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d\documentos%20c\Documentos-Wilson\Advial-Cmarca\bimestral\06-dic-ene-99\03JUN-JUL-98\Acc%20Ago-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DA_PROCESO_14-11-2862980_124002002_11525394%20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MV%20INTERVAL/APUS%202014/APUS%20TBOYACA%202014/APUS%20TBOYACA%202014/APU%20GRUPO%202%20TBOYACA_ABRIL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ocuments/Bluetooth%20Folder/DOCUME~1/USER05~1/CONFIG~1/TEMP/ADMINISTRACION%20VIAL%20G2/PRESUPUESTOS/Presupuesto%20remoci&#243;n%20de%20derrumb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.MODI"/>
      <sheetName val="CRONOGRAMA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VR-PROP MOD 1"/>
      <sheetName val="FORMULA"/>
      <sheetName val="PRECIO"/>
      <sheetName val="I M"/>
      <sheetName val="SOÑANDO"/>
      <sheetName val="EV 424 CON 5 (2)"/>
      <sheetName val="Precios"/>
      <sheetName val="Precios no ofici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  <sheetName val="SCV-036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26277.9</v>
          </cell>
          <cell r="G5">
            <v>28905.690000000002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26277.9</v>
          </cell>
          <cell r="G6">
            <v>28905.690000000002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</row>
        <row r="7">
          <cell r="A7">
            <v>201.16</v>
          </cell>
          <cell r="B7" t="str">
            <v>DEMOLICONES CONCRETO REFORZADO</v>
          </cell>
          <cell r="C7" t="str">
            <v>M3</v>
          </cell>
          <cell r="D7">
            <v>30134</v>
          </cell>
          <cell r="E7">
            <v>26377</v>
          </cell>
          <cell r="F7">
            <v>26277.9</v>
          </cell>
          <cell r="G7">
            <v>28905.690000000002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24904</v>
          </cell>
        </row>
        <row r="8">
          <cell r="A8">
            <v>210.1</v>
          </cell>
          <cell r="B8" t="str">
            <v>EXCAV. EN ROCA EXPLAN,CANALES,PRESTAMOS</v>
          </cell>
          <cell r="C8" t="str">
            <v>M3</v>
          </cell>
          <cell r="D8">
            <v>5018</v>
          </cell>
          <cell r="E8">
            <v>4432</v>
          </cell>
          <cell r="F8">
            <v>4397.8</v>
          </cell>
          <cell r="G8">
            <v>4837.5800000000008</v>
          </cell>
          <cell r="H8">
            <v>4713</v>
          </cell>
          <cell r="I8">
            <v>5181</v>
          </cell>
          <cell r="J8">
            <v>5525</v>
          </cell>
          <cell r="K8">
            <v>4141</v>
          </cell>
        </row>
        <row r="9">
          <cell r="A9">
            <v>210.2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4397.8</v>
          </cell>
          <cell r="G9">
            <v>4837.5800000000008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</row>
        <row r="10">
          <cell r="A10">
            <v>210.3</v>
          </cell>
          <cell r="B10" t="str">
            <v>EXCAV.MAT COMUN EXPLAN,CANALES,PRESTAMOS</v>
          </cell>
          <cell r="C10" t="str">
            <v>M3</v>
          </cell>
          <cell r="D10">
            <v>2058</v>
          </cell>
          <cell r="E10">
            <v>2383</v>
          </cell>
          <cell r="F10">
            <v>2145</v>
          </cell>
          <cell r="G10">
            <v>2359.5</v>
          </cell>
          <cell r="H10">
            <v>2275</v>
          </cell>
          <cell r="I10">
            <v>1977</v>
          </cell>
          <cell r="J10">
            <v>2058</v>
          </cell>
          <cell r="K10">
            <v>2167</v>
          </cell>
        </row>
        <row r="11">
          <cell r="A11">
            <v>210.4</v>
          </cell>
          <cell r="B11" t="str">
            <v>LIMPIEZA DE CANALES</v>
          </cell>
          <cell r="C11" t="str">
            <v>M3</v>
          </cell>
          <cell r="D11">
            <v>2058</v>
          </cell>
          <cell r="E11">
            <v>2383</v>
          </cell>
          <cell r="F11">
            <v>2145</v>
          </cell>
          <cell r="G11">
            <v>2359.5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</row>
        <row r="12">
          <cell r="A12">
            <v>210.5</v>
          </cell>
          <cell r="B12" t="str">
            <v>EXCAV.MAT COMUN EXPLAN,CANALES,PRESTAMOS a mano</v>
          </cell>
          <cell r="C12" t="str">
            <v>M3</v>
          </cell>
          <cell r="D12">
            <v>2058</v>
          </cell>
          <cell r="E12">
            <v>2383</v>
          </cell>
          <cell r="F12">
            <v>2145</v>
          </cell>
          <cell r="G12">
            <v>2359.5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2869.9</v>
          </cell>
          <cell r="G13">
            <v>3156.8900000000003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  <cell r="L13">
            <v>5340</v>
          </cell>
        </row>
        <row r="14">
          <cell r="A14">
            <v>220</v>
          </cell>
          <cell r="B14" t="str">
            <v>TERRAPLEN</v>
          </cell>
          <cell r="C14" t="str">
            <v>M3</v>
          </cell>
          <cell r="D14">
            <v>2405</v>
          </cell>
          <cell r="E14">
            <v>2718</v>
          </cell>
          <cell r="F14">
            <v>2312.1999999999998</v>
          </cell>
          <cell r="G14">
            <v>2543.42</v>
          </cell>
          <cell r="H14">
            <v>2383</v>
          </cell>
          <cell r="I14">
            <v>2280</v>
          </cell>
          <cell r="J14">
            <v>2600</v>
          </cell>
          <cell r="K14">
            <v>2492</v>
          </cell>
        </row>
        <row r="15">
          <cell r="A15">
            <v>310</v>
          </cell>
          <cell r="B15" t="str">
            <v>CONFORM. CALZ EXIST.(Compactada sin mat)</v>
          </cell>
          <cell r="C15" t="str">
            <v>M2</v>
          </cell>
          <cell r="D15">
            <v>187</v>
          </cell>
          <cell r="E15">
            <v>205</v>
          </cell>
          <cell r="F15">
            <v>195.8</v>
          </cell>
          <cell r="G15">
            <v>215.38000000000002</v>
          </cell>
          <cell r="H15">
            <v>185</v>
          </cell>
          <cell r="I15">
            <v>160</v>
          </cell>
          <cell r="J15">
            <v>200</v>
          </cell>
          <cell r="K15">
            <v>185</v>
          </cell>
        </row>
        <row r="16">
          <cell r="A16">
            <v>311</v>
          </cell>
          <cell r="B16" t="str">
            <v>AFIRMADO</v>
          </cell>
          <cell r="C16" t="str">
            <v>M3</v>
          </cell>
          <cell r="D16">
            <v>20004</v>
          </cell>
          <cell r="E16">
            <v>40694</v>
          </cell>
          <cell r="F16">
            <v>33423.5</v>
          </cell>
          <cell r="G16">
            <v>36765.850000000006</v>
          </cell>
          <cell r="H16">
            <v>44339</v>
          </cell>
          <cell r="I16">
            <v>38432</v>
          </cell>
          <cell r="J16">
            <v>24337</v>
          </cell>
          <cell r="K16">
            <v>24847</v>
          </cell>
        </row>
        <row r="17">
          <cell r="A17">
            <v>311.10000000000002</v>
          </cell>
          <cell r="B17" t="str">
            <v>BACHEO CON MATERIAL DE AFIRMADO</v>
          </cell>
          <cell r="C17" t="str">
            <v>M3</v>
          </cell>
          <cell r="D17">
            <v>20004</v>
          </cell>
          <cell r="E17">
            <v>40694</v>
          </cell>
          <cell r="F17">
            <v>33423.5</v>
          </cell>
          <cell r="G17">
            <v>36765.850000000006</v>
          </cell>
          <cell r="H17">
            <v>44339</v>
          </cell>
          <cell r="I17">
            <v>38432</v>
          </cell>
          <cell r="J17">
            <v>24337</v>
          </cell>
          <cell r="K17">
            <v>24847</v>
          </cell>
        </row>
        <row r="18">
          <cell r="A18">
            <v>311.2</v>
          </cell>
          <cell r="B18" t="str">
            <v>RELLENO CON MATERIAL DE AFIRMADO</v>
          </cell>
          <cell r="C18" t="str">
            <v>M3</v>
          </cell>
          <cell r="D18">
            <v>20004</v>
          </cell>
          <cell r="E18">
            <v>40694</v>
          </cell>
          <cell r="F18">
            <v>33423.5</v>
          </cell>
          <cell r="G18">
            <v>36765.850000000006</v>
          </cell>
          <cell r="H18">
            <v>44339</v>
          </cell>
          <cell r="I18">
            <v>38432</v>
          </cell>
          <cell r="J18">
            <v>24337</v>
          </cell>
          <cell r="K18">
            <v>24847</v>
          </cell>
          <cell r="L18">
            <v>35004</v>
          </cell>
        </row>
        <row r="19">
          <cell r="A19">
            <v>320.2</v>
          </cell>
          <cell r="B19" t="str">
            <v>SUBBASE GRANULAR</v>
          </cell>
          <cell r="C19" t="str">
            <v>M3</v>
          </cell>
          <cell r="D19">
            <v>32435</v>
          </cell>
          <cell r="E19">
            <v>27157</v>
          </cell>
          <cell r="F19">
            <v>30005.8</v>
          </cell>
          <cell r="G19">
            <v>33006.380000000005</v>
          </cell>
          <cell r="H19">
            <v>53517</v>
          </cell>
          <cell r="I19">
            <v>47596</v>
          </cell>
          <cell r="J19">
            <v>35263</v>
          </cell>
          <cell r="K19">
            <v>29142</v>
          </cell>
        </row>
        <row r="20">
          <cell r="A20">
            <v>320.3</v>
          </cell>
          <cell r="B20" t="str">
            <v>SUBBASE GRANULAR</v>
          </cell>
          <cell r="C20" t="str">
            <v>M3</v>
          </cell>
          <cell r="D20">
            <v>23500</v>
          </cell>
          <cell r="E20">
            <v>23500</v>
          </cell>
          <cell r="F20">
            <v>25850</v>
          </cell>
          <cell r="G20">
            <v>28435.000000000004</v>
          </cell>
          <cell r="H20">
            <v>23500</v>
          </cell>
          <cell r="I20">
            <v>23500</v>
          </cell>
          <cell r="J20">
            <v>23500</v>
          </cell>
          <cell r="K20">
            <v>23500</v>
          </cell>
          <cell r="L20">
            <v>42134</v>
          </cell>
        </row>
        <row r="21">
          <cell r="A21">
            <v>320.39999999999998</v>
          </cell>
          <cell r="B21" t="str">
            <v>SUBBASE GRANULAR PARA BACHEO</v>
          </cell>
          <cell r="C21" t="str">
            <v>M3</v>
          </cell>
          <cell r="D21">
            <v>46183</v>
          </cell>
          <cell r="E21">
            <v>45899</v>
          </cell>
          <cell r="F21">
            <v>45230.9</v>
          </cell>
          <cell r="G21">
            <v>49753.990000000005</v>
          </cell>
          <cell r="H21">
            <v>65039</v>
          </cell>
          <cell r="I21">
            <v>58780</v>
          </cell>
          <cell r="J21">
            <v>46690</v>
          </cell>
          <cell r="K21">
            <v>42933</v>
          </cell>
        </row>
        <row r="22">
          <cell r="A22">
            <v>330.1</v>
          </cell>
          <cell r="B22" t="str">
            <v>BASE GRANULAR</v>
          </cell>
          <cell r="C22" t="str">
            <v>M3</v>
          </cell>
          <cell r="D22">
            <v>42754</v>
          </cell>
          <cell r="E22">
            <v>40694</v>
          </cell>
          <cell r="F22">
            <v>38294.300000000003</v>
          </cell>
          <cell r="G22">
            <v>42123.73</v>
          </cell>
          <cell r="H22">
            <v>60589</v>
          </cell>
          <cell r="I22">
            <v>38974</v>
          </cell>
          <cell r="J22">
            <v>51150</v>
          </cell>
          <cell r="K22">
            <v>32972</v>
          </cell>
          <cell r="L22">
            <v>51242</v>
          </cell>
        </row>
        <row r="23">
          <cell r="A23">
            <v>330.2</v>
          </cell>
          <cell r="B23" t="str">
            <v>BASE GRANULAR PARA BACHEO</v>
          </cell>
          <cell r="C23" t="str">
            <v>M3</v>
          </cell>
          <cell r="D23">
            <v>57558</v>
          </cell>
          <cell r="E23">
            <v>60524</v>
          </cell>
          <cell r="F23">
            <v>54569.9</v>
          </cell>
          <cell r="G23">
            <v>60026.890000000007</v>
          </cell>
          <cell r="H23">
            <v>73164</v>
          </cell>
          <cell r="I23">
            <v>51061</v>
          </cell>
          <cell r="J23">
            <v>63752</v>
          </cell>
          <cell r="K23">
            <v>47808</v>
          </cell>
        </row>
        <row r="24">
          <cell r="A24">
            <v>330.3</v>
          </cell>
          <cell r="B24" t="str">
            <v>BASE TRITURADA</v>
          </cell>
          <cell r="C24" t="str">
            <v>M3</v>
          </cell>
          <cell r="D24">
            <v>210</v>
          </cell>
          <cell r="E24">
            <v>72975</v>
          </cell>
          <cell r="F24">
            <v>0</v>
          </cell>
          <cell r="G24">
            <v>0</v>
          </cell>
        </row>
        <row r="25">
          <cell r="A25">
            <v>341.1</v>
          </cell>
          <cell r="B25" t="str">
            <v>Base estabilidasa con cemento</v>
          </cell>
          <cell r="C25" t="str">
            <v>m3</v>
          </cell>
          <cell r="D25">
            <v>210</v>
          </cell>
          <cell r="F25" t="str">
            <v>Excavación en material común  de la explanación, canales y préstamos</v>
          </cell>
          <cell r="G25" t="str">
            <v>m3</v>
          </cell>
          <cell r="L25">
            <v>45878</v>
          </cell>
        </row>
        <row r="26">
          <cell r="A26">
            <v>341.2</v>
          </cell>
          <cell r="B26" t="str">
            <v>Cemento</v>
          </cell>
          <cell r="C26" t="str">
            <v>kg</v>
          </cell>
          <cell r="D26">
            <v>210</v>
          </cell>
          <cell r="E26" t="str">
            <v>210P</v>
          </cell>
          <cell r="F26" t="str">
            <v>Limpieza de canales</v>
          </cell>
          <cell r="G26" t="str">
            <v>m3</v>
          </cell>
          <cell r="L26">
            <v>699</v>
          </cell>
        </row>
        <row r="27">
          <cell r="A27">
            <v>341.3</v>
          </cell>
          <cell r="B27" t="str">
            <v>BASE ESTAB. FRES-CEM(3%) BASE GRANULAR(10%)</v>
          </cell>
          <cell r="C27" t="str">
            <v>M3</v>
          </cell>
          <cell r="D27">
            <v>57558</v>
          </cell>
          <cell r="E27">
            <v>60524</v>
          </cell>
          <cell r="F27">
            <v>79127</v>
          </cell>
          <cell r="G27">
            <v>87039.700000000012</v>
          </cell>
          <cell r="H27">
            <v>73164</v>
          </cell>
          <cell r="I27">
            <v>51061</v>
          </cell>
          <cell r="J27">
            <v>63752</v>
          </cell>
          <cell r="K27">
            <v>47808</v>
          </cell>
        </row>
        <row r="28">
          <cell r="A28">
            <v>411.2</v>
          </cell>
          <cell r="B28" t="str">
            <v>EMULSION ASFALTICA DE ROTURA LENTA CRL-1</v>
          </cell>
          <cell r="C28" t="str">
            <v>LT</v>
          </cell>
          <cell r="D28">
            <v>211</v>
          </cell>
          <cell r="F28">
            <v>0</v>
          </cell>
          <cell r="G28">
            <v>0</v>
          </cell>
          <cell r="H28" t="str">
            <v>No incluye el transporte a distancias mayores a 100 ml</v>
          </cell>
          <cell r="J28">
            <v>420</v>
          </cell>
        </row>
        <row r="29">
          <cell r="A29">
            <v>413.1</v>
          </cell>
          <cell r="B29" t="str">
            <v>EXCAVACION PARA REPARACION PAV. EXISTEN.</v>
          </cell>
          <cell r="C29" t="str">
            <v>M3</v>
          </cell>
          <cell r="D29">
            <v>19965</v>
          </cell>
          <cell r="E29">
            <v>20613</v>
          </cell>
          <cell r="F29">
            <v>20078.3</v>
          </cell>
          <cell r="G29">
            <v>22086.13</v>
          </cell>
          <cell r="H29">
            <v>20657</v>
          </cell>
          <cell r="I29">
            <v>16873</v>
          </cell>
          <cell r="J29">
            <v>19954</v>
          </cell>
          <cell r="K29">
            <v>19906</v>
          </cell>
          <cell r="L29">
            <v>23732</v>
          </cell>
        </row>
        <row r="30">
          <cell r="A30">
            <v>420</v>
          </cell>
          <cell r="B30" t="str">
            <v>IMPRIMACION (EMULSION)</v>
          </cell>
          <cell r="C30" t="str">
            <v>M2</v>
          </cell>
          <cell r="D30">
            <v>646</v>
          </cell>
          <cell r="E30">
            <v>1222</v>
          </cell>
          <cell r="F30">
            <v>887.7</v>
          </cell>
          <cell r="G30">
            <v>976.47000000000014</v>
          </cell>
          <cell r="H30">
            <v>580</v>
          </cell>
          <cell r="I30">
            <v>473</v>
          </cell>
          <cell r="J30">
            <v>560</v>
          </cell>
          <cell r="K30">
            <v>477</v>
          </cell>
          <cell r="L30">
            <v>466</v>
          </cell>
        </row>
        <row r="31">
          <cell r="A31">
            <v>421</v>
          </cell>
          <cell r="B31" t="str">
            <v>RIEGO DE LIGA</v>
          </cell>
          <cell r="C31" t="str">
            <v>M2</v>
          </cell>
          <cell r="D31">
            <v>332</v>
          </cell>
          <cell r="E31">
            <v>426</v>
          </cell>
          <cell r="F31">
            <v>314.60000000000002</v>
          </cell>
          <cell r="G31">
            <v>346.06000000000006</v>
          </cell>
          <cell r="H31">
            <v>377</v>
          </cell>
          <cell r="I31">
            <v>475</v>
          </cell>
          <cell r="J31">
            <v>381</v>
          </cell>
          <cell r="K31">
            <v>242</v>
          </cell>
          <cell r="L31">
            <v>875</v>
          </cell>
          <cell r="M31">
            <v>570</v>
          </cell>
        </row>
        <row r="32">
          <cell r="A32">
            <v>421.1</v>
          </cell>
          <cell r="B32" t="str">
            <v>RIEGO DE LIGA (CEMENTO ASFALTICO)</v>
          </cell>
          <cell r="C32" t="str">
            <v>M2</v>
          </cell>
          <cell r="D32">
            <v>332</v>
          </cell>
          <cell r="E32">
            <v>426</v>
          </cell>
          <cell r="F32">
            <v>314.60000000000002</v>
          </cell>
          <cell r="G32">
            <v>346.06000000000006</v>
          </cell>
          <cell r="H32">
            <v>377</v>
          </cell>
          <cell r="I32">
            <v>475</v>
          </cell>
          <cell r="J32">
            <v>381</v>
          </cell>
          <cell r="K32">
            <v>242</v>
          </cell>
        </row>
        <row r="33">
          <cell r="A33">
            <v>421.2</v>
          </cell>
          <cell r="B33" t="str">
            <v>RIEGO DE LIGA (EMULSION)</v>
          </cell>
          <cell r="C33" t="str">
            <v>M2</v>
          </cell>
          <cell r="D33">
            <v>430</v>
          </cell>
          <cell r="E33">
            <v>758</v>
          </cell>
          <cell r="F33">
            <v>565.4</v>
          </cell>
          <cell r="G33">
            <v>621.94000000000005</v>
          </cell>
          <cell r="H33">
            <v>397</v>
          </cell>
          <cell r="I33">
            <v>341</v>
          </cell>
          <cell r="J33">
            <v>400</v>
          </cell>
          <cell r="K33">
            <v>346</v>
          </cell>
        </row>
        <row r="34">
          <cell r="A34">
            <v>430</v>
          </cell>
          <cell r="B34" t="str">
            <v>TRATAMIENTO SUPERFICIAL SIMPLE</v>
          </cell>
          <cell r="C34" t="str">
            <v>M2</v>
          </cell>
          <cell r="D34">
            <v>2947</v>
          </cell>
          <cell r="E34">
            <v>3903</v>
          </cell>
          <cell r="F34">
            <v>3339.6</v>
          </cell>
          <cell r="G34">
            <v>3673.5600000000004</v>
          </cell>
          <cell r="H34">
            <v>2661</v>
          </cell>
          <cell r="I34">
            <v>2467</v>
          </cell>
          <cell r="J34">
            <v>2626</v>
          </cell>
          <cell r="K34">
            <v>2262</v>
          </cell>
        </row>
        <row r="35">
          <cell r="A35">
            <v>431</v>
          </cell>
          <cell r="B35" t="str">
            <v>TRATAMIENTO SUPERFICIAL DOBLE</v>
          </cell>
          <cell r="C35" t="str">
            <v>M2</v>
          </cell>
          <cell r="D35">
            <v>4729</v>
          </cell>
          <cell r="E35">
            <v>6887</v>
          </cell>
          <cell r="F35">
            <v>5562.7</v>
          </cell>
          <cell r="G35">
            <v>6118.97</v>
          </cell>
          <cell r="H35">
            <v>4141</v>
          </cell>
          <cell r="I35">
            <v>3778</v>
          </cell>
          <cell r="J35">
            <v>4047</v>
          </cell>
          <cell r="K35">
            <v>3345</v>
          </cell>
        </row>
        <row r="36">
          <cell r="A36">
            <v>432</v>
          </cell>
          <cell r="B36" t="str">
            <v>SELLO ARENA - EMULSION</v>
          </cell>
          <cell r="C36" t="str">
            <v>M2</v>
          </cell>
          <cell r="D36">
            <v>1834</v>
          </cell>
          <cell r="E36">
            <v>2133</v>
          </cell>
          <cell r="F36">
            <v>1920.6</v>
          </cell>
          <cell r="G36">
            <v>2112.66</v>
          </cell>
          <cell r="H36">
            <v>1507</v>
          </cell>
          <cell r="I36">
            <v>1360</v>
          </cell>
          <cell r="J36">
            <v>1620</v>
          </cell>
          <cell r="K36">
            <v>1364</v>
          </cell>
        </row>
        <row r="37">
          <cell r="A37">
            <v>432.1</v>
          </cell>
          <cell r="B37" t="str">
            <v>SELLO EMULSION CRML, rompimiento lento</v>
          </cell>
          <cell r="C37" t="str">
            <v>M2</v>
          </cell>
          <cell r="D37">
            <v>1834</v>
          </cell>
          <cell r="E37">
            <v>2133</v>
          </cell>
          <cell r="F37">
            <v>1920.6</v>
          </cell>
          <cell r="G37">
            <v>2112.66</v>
          </cell>
          <cell r="H37">
            <v>1507</v>
          </cell>
          <cell r="I37">
            <v>1360</v>
          </cell>
          <cell r="J37">
            <v>1620</v>
          </cell>
          <cell r="K37">
            <v>1364</v>
          </cell>
        </row>
        <row r="38">
          <cell r="A38">
            <v>433</v>
          </cell>
          <cell r="B38" t="str">
            <v>LECHADA ASFALTICA</v>
          </cell>
          <cell r="C38" t="str">
            <v>M2</v>
          </cell>
          <cell r="D38">
            <v>6299</v>
          </cell>
          <cell r="E38">
            <v>6634</v>
          </cell>
          <cell r="F38">
            <v>6972.9</v>
          </cell>
          <cell r="G38">
            <v>7670.1900000000005</v>
          </cell>
          <cell r="H38">
            <v>5708</v>
          </cell>
          <cell r="I38">
            <v>5428</v>
          </cell>
          <cell r="J38">
            <v>5517</v>
          </cell>
          <cell r="K38">
            <v>4134</v>
          </cell>
        </row>
        <row r="39">
          <cell r="A39">
            <v>440.1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202221.8</v>
          </cell>
          <cell r="G39">
            <v>222443.98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440.2</v>
          </cell>
          <cell r="B40" t="str">
            <v>MEZCLA DENSA EN FRIO</v>
          </cell>
          <cell r="C40" t="str">
            <v>M3</v>
          </cell>
          <cell r="D40">
            <v>176355</v>
          </cell>
          <cell r="E40">
            <v>200444</v>
          </cell>
          <cell r="F40">
            <v>202221.8</v>
          </cell>
          <cell r="G40">
            <v>222443.98</v>
          </cell>
          <cell r="H40">
            <v>199896</v>
          </cell>
          <cell r="I40">
            <v>199779</v>
          </cell>
          <cell r="J40">
            <v>208671</v>
          </cell>
          <cell r="K40">
            <v>143585</v>
          </cell>
        </row>
        <row r="41">
          <cell r="A41">
            <v>440.3</v>
          </cell>
          <cell r="B41" t="str">
            <v>MEZCLA DENSA EN FRIO</v>
          </cell>
          <cell r="C41" t="str">
            <v>M3</v>
          </cell>
          <cell r="D41">
            <v>176355</v>
          </cell>
          <cell r="E41">
            <v>200444</v>
          </cell>
          <cell r="F41">
            <v>202221.8</v>
          </cell>
          <cell r="G41">
            <v>222443.98</v>
          </cell>
          <cell r="H41">
            <v>199896</v>
          </cell>
          <cell r="I41">
            <v>199779</v>
          </cell>
          <cell r="J41">
            <v>208671</v>
          </cell>
          <cell r="K41">
            <v>143585</v>
          </cell>
        </row>
        <row r="42">
          <cell r="A42">
            <v>440.5</v>
          </cell>
          <cell r="B42" t="str">
            <v>MEZCLA DENSA EN FRIO PARA BACHEO</v>
          </cell>
          <cell r="C42" t="str">
            <v>M3</v>
          </cell>
          <cell r="D42">
            <v>180881</v>
          </cell>
          <cell r="E42">
            <v>204166</v>
          </cell>
          <cell r="F42">
            <v>206720.8</v>
          </cell>
          <cell r="G42">
            <v>227392.88</v>
          </cell>
          <cell r="H42">
            <v>203841</v>
          </cell>
          <cell r="I42">
            <v>202683</v>
          </cell>
          <cell r="J42">
            <v>213759</v>
          </cell>
          <cell r="K42">
            <v>147358</v>
          </cell>
        </row>
        <row r="43">
          <cell r="A43">
            <v>450.5</v>
          </cell>
          <cell r="B43" t="str">
            <v>PARCHEO CON 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211516.79999999999</v>
          </cell>
          <cell r="G43">
            <v>232668.48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</row>
        <row r="44">
          <cell r="A44">
            <v>450.6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211516.79999999999</v>
          </cell>
          <cell r="G44">
            <v>232668.48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  <cell r="M44">
            <v>209300</v>
          </cell>
        </row>
        <row r="45">
          <cell r="A45">
            <v>450.7</v>
          </cell>
          <cell r="B45" t="str">
            <v>MEZCLA DENSA EN CALIENTE</v>
          </cell>
          <cell r="C45" t="str">
            <v>M3</v>
          </cell>
          <cell r="D45">
            <v>192930</v>
          </cell>
          <cell r="E45">
            <v>200444</v>
          </cell>
          <cell r="F45">
            <v>211516.79999999999</v>
          </cell>
          <cell r="G45">
            <v>232668.48</v>
          </cell>
          <cell r="H45">
            <v>207696</v>
          </cell>
          <cell r="I45">
            <v>242679</v>
          </cell>
          <cell r="J45">
            <v>231746</v>
          </cell>
          <cell r="K45">
            <v>145860</v>
          </cell>
          <cell r="M45">
            <v>205600</v>
          </cell>
        </row>
        <row r="46">
          <cell r="A46">
            <v>450.8</v>
          </cell>
          <cell r="B46" t="str">
            <v>MEZCLA DENSA EN CALIENTE</v>
          </cell>
          <cell r="C46" t="str">
            <v>M3</v>
          </cell>
          <cell r="D46">
            <v>192930</v>
          </cell>
          <cell r="E46">
            <v>200444</v>
          </cell>
          <cell r="F46">
            <v>211516.79999999999</v>
          </cell>
          <cell r="G46">
            <v>232668.48</v>
          </cell>
          <cell r="H46">
            <v>207696</v>
          </cell>
          <cell r="I46">
            <v>242679</v>
          </cell>
          <cell r="J46">
            <v>231746</v>
          </cell>
          <cell r="K46">
            <v>145860</v>
          </cell>
        </row>
        <row r="47">
          <cell r="A47">
            <v>450.11</v>
          </cell>
          <cell r="B47" t="str">
            <v>MEZCLA DENSA EN CALIENTE PARA BACHEO</v>
          </cell>
          <cell r="C47" t="str">
            <v>M3</v>
          </cell>
          <cell r="D47">
            <v>198283</v>
          </cell>
          <cell r="E47">
            <v>206058</v>
          </cell>
          <cell r="F47">
            <v>217730.7</v>
          </cell>
          <cell r="G47">
            <v>239503.77000000002</v>
          </cell>
          <cell r="H47">
            <v>214079</v>
          </cell>
          <cell r="I47">
            <v>250271</v>
          </cell>
          <cell r="J47">
            <v>239028</v>
          </cell>
          <cell r="K47">
            <v>149205</v>
          </cell>
        </row>
        <row r="48">
          <cell r="A48">
            <v>450.12</v>
          </cell>
          <cell r="B48" t="str">
            <v>MEZCLA DENSA EN CALIENTE PARA BACHEO</v>
          </cell>
          <cell r="C48" t="str">
            <v>M3</v>
          </cell>
          <cell r="D48">
            <v>198283</v>
          </cell>
          <cell r="E48">
            <v>206058</v>
          </cell>
          <cell r="F48">
            <v>217730.7</v>
          </cell>
          <cell r="G48">
            <v>239503.77000000002</v>
          </cell>
          <cell r="H48">
            <v>214079</v>
          </cell>
          <cell r="I48">
            <v>250271</v>
          </cell>
          <cell r="J48">
            <v>239028</v>
          </cell>
          <cell r="K48">
            <v>149205</v>
          </cell>
        </row>
        <row r="49">
          <cell r="A49">
            <v>450.13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211516.79999999999</v>
          </cell>
          <cell r="G49">
            <v>232668.48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</row>
        <row r="50">
          <cell r="A50">
            <v>450.14</v>
          </cell>
          <cell r="B50" t="str">
            <v>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211516.79999999999</v>
          </cell>
          <cell r="G50">
            <v>232668.48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</row>
        <row r="51">
          <cell r="A51">
            <v>450.15</v>
          </cell>
          <cell r="B51" t="str">
            <v>MEZCLA DENSA EN CALIENTE</v>
          </cell>
          <cell r="C51" t="str">
            <v>M3</v>
          </cell>
          <cell r="D51">
            <v>192930</v>
          </cell>
          <cell r="E51">
            <v>200444</v>
          </cell>
          <cell r="F51">
            <v>211516.79999999999</v>
          </cell>
          <cell r="G51">
            <v>232668.48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</row>
        <row r="52">
          <cell r="A52">
            <v>450.16</v>
          </cell>
          <cell r="B52" t="str">
            <v>PARCHEO CON MEZCLA DENSA EN CALIENTE</v>
          </cell>
          <cell r="C52" t="str">
            <v>M3</v>
          </cell>
          <cell r="D52">
            <v>192930</v>
          </cell>
          <cell r="E52">
            <v>200444</v>
          </cell>
          <cell r="F52">
            <v>211516.79999999999</v>
          </cell>
          <cell r="G52">
            <v>232668.48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</row>
        <row r="53">
          <cell r="A53">
            <v>450.17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211516.79999999999</v>
          </cell>
          <cell r="G53">
            <v>232668.48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  <cell r="L53">
            <v>256491</v>
          </cell>
        </row>
        <row r="54">
          <cell r="A54">
            <v>450.18</v>
          </cell>
          <cell r="B54" t="str">
            <v>MEZCLA DENSA EN CALIENTE MDC-2</v>
          </cell>
          <cell r="C54" t="str">
            <v>M3</v>
          </cell>
          <cell r="D54">
            <v>192930</v>
          </cell>
          <cell r="E54">
            <v>200444</v>
          </cell>
          <cell r="F54">
            <v>211516.79999999999</v>
          </cell>
          <cell r="G54">
            <v>232668.48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</row>
        <row r="55">
          <cell r="A55">
            <v>450.19</v>
          </cell>
          <cell r="B55" t="str">
            <v>MEZCLA DENSA EN CALIENTE MDC-2</v>
          </cell>
          <cell r="C55" t="str">
            <v>M3</v>
          </cell>
          <cell r="D55">
            <v>192930</v>
          </cell>
          <cell r="E55">
            <v>200444</v>
          </cell>
          <cell r="F55">
            <v>211516.79999999999</v>
          </cell>
          <cell r="G55">
            <v>232668.48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</row>
        <row r="56">
          <cell r="A56">
            <v>450.21</v>
          </cell>
          <cell r="B56" t="str">
            <v>MEZCLA DENSA EN CALIENTE MDC-3</v>
          </cell>
          <cell r="C56" t="str">
            <v>M3</v>
          </cell>
          <cell r="D56">
            <v>192930</v>
          </cell>
          <cell r="E56">
            <v>200444</v>
          </cell>
          <cell r="F56">
            <v>211516.79999999999</v>
          </cell>
          <cell r="G56">
            <v>232668.48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</row>
        <row r="57">
          <cell r="A57">
            <v>450.22</v>
          </cell>
          <cell r="B57" t="str">
            <v>PARCHEO CON MEZCLA DENSA EN CALIENTE</v>
          </cell>
          <cell r="C57" t="str">
            <v>M3</v>
          </cell>
          <cell r="D57">
            <v>192930</v>
          </cell>
          <cell r="E57">
            <v>200444</v>
          </cell>
          <cell r="F57">
            <v>211516.79999999999</v>
          </cell>
          <cell r="G57">
            <v>232668.48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</row>
        <row r="58">
          <cell r="A58">
            <v>450.23</v>
          </cell>
          <cell r="B58" t="str">
            <v>MEZCLA DENSA EN CALIENTE MDC-1</v>
          </cell>
          <cell r="C58" t="str">
            <v>M3</v>
          </cell>
          <cell r="D58">
            <v>192930</v>
          </cell>
          <cell r="E58">
            <v>200444</v>
          </cell>
          <cell r="F58">
            <v>211516.79999999999</v>
          </cell>
          <cell r="G58">
            <v>232668.48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  <cell r="L58">
            <v>296364</v>
          </cell>
        </row>
        <row r="59">
          <cell r="A59">
            <v>450.24</v>
          </cell>
          <cell r="B59" t="str">
            <v>MEZCLA DENSA EN CALIENTE MDC-2</v>
          </cell>
          <cell r="C59" t="str">
            <v>M3</v>
          </cell>
          <cell r="D59">
            <v>192930</v>
          </cell>
          <cell r="E59">
            <v>200444</v>
          </cell>
          <cell r="F59">
            <v>211516.79999999999</v>
          </cell>
          <cell r="G59">
            <v>232668.48</v>
          </cell>
          <cell r="H59">
            <v>207696</v>
          </cell>
          <cell r="I59">
            <v>242679</v>
          </cell>
          <cell r="J59">
            <v>231746</v>
          </cell>
          <cell r="K59">
            <v>145860</v>
          </cell>
          <cell r="L59">
            <v>299613</v>
          </cell>
        </row>
        <row r="60">
          <cell r="A60">
            <v>450.25</v>
          </cell>
          <cell r="B60" t="str">
            <v>PARCHEO CON MEZCLA DENSA EN CALIENTE MDC-2</v>
          </cell>
          <cell r="C60">
            <v>413</v>
          </cell>
          <cell r="D60">
            <v>413</v>
          </cell>
          <cell r="F60" t="str">
            <v>Excavación para reparación del pavimento existente</v>
          </cell>
          <cell r="G60" t="str">
            <v>m3</v>
          </cell>
          <cell r="L60">
            <v>273731</v>
          </cell>
        </row>
        <row r="61">
          <cell r="A61">
            <v>450.26</v>
          </cell>
          <cell r="B61" t="str">
            <v>MEZCLA DENSA EN CALIENTE MDC-2 PARA BACHEO</v>
          </cell>
          <cell r="C61" t="str">
            <v>M3</v>
          </cell>
          <cell r="D61">
            <v>192930</v>
          </cell>
          <cell r="E61">
            <v>200444</v>
          </cell>
          <cell r="F61">
            <v>211516.79999999999</v>
          </cell>
          <cell r="G61">
            <v>232668.48</v>
          </cell>
          <cell r="H61">
            <v>207696</v>
          </cell>
          <cell r="I61">
            <v>242679</v>
          </cell>
          <cell r="J61">
            <v>231746</v>
          </cell>
          <cell r="K61">
            <v>145860</v>
          </cell>
        </row>
        <row r="62">
          <cell r="A62">
            <v>450.27</v>
          </cell>
          <cell r="B62" t="str">
            <v>MEZCLA DENSA EN CALIENTE MDC-1</v>
          </cell>
          <cell r="C62" t="str">
            <v>M3</v>
          </cell>
          <cell r="D62">
            <v>192930</v>
          </cell>
          <cell r="E62">
            <v>200444</v>
          </cell>
          <cell r="F62">
            <v>211516.79999999999</v>
          </cell>
          <cell r="G62">
            <v>232668.48</v>
          </cell>
          <cell r="H62">
            <v>207696</v>
          </cell>
          <cell r="I62">
            <v>242679</v>
          </cell>
          <cell r="J62">
            <v>231746</v>
          </cell>
          <cell r="K62">
            <v>145860</v>
          </cell>
        </row>
        <row r="63">
          <cell r="A63">
            <v>450.28</v>
          </cell>
          <cell r="B63" t="str">
            <v>MEZCLA DENSA EN CALIENTE MDC-3</v>
          </cell>
          <cell r="C63">
            <v>421</v>
          </cell>
          <cell r="D63">
            <v>421</v>
          </cell>
          <cell r="F63" t="str">
            <v>Riego de liga</v>
          </cell>
          <cell r="G63" t="str">
            <v>m2</v>
          </cell>
          <cell r="L63">
            <v>299900</v>
          </cell>
        </row>
        <row r="64">
          <cell r="A64">
            <v>460</v>
          </cell>
          <cell r="B64" t="str">
            <v>FRESADO DE PAVIMENTO ASFALTICO (H= 0.20)</v>
          </cell>
          <cell r="C64" t="str">
            <v>M2</v>
          </cell>
          <cell r="D64">
            <v>6760</v>
          </cell>
          <cell r="E64">
            <v>8250</v>
          </cell>
          <cell r="F64">
            <v>9000.2000000000007</v>
          </cell>
          <cell r="G64">
            <v>9900.2200000000012</v>
          </cell>
          <cell r="H64">
            <v>8139</v>
          </cell>
          <cell r="I64">
            <v>7774</v>
          </cell>
          <cell r="J64">
            <v>8152</v>
          </cell>
          <cell r="K64">
            <v>7892</v>
          </cell>
          <cell r="M64">
            <v>2950</v>
          </cell>
        </row>
        <row r="65">
          <cell r="A65">
            <v>460.1</v>
          </cell>
          <cell r="B65" t="str">
            <v>FRESADO DE PAVIMENTO ASFALTICO (H= 0.20)</v>
          </cell>
          <cell r="C65" t="str">
            <v>M3</v>
          </cell>
          <cell r="D65">
            <v>33800</v>
          </cell>
          <cell r="E65">
            <v>41250</v>
          </cell>
          <cell r="F65">
            <v>45001</v>
          </cell>
          <cell r="G65">
            <v>49501.100000000006</v>
          </cell>
          <cell r="H65">
            <v>40695</v>
          </cell>
          <cell r="I65">
            <v>38870</v>
          </cell>
          <cell r="J65">
            <v>40760</v>
          </cell>
          <cell r="K65">
            <v>39460</v>
          </cell>
          <cell r="L65">
            <v>42413</v>
          </cell>
        </row>
        <row r="66">
          <cell r="A66">
            <v>460.3</v>
          </cell>
          <cell r="B66" t="str">
            <v>FRESADO DE PAVIMENTO ASFALTICO, M3 CON TRANS</v>
          </cell>
          <cell r="C66" t="str">
            <v>M3</v>
          </cell>
          <cell r="D66">
            <v>6760</v>
          </cell>
          <cell r="E66">
            <v>8250</v>
          </cell>
          <cell r="F66">
            <v>9000.2000000000007</v>
          </cell>
          <cell r="G66">
            <v>9900.2200000000012</v>
          </cell>
          <cell r="H66">
            <v>8139</v>
          </cell>
          <cell r="I66">
            <v>7774</v>
          </cell>
          <cell r="J66">
            <v>8152</v>
          </cell>
          <cell r="K66">
            <v>7892</v>
          </cell>
          <cell r="L66">
            <v>0</v>
          </cell>
        </row>
        <row r="67">
          <cell r="A67">
            <v>460.2</v>
          </cell>
          <cell r="B67" t="str">
            <v>FRESADO DE PAVIMENTO ASFALTICO, M3 SIN TRANS</v>
          </cell>
          <cell r="C67" t="str">
            <v>M3</v>
          </cell>
          <cell r="D67">
            <v>6760</v>
          </cell>
          <cell r="E67">
            <v>8250</v>
          </cell>
          <cell r="F67">
            <v>9000.2000000000007</v>
          </cell>
          <cell r="G67">
            <v>9900.2200000000012</v>
          </cell>
          <cell r="H67">
            <v>8139</v>
          </cell>
          <cell r="I67">
            <v>7774</v>
          </cell>
          <cell r="J67">
            <v>8152</v>
          </cell>
          <cell r="K67">
            <v>7892</v>
          </cell>
        </row>
        <row r="68">
          <cell r="A68">
            <v>461.1</v>
          </cell>
          <cell r="B68" t="str">
            <v>PAVIMENTO ASFALTICO RECICLADO EN FRIO</v>
          </cell>
          <cell r="C68" t="str">
            <v>M3</v>
          </cell>
          <cell r="D68">
            <v>41246</v>
          </cell>
          <cell r="E68">
            <v>42740</v>
          </cell>
          <cell r="F68">
            <v>43111.199999999997</v>
          </cell>
          <cell r="G68">
            <v>47422.32</v>
          </cell>
          <cell r="H68">
            <v>38775</v>
          </cell>
          <cell r="I68">
            <v>40002</v>
          </cell>
          <cell r="J68">
            <v>42089</v>
          </cell>
          <cell r="K68">
            <v>37835</v>
          </cell>
        </row>
        <row r="69">
          <cell r="A69">
            <v>461.2</v>
          </cell>
          <cell r="B69" t="str">
            <v>PAVIMENTO ASFALTICO RECICLADO EN FRIO</v>
          </cell>
          <cell r="C69" t="str">
            <v>M3</v>
          </cell>
          <cell r="D69">
            <v>41246</v>
          </cell>
          <cell r="E69">
            <v>42740</v>
          </cell>
          <cell r="F69">
            <v>43111.199999999997</v>
          </cell>
          <cell r="G69">
            <v>47422.32</v>
          </cell>
          <cell r="H69">
            <v>38775</v>
          </cell>
          <cell r="I69">
            <v>40002</v>
          </cell>
          <cell r="J69">
            <v>42089</v>
          </cell>
          <cell r="K69">
            <v>37835</v>
          </cell>
        </row>
        <row r="70">
          <cell r="A70">
            <v>461.3</v>
          </cell>
          <cell r="B70" t="str">
            <v>PAVIMENTO ASFALTICO RECICLADO EN FRIO</v>
          </cell>
          <cell r="C70" t="str">
            <v>M3</v>
          </cell>
          <cell r="D70">
            <v>41246</v>
          </cell>
          <cell r="E70">
            <v>42740</v>
          </cell>
          <cell r="F70">
            <v>43111.199999999997</v>
          </cell>
          <cell r="G70">
            <v>47422.32</v>
          </cell>
          <cell r="H70">
            <v>38775</v>
          </cell>
          <cell r="I70">
            <v>40002</v>
          </cell>
          <cell r="J70">
            <v>42089</v>
          </cell>
          <cell r="K70">
            <v>37835</v>
          </cell>
        </row>
        <row r="71">
          <cell r="A71">
            <v>462.1</v>
          </cell>
          <cell r="B71" t="str">
            <v>PAVIM ASF RECICLADO EN CALIENT</v>
          </cell>
          <cell r="C71" t="str">
            <v>M3</v>
          </cell>
          <cell r="D71">
            <v>51974</v>
          </cell>
          <cell r="E71">
            <v>54317</v>
          </cell>
          <cell r="F71">
            <v>57229.7</v>
          </cell>
          <cell r="G71">
            <v>62952.67</v>
          </cell>
          <cell r="H71">
            <v>54688</v>
          </cell>
          <cell r="I71">
            <v>59810</v>
          </cell>
          <cell r="J71">
            <v>59686</v>
          </cell>
          <cell r="K71">
            <v>44898</v>
          </cell>
        </row>
        <row r="72">
          <cell r="A72">
            <v>462.2</v>
          </cell>
          <cell r="B72" t="str">
            <v>PAVIM ASF RECICLADO EN CALIENT</v>
          </cell>
          <cell r="C72" t="str">
            <v>M3</v>
          </cell>
          <cell r="D72">
            <v>51974</v>
          </cell>
          <cell r="E72">
            <v>54317</v>
          </cell>
          <cell r="F72">
            <v>57229.7</v>
          </cell>
          <cell r="G72">
            <v>62952.67</v>
          </cell>
          <cell r="H72">
            <v>54688</v>
          </cell>
          <cell r="I72">
            <v>59810</v>
          </cell>
          <cell r="J72">
            <v>59686</v>
          </cell>
          <cell r="K72">
            <v>44898</v>
          </cell>
        </row>
        <row r="73">
          <cell r="A73">
            <v>462.3</v>
          </cell>
          <cell r="B73" t="str">
            <v>PAVIM ASF RECICLADO EN CALIENT</v>
          </cell>
          <cell r="C73" t="str">
            <v>M3</v>
          </cell>
          <cell r="D73">
            <v>51974</v>
          </cell>
          <cell r="E73">
            <v>54317</v>
          </cell>
          <cell r="F73">
            <v>57229.7</v>
          </cell>
          <cell r="G73">
            <v>62952.67</v>
          </cell>
          <cell r="H73">
            <v>54688</v>
          </cell>
          <cell r="I73">
            <v>59810</v>
          </cell>
          <cell r="J73">
            <v>59686</v>
          </cell>
          <cell r="K73">
            <v>44898</v>
          </cell>
        </row>
        <row r="74">
          <cell r="A74">
            <v>462.4</v>
          </cell>
          <cell r="B74" t="str">
            <v>PAVIM ASFALT RECICL. EN CALIENTE/BACHEO</v>
          </cell>
          <cell r="C74" t="str">
            <v>M3</v>
          </cell>
          <cell r="D74">
            <v>59712</v>
          </cell>
          <cell r="E74">
            <v>63531</v>
          </cell>
          <cell r="F74">
            <v>67435.5</v>
          </cell>
          <cell r="G74">
            <v>74179.05</v>
          </cell>
          <cell r="H74">
            <v>64121</v>
          </cell>
          <cell r="I74">
            <v>67941</v>
          </cell>
          <cell r="J74">
            <v>69250</v>
          </cell>
          <cell r="K74">
            <v>53307</v>
          </cell>
        </row>
        <row r="75">
          <cell r="A75">
            <v>600.20000000000005</v>
          </cell>
          <cell r="B75" t="str">
            <v>EXCAVACION VARIAS EN ROCA EN SECO</v>
          </cell>
          <cell r="C75" t="str">
            <v>M3</v>
          </cell>
          <cell r="D75">
            <v>26299</v>
          </cell>
          <cell r="E75">
            <v>24249</v>
          </cell>
          <cell r="F75">
            <v>24152.7</v>
          </cell>
          <cell r="G75">
            <v>26567.97</v>
          </cell>
          <cell r="H75">
            <v>26614</v>
          </cell>
          <cell r="I75">
            <v>23163</v>
          </cell>
          <cell r="J75">
            <v>27920</v>
          </cell>
          <cell r="K75">
            <v>23839</v>
          </cell>
        </row>
        <row r="76">
          <cell r="A76">
            <v>600.29999999999995</v>
          </cell>
          <cell r="B76" t="str">
            <v>EXCAVACION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32217.9</v>
          </cell>
          <cell r="G76">
            <v>35439.69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600.6</v>
          </cell>
          <cell r="B77" t="str">
            <v>EXCAVACION VARIAS SIN CLASIFICAR</v>
          </cell>
          <cell r="C77" t="str">
            <v>M3</v>
          </cell>
          <cell r="D77">
            <v>24079</v>
          </cell>
          <cell r="E77">
            <v>32998</v>
          </cell>
          <cell r="F77">
            <v>29815.5</v>
          </cell>
          <cell r="G77">
            <v>32797.050000000003</v>
          </cell>
          <cell r="H77">
            <v>25041</v>
          </cell>
          <cell r="I77">
            <v>21146</v>
          </cell>
          <cell r="J77">
            <v>24588</v>
          </cell>
          <cell r="K77">
            <v>22877</v>
          </cell>
          <cell r="L77">
            <v>15236</v>
          </cell>
        </row>
        <row r="78">
          <cell r="A78">
            <v>600.70000000000005</v>
          </cell>
          <cell r="B78" t="str">
            <v>EXCAVACION VARIAS MATERIAL COMUN EN SECO</v>
          </cell>
          <cell r="C78" t="str">
            <v>M3</v>
          </cell>
          <cell r="D78">
            <v>20506</v>
          </cell>
          <cell r="E78">
            <v>27959</v>
          </cell>
          <cell r="F78">
            <v>25264.799999999999</v>
          </cell>
          <cell r="G78">
            <v>27791.280000000002</v>
          </cell>
          <cell r="H78">
            <v>21311</v>
          </cell>
          <cell r="I78">
            <v>17988</v>
          </cell>
          <cell r="J78">
            <v>20890</v>
          </cell>
          <cell r="K78">
            <v>19430</v>
          </cell>
        </row>
        <row r="79">
          <cell r="A79">
            <v>600.79999999999995</v>
          </cell>
          <cell r="B79" t="str">
            <v>EXCAVACION VARIAS MAT. COMUN BAJO AGUA</v>
          </cell>
          <cell r="C79" t="str">
            <v>M3</v>
          </cell>
          <cell r="D79">
            <v>26161</v>
          </cell>
          <cell r="E79">
            <v>35331</v>
          </cell>
          <cell r="F79">
            <v>33086.9</v>
          </cell>
          <cell r="G79">
            <v>36395.590000000004</v>
          </cell>
          <cell r="H79">
            <v>27617</v>
          </cell>
          <cell r="I79">
            <v>24050</v>
          </cell>
          <cell r="J79">
            <v>26875</v>
          </cell>
          <cell r="K79">
            <v>23622</v>
          </cell>
        </row>
        <row r="80">
          <cell r="A80">
            <v>600.9</v>
          </cell>
          <cell r="B80" t="str">
            <v>EXCAVACIONES VARIAS EN ROCA BAJO AGUA</v>
          </cell>
          <cell r="C80" t="str">
            <v>M3</v>
          </cell>
          <cell r="D80">
            <v>32559</v>
          </cell>
          <cell r="E80">
            <v>31815</v>
          </cell>
          <cell r="F80">
            <v>32217.9</v>
          </cell>
          <cell r="G80">
            <v>35439.69</v>
          </cell>
          <cell r="H80">
            <v>34535</v>
          </cell>
          <cell r="I80">
            <v>27959</v>
          </cell>
          <cell r="J80">
            <v>34077</v>
          </cell>
          <cell r="K80">
            <v>32598</v>
          </cell>
        </row>
        <row r="81">
          <cell r="A81">
            <v>610.1</v>
          </cell>
          <cell r="B81" t="str">
            <v>RELLENO PARA ESTRUCTURAS</v>
          </cell>
          <cell r="C81" t="str">
            <v>M3</v>
          </cell>
          <cell r="D81">
            <v>19312</v>
          </cell>
          <cell r="E81">
            <v>17272</v>
          </cell>
          <cell r="F81">
            <v>21201.4</v>
          </cell>
          <cell r="G81">
            <v>23321.540000000005</v>
          </cell>
          <cell r="H81">
            <v>24786</v>
          </cell>
          <cell r="I81">
            <v>31143</v>
          </cell>
          <cell r="J81">
            <v>17365</v>
          </cell>
          <cell r="K81">
            <v>19312</v>
          </cell>
          <cell r="L81">
            <v>32409</v>
          </cell>
        </row>
        <row r="82">
          <cell r="A82">
            <v>623.1</v>
          </cell>
          <cell r="B82" t="str">
            <v>SUMINISTRO E HINCAMIENTO DE RIELES</v>
          </cell>
          <cell r="C82" t="str">
            <v>M3</v>
          </cell>
          <cell r="D82">
            <v>59266</v>
          </cell>
          <cell r="E82">
            <v>59266</v>
          </cell>
          <cell r="F82">
            <v>65192.6</v>
          </cell>
          <cell r="G82">
            <v>71711.86</v>
          </cell>
          <cell r="H82">
            <v>59266</v>
          </cell>
          <cell r="I82">
            <v>59266</v>
          </cell>
          <cell r="J82">
            <v>59266</v>
          </cell>
          <cell r="K82">
            <v>59266</v>
          </cell>
        </row>
        <row r="83">
          <cell r="A83">
            <v>623.20000000000005</v>
          </cell>
          <cell r="B83" t="str">
            <v>SUMINISTRO E INSTALACION DE RIELES</v>
          </cell>
          <cell r="C83" t="str">
            <v>M3</v>
          </cell>
          <cell r="D83">
            <v>49871</v>
          </cell>
          <cell r="E83">
            <v>49871</v>
          </cell>
          <cell r="F83">
            <v>54858.1</v>
          </cell>
          <cell r="G83">
            <v>60343.91</v>
          </cell>
          <cell r="H83">
            <v>49871</v>
          </cell>
          <cell r="I83">
            <v>49871</v>
          </cell>
          <cell r="J83">
            <v>49871</v>
          </cell>
          <cell r="K83">
            <v>49871</v>
          </cell>
        </row>
        <row r="84">
          <cell r="A84">
            <v>630.29999999999995</v>
          </cell>
          <cell r="B84" t="str">
            <v>CONCRETO CLASE C</v>
          </cell>
          <cell r="C84" t="str">
            <v>M3</v>
          </cell>
          <cell r="D84">
            <v>279236</v>
          </cell>
          <cell r="E84">
            <v>294531</v>
          </cell>
          <cell r="F84">
            <v>289946.8</v>
          </cell>
          <cell r="G84">
            <v>318941.48000000004</v>
          </cell>
          <cell r="H84">
            <v>285754</v>
          </cell>
          <cell r="I84">
            <v>267211</v>
          </cell>
          <cell r="J84">
            <v>270488</v>
          </cell>
          <cell r="K84">
            <v>213438</v>
          </cell>
        </row>
        <row r="85">
          <cell r="A85">
            <v>630.4</v>
          </cell>
          <cell r="B85" t="str">
            <v>CONCRETO CLASE D</v>
          </cell>
          <cell r="C85" t="str">
            <v>M3</v>
          </cell>
          <cell r="D85">
            <v>261647</v>
          </cell>
          <cell r="E85">
            <v>281102</v>
          </cell>
          <cell r="F85">
            <v>268925.8</v>
          </cell>
          <cell r="G85">
            <v>295818.38</v>
          </cell>
          <cell r="H85">
            <v>265299</v>
          </cell>
          <cell r="I85">
            <v>250493</v>
          </cell>
          <cell r="J85">
            <v>252334</v>
          </cell>
          <cell r="K85">
            <v>197162</v>
          </cell>
          <cell r="L85">
            <v>355438</v>
          </cell>
        </row>
        <row r="86">
          <cell r="A86">
            <v>630.5</v>
          </cell>
          <cell r="B86" t="str">
            <v>CONCRETO CLASE E</v>
          </cell>
          <cell r="C86" t="str">
            <v>M3</v>
          </cell>
          <cell r="D86">
            <v>239651</v>
          </cell>
          <cell r="E86">
            <v>260692</v>
          </cell>
          <cell r="F86">
            <v>242756.8</v>
          </cell>
          <cell r="G86">
            <v>267032.48</v>
          </cell>
          <cell r="H86">
            <v>237037</v>
          </cell>
          <cell r="I86">
            <v>229927</v>
          </cell>
          <cell r="J86">
            <v>227491</v>
          </cell>
          <cell r="K86">
            <v>175738</v>
          </cell>
        </row>
        <row r="87">
          <cell r="A87">
            <v>630.6</v>
          </cell>
          <cell r="B87" t="str">
            <v>CONCRETO CLASE F</v>
          </cell>
          <cell r="C87" t="str">
            <v>M3</v>
          </cell>
          <cell r="D87">
            <v>214526</v>
          </cell>
          <cell r="E87">
            <v>219476</v>
          </cell>
          <cell r="F87">
            <v>218079.4</v>
          </cell>
          <cell r="G87">
            <v>239887.34000000003</v>
          </cell>
          <cell r="H87">
            <v>213901</v>
          </cell>
          <cell r="I87">
            <v>200318</v>
          </cell>
          <cell r="J87">
            <v>202628</v>
          </cell>
          <cell r="K87">
            <v>155789</v>
          </cell>
        </row>
        <row r="88">
          <cell r="A88">
            <v>630.70000000000005</v>
          </cell>
          <cell r="B88" t="str">
            <v xml:space="preserve">CONCRETO CLASE G </v>
          </cell>
          <cell r="C88" t="str">
            <v>M3</v>
          </cell>
          <cell r="D88">
            <v>203415</v>
          </cell>
          <cell r="E88">
            <v>232154</v>
          </cell>
          <cell r="F88">
            <v>207572.2</v>
          </cell>
          <cell r="G88">
            <v>228329.42000000004</v>
          </cell>
          <cell r="H88">
            <v>191391</v>
          </cell>
          <cell r="I88">
            <v>202790</v>
          </cell>
          <cell r="J88">
            <v>186902</v>
          </cell>
          <cell r="K88">
            <v>137452</v>
          </cell>
        </row>
        <row r="89">
          <cell r="A89">
            <v>630.12</v>
          </cell>
          <cell r="B89" t="str">
            <v>CONCRETO CLASE G (BASES)</v>
          </cell>
          <cell r="C89" t="str">
            <v>M3</v>
          </cell>
          <cell r="D89">
            <v>190278</v>
          </cell>
          <cell r="E89">
            <v>213015</v>
          </cell>
          <cell r="F89">
            <v>194562.5</v>
          </cell>
          <cell r="G89">
            <v>214018.75000000003</v>
          </cell>
          <cell r="H89">
            <v>180440</v>
          </cell>
          <cell r="I89">
            <v>188474</v>
          </cell>
          <cell r="J89">
            <v>175647</v>
          </cell>
          <cell r="K89">
            <v>130090</v>
          </cell>
        </row>
        <row r="90">
          <cell r="A90">
            <v>630.13</v>
          </cell>
          <cell r="B90" t="str">
            <v>CONCRETO CLASE G (ELEVACIONES)</v>
          </cell>
          <cell r="C90" t="str">
            <v>M3</v>
          </cell>
          <cell r="D90">
            <v>203415</v>
          </cell>
          <cell r="E90">
            <v>232154</v>
          </cell>
          <cell r="F90">
            <v>207572.2</v>
          </cell>
          <cell r="G90">
            <v>228329.42000000004</v>
          </cell>
          <cell r="H90">
            <v>191391</v>
          </cell>
          <cell r="I90">
            <v>202790</v>
          </cell>
          <cell r="J90">
            <v>186902</v>
          </cell>
          <cell r="K90">
            <v>137452</v>
          </cell>
        </row>
        <row r="91">
          <cell r="A91">
            <v>630.15</v>
          </cell>
          <cell r="B91" t="str">
            <v>Sum y coloc bolsacretos clase E y hierro 1/2</v>
          </cell>
          <cell r="C91" t="str">
            <v>M3</v>
          </cell>
          <cell r="D91">
            <v>203415</v>
          </cell>
          <cell r="E91">
            <v>232154</v>
          </cell>
          <cell r="F91">
            <v>207572.2</v>
          </cell>
          <cell r="G91">
            <v>228329.42000000004</v>
          </cell>
          <cell r="H91">
            <v>191391</v>
          </cell>
          <cell r="I91">
            <v>202790</v>
          </cell>
          <cell r="J91">
            <v>186902</v>
          </cell>
          <cell r="K91">
            <v>137452</v>
          </cell>
        </row>
        <row r="92">
          <cell r="A92">
            <v>630.16</v>
          </cell>
          <cell r="B92" t="str">
            <v>Sum y coloc pentápodos clase E</v>
          </cell>
          <cell r="C92" t="str">
            <v>M3</v>
          </cell>
          <cell r="D92">
            <v>203415</v>
          </cell>
          <cell r="E92">
            <v>232154</v>
          </cell>
          <cell r="F92">
            <v>207572.2</v>
          </cell>
          <cell r="G92">
            <v>228329.42000000004</v>
          </cell>
          <cell r="H92">
            <v>191391</v>
          </cell>
          <cell r="I92">
            <v>202790</v>
          </cell>
          <cell r="J92">
            <v>186902</v>
          </cell>
          <cell r="K92">
            <v>137452</v>
          </cell>
        </row>
        <row r="93">
          <cell r="A93">
            <v>632</v>
          </cell>
          <cell r="B93" t="str">
            <v>BARANDA EN CONCRETO</v>
          </cell>
          <cell r="C93" t="str">
            <v>ML</v>
          </cell>
          <cell r="D93">
            <v>149763</v>
          </cell>
          <cell r="E93" t="str">
            <v>450P-1</v>
          </cell>
          <cell r="F93">
            <v>0</v>
          </cell>
          <cell r="G93">
            <v>0</v>
          </cell>
          <cell r="H93" t="str">
            <v>Incluye suministro y transporte del cemento asfáltico</v>
          </cell>
        </row>
        <row r="94">
          <cell r="A94">
            <v>632.20000000000005</v>
          </cell>
          <cell r="B94" t="str">
            <v>Desisntalación BARANDA EN CONCRETO</v>
          </cell>
          <cell r="C94" t="str">
            <v>ML</v>
          </cell>
          <cell r="D94">
            <v>149763</v>
          </cell>
          <cell r="E94" t="str">
            <v>450P-1</v>
          </cell>
          <cell r="F94">
            <v>0</v>
          </cell>
          <cell r="G94">
            <v>0</v>
          </cell>
          <cell r="H94" t="str">
            <v>Incluye suministro y transporte del cemento asfáltico</v>
          </cell>
        </row>
        <row r="95">
          <cell r="A95">
            <v>640.1</v>
          </cell>
          <cell r="B95" t="str">
            <v>ACERO DE REFUERZO GRADO 37</v>
          </cell>
          <cell r="C95" t="str">
            <v>KG</v>
          </cell>
          <cell r="D95">
            <v>2449</v>
          </cell>
          <cell r="E95">
            <v>1517</v>
          </cell>
          <cell r="F95">
            <v>1977.8</v>
          </cell>
          <cell r="G95">
            <v>2175.58</v>
          </cell>
          <cell r="H95">
            <v>1717</v>
          </cell>
          <cell r="I95">
            <v>2006</v>
          </cell>
          <cell r="J95">
            <v>2261</v>
          </cell>
          <cell r="K95">
            <v>1461</v>
          </cell>
        </row>
        <row r="96">
          <cell r="A96">
            <v>640.29999999999995</v>
          </cell>
          <cell r="B96" t="str">
            <v>ACERO DE REFUERZO GRADO 60</v>
          </cell>
          <cell r="C96" t="str">
            <v>KG</v>
          </cell>
          <cell r="D96">
            <v>2586</v>
          </cell>
          <cell r="E96">
            <v>1517</v>
          </cell>
          <cell r="F96">
            <v>2427.6999999999998</v>
          </cell>
          <cell r="G96">
            <v>2670.47</v>
          </cell>
          <cell r="H96">
            <v>1957</v>
          </cell>
          <cell r="I96">
            <v>2142</v>
          </cell>
          <cell r="J96">
            <v>2534</v>
          </cell>
          <cell r="K96">
            <v>1461</v>
          </cell>
          <cell r="L96">
            <v>2829</v>
          </cell>
        </row>
        <row r="97">
          <cell r="A97">
            <v>646</v>
          </cell>
          <cell r="B97" t="str">
            <v>ANCLAJES O TIEBACKS</v>
          </cell>
          <cell r="C97" t="str">
            <v>ML</v>
          </cell>
          <cell r="D97">
            <v>170000</v>
          </cell>
          <cell r="E97">
            <v>170000</v>
          </cell>
          <cell r="F97">
            <v>187000</v>
          </cell>
          <cell r="G97">
            <v>205700.00000000003</v>
          </cell>
          <cell r="H97">
            <v>170000</v>
          </cell>
          <cell r="I97">
            <v>170000</v>
          </cell>
          <cell r="J97">
            <v>170000</v>
          </cell>
          <cell r="K97">
            <v>170000</v>
          </cell>
        </row>
        <row r="98">
          <cell r="A98">
            <v>660.2</v>
          </cell>
          <cell r="B98" t="str">
            <v>TUBERIA DE CONCRETO SIMPLE DIAM = 600 mm</v>
          </cell>
          <cell r="C98" t="str">
            <v>M</v>
          </cell>
          <cell r="D98">
            <v>128505</v>
          </cell>
          <cell r="E98">
            <v>167497</v>
          </cell>
          <cell r="F98">
            <v>182777.1</v>
          </cell>
          <cell r="G98">
            <v>201054.81000000003</v>
          </cell>
          <cell r="H98">
            <v>176424</v>
          </cell>
          <cell r="I98">
            <v>171799</v>
          </cell>
          <cell r="J98">
            <v>153108</v>
          </cell>
          <cell r="K98">
            <v>112584</v>
          </cell>
        </row>
        <row r="99">
          <cell r="A99">
            <v>661</v>
          </cell>
          <cell r="B99" t="str">
            <v>TUBERIA CONCRETO REFORZADO DIAM = 900 mm</v>
          </cell>
          <cell r="C99" t="str">
            <v>M</v>
          </cell>
          <cell r="D99">
            <v>146874</v>
          </cell>
          <cell r="E99">
            <v>172251</v>
          </cell>
          <cell r="F99">
            <v>190800.5</v>
          </cell>
          <cell r="G99">
            <v>209880.55000000002</v>
          </cell>
          <cell r="H99">
            <v>190497</v>
          </cell>
          <cell r="I99">
            <v>219374</v>
          </cell>
          <cell r="J99">
            <v>233284</v>
          </cell>
          <cell r="K99">
            <v>150657</v>
          </cell>
        </row>
        <row r="100">
          <cell r="A100">
            <v>670.2</v>
          </cell>
          <cell r="B100" t="str">
            <v>DISIPADORES DE ENERGIA EN CONCRETO CICLP</v>
          </cell>
          <cell r="C100" t="str">
            <v>M3</v>
          </cell>
          <cell r="D100">
            <v>214496</v>
          </cell>
          <cell r="E100">
            <v>245929</v>
          </cell>
          <cell r="F100">
            <v>223802.7</v>
          </cell>
          <cell r="G100">
            <v>246182.97000000003</v>
          </cell>
          <cell r="H100">
            <v>201408</v>
          </cell>
          <cell r="I100">
            <v>206788</v>
          </cell>
          <cell r="J100">
            <v>189996</v>
          </cell>
          <cell r="K100">
            <v>154080</v>
          </cell>
        </row>
        <row r="101">
          <cell r="A101">
            <v>671</v>
          </cell>
          <cell r="B101" t="str">
            <v>CUNETAS REVESTIDAS EN EN CONCRETO</v>
          </cell>
          <cell r="C101" t="str">
            <v>M3</v>
          </cell>
          <cell r="D101">
            <v>237792</v>
          </cell>
          <cell r="E101">
            <v>251430</v>
          </cell>
          <cell r="F101">
            <v>253119.9</v>
          </cell>
          <cell r="G101">
            <v>278431.89</v>
          </cell>
          <cell r="H101">
            <v>239418</v>
          </cell>
          <cell r="I101">
            <v>218622</v>
          </cell>
          <cell r="J101">
            <v>229263</v>
          </cell>
          <cell r="K101">
            <v>183771</v>
          </cell>
          <cell r="L101">
            <v>301555</v>
          </cell>
        </row>
        <row r="102">
          <cell r="A102">
            <v>672</v>
          </cell>
          <cell r="B102" t="str">
            <v>BORDILLOS (H=0.40 m)</v>
          </cell>
          <cell r="C102" t="str">
            <v>M</v>
          </cell>
          <cell r="D102">
            <v>19432</v>
          </cell>
          <cell r="E102">
            <v>20543</v>
          </cell>
          <cell r="F102">
            <v>19295.099999999999</v>
          </cell>
          <cell r="G102">
            <v>21224.61</v>
          </cell>
          <cell r="H102">
            <v>18902</v>
          </cell>
          <cell r="I102">
            <v>18426</v>
          </cell>
          <cell r="J102">
            <v>17502</v>
          </cell>
          <cell r="K102">
            <v>13841</v>
          </cell>
        </row>
        <row r="103">
          <cell r="A103">
            <v>673</v>
          </cell>
          <cell r="B103" t="str">
            <v>MATERIAL FILTRANTE</v>
          </cell>
          <cell r="C103" t="str">
            <v>M3</v>
          </cell>
          <cell r="D103">
            <v>53643</v>
          </cell>
          <cell r="E103">
            <v>28752</v>
          </cell>
          <cell r="F103">
            <v>45012</v>
          </cell>
          <cell r="G103">
            <v>49513.200000000004</v>
          </cell>
          <cell r="H103">
            <v>47076</v>
          </cell>
          <cell r="I103">
            <v>42042</v>
          </cell>
          <cell r="J103">
            <v>44295</v>
          </cell>
          <cell r="K103">
            <v>26138</v>
          </cell>
          <cell r="L103">
            <v>52137</v>
          </cell>
        </row>
        <row r="104">
          <cell r="A104">
            <v>673.1</v>
          </cell>
          <cell r="B104" t="str">
            <v>DREN HORIZONTAL DE 1 A 10 M</v>
          </cell>
          <cell r="C104" t="str">
            <v>ML</v>
          </cell>
          <cell r="D104">
            <v>10100</v>
          </cell>
          <cell r="E104">
            <v>10100</v>
          </cell>
          <cell r="F104">
            <v>11110</v>
          </cell>
          <cell r="G104">
            <v>12221.000000000002</v>
          </cell>
          <cell r="H104">
            <v>10100</v>
          </cell>
          <cell r="I104">
            <v>10100</v>
          </cell>
          <cell r="J104">
            <v>10100</v>
          </cell>
          <cell r="K104">
            <v>10100</v>
          </cell>
        </row>
        <row r="105">
          <cell r="A105">
            <v>674.1</v>
          </cell>
          <cell r="B105" t="str">
            <v>Nivelación y reconstrucción de pozos de inspección</v>
          </cell>
          <cell r="C105" t="str">
            <v>U</v>
          </cell>
          <cell r="D105">
            <v>450</v>
          </cell>
          <cell r="E105" t="str">
            <v>450P-1</v>
          </cell>
          <cell r="F105" t="str">
            <v>Mezcla densa en caliente tipo MDC-1</v>
          </cell>
          <cell r="G105">
            <v>0</v>
          </cell>
          <cell r="H105" t="str">
            <v>Incluye estudios y diseños, riego de liga, suministro y transporte del cemento asfáltico</v>
          </cell>
          <cell r="K105">
            <v>0</v>
          </cell>
        </row>
        <row r="106">
          <cell r="A106">
            <v>674.2</v>
          </cell>
          <cell r="B106" t="str">
            <v>Nivelación y reconstrucción de sumideros</v>
          </cell>
          <cell r="C106" t="str">
            <v>U</v>
          </cell>
          <cell r="D106">
            <v>450</v>
          </cell>
          <cell r="E106" t="str">
            <v>450P-1</v>
          </cell>
          <cell r="F106" t="str">
            <v>Mezcla densa en caliente tipo MDC-3</v>
          </cell>
          <cell r="G106">
            <v>0</v>
          </cell>
          <cell r="H106" t="str">
            <v>Incluye estudios y diseños, suministro y transporte del cemento asfáltico</v>
          </cell>
          <cell r="K106">
            <v>0</v>
          </cell>
        </row>
        <row r="107">
          <cell r="A107">
            <v>674.3</v>
          </cell>
          <cell r="B107" t="str">
            <v>Nivelación y reconstrucción de cajas de válvulas de la EAAB</v>
          </cell>
          <cell r="C107" t="str">
            <v>U</v>
          </cell>
          <cell r="D107">
            <v>450</v>
          </cell>
          <cell r="E107" t="str">
            <v>450P-3</v>
          </cell>
          <cell r="F107" t="str">
            <v>Mezcla densa en caliente tipo MDC-2 para bacheo</v>
          </cell>
          <cell r="G107">
            <v>0</v>
          </cell>
          <cell r="H107" t="str">
            <v>Incluye suministro y transporte del cemento asfáltico</v>
          </cell>
          <cell r="K107">
            <v>0</v>
          </cell>
        </row>
        <row r="108">
          <cell r="A108">
            <v>674.4</v>
          </cell>
          <cell r="B108" t="str">
            <v>Nivelación y reconstrucción de cajas de energía de CODENSA</v>
          </cell>
          <cell r="C108" t="str">
            <v>U</v>
          </cell>
          <cell r="D108">
            <v>451</v>
          </cell>
          <cell r="F108" t="str">
            <v>Mezcla abierta en caliente tipo MAC-1</v>
          </cell>
          <cell r="G108">
            <v>0</v>
          </cell>
          <cell r="K108">
            <v>0</v>
          </cell>
        </row>
        <row r="109">
          <cell r="A109">
            <v>674.5</v>
          </cell>
          <cell r="B109" t="str">
            <v>Nivelación y reconstrucción de cajas de la ETB</v>
          </cell>
          <cell r="C109" t="str">
            <v>U</v>
          </cell>
          <cell r="D109">
            <v>451</v>
          </cell>
          <cell r="F109" t="str">
            <v>Mezcla abierta en caliente tipo MAC-2</v>
          </cell>
          <cell r="G109">
            <v>0</v>
          </cell>
          <cell r="K109">
            <v>0</v>
          </cell>
        </row>
        <row r="110">
          <cell r="A110">
            <v>674.6</v>
          </cell>
          <cell r="B110" t="str">
            <v>Reubicación de postes de CODENSA</v>
          </cell>
          <cell r="C110" t="str">
            <v>U</v>
          </cell>
          <cell r="D110">
            <v>451</v>
          </cell>
          <cell r="F110" t="str">
            <v>Mezcla abierta en caliente tipo MAC-3</v>
          </cell>
          <cell r="G110">
            <v>0</v>
          </cell>
        </row>
        <row r="111">
          <cell r="A111">
            <v>681.1</v>
          </cell>
          <cell r="B111" t="str">
            <v>GAVIONES</v>
          </cell>
          <cell r="C111" t="str">
            <v>M3</v>
          </cell>
          <cell r="D111">
            <v>64592</v>
          </cell>
          <cell r="E111">
            <v>62409</v>
          </cell>
          <cell r="F111">
            <v>64017.8</v>
          </cell>
          <cell r="G111">
            <v>70419.58</v>
          </cell>
          <cell r="H111">
            <v>59158</v>
          </cell>
          <cell r="I111">
            <v>59474</v>
          </cell>
          <cell r="J111">
            <v>61987</v>
          </cell>
          <cell r="K111">
            <v>56797</v>
          </cell>
          <cell r="L111">
            <v>69159</v>
          </cell>
        </row>
        <row r="112">
          <cell r="A112">
            <v>681.2</v>
          </cell>
          <cell r="B112" t="str">
            <v>GAVIONES malla calibre 12</v>
          </cell>
          <cell r="C112" t="str">
            <v>M3</v>
          </cell>
          <cell r="D112">
            <v>64592</v>
          </cell>
          <cell r="E112">
            <v>62409</v>
          </cell>
          <cell r="F112">
            <v>64017.8</v>
          </cell>
          <cell r="G112">
            <v>70419.58</v>
          </cell>
          <cell r="H112">
            <v>59158</v>
          </cell>
          <cell r="I112">
            <v>59474</v>
          </cell>
          <cell r="J112">
            <v>61987</v>
          </cell>
          <cell r="K112">
            <v>56797</v>
          </cell>
          <cell r="L112">
            <v>99500</v>
          </cell>
        </row>
        <row r="113">
          <cell r="A113">
            <v>681.3</v>
          </cell>
          <cell r="B113" t="str">
            <v>Retiro de gaviones fallados</v>
          </cell>
          <cell r="C113" t="str">
            <v>m3</v>
          </cell>
          <cell r="D113">
            <v>460</v>
          </cell>
          <cell r="E113" t="str">
            <v>460P</v>
          </cell>
          <cell r="F113" t="str">
            <v>Fresado de pavimento asfáltico</v>
          </cell>
          <cell r="G113" t="str">
            <v>m³</v>
          </cell>
          <cell r="H113" t="str">
            <v>La unidad de medida es el metro cúbico</v>
          </cell>
          <cell r="L113">
            <v>8707</v>
          </cell>
        </row>
        <row r="114">
          <cell r="A114">
            <v>683</v>
          </cell>
          <cell r="B114" t="str">
            <v>Bolsacretos</v>
          </cell>
          <cell r="C114" t="str">
            <v>M3</v>
          </cell>
          <cell r="D114">
            <v>64592</v>
          </cell>
          <cell r="E114">
            <v>62409</v>
          </cell>
          <cell r="F114">
            <v>64017.8</v>
          </cell>
          <cell r="G114">
            <v>70419.58</v>
          </cell>
          <cell r="H114">
            <v>59158</v>
          </cell>
          <cell r="I114">
            <v>59474</v>
          </cell>
          <cell r="J114">
            <v>61987</v>
          </cell>
          <cell r="K114">
            <v>56797</v>
          </cell>
          <cell r="L114">
            <v>270212</v>
          </cell>
        </row>
        <row r="115">
          <cell r="A115">
            <v>683.2</v>
          </cell>
          <cell r="B115" t="str">
            <v>Bolsacretos Clase E</v>
          </cell>
          <cell r="C115" t="str">
            <v>M3</v>
          </cell>
          <cell r="D115">
            <v>64592</v>
          </cell>
          <cell r="E115">
            <v>62409</v>
          </cell>
          <cell r="F115">
            <v>64017.8</v>
          </cell>
          <cell r="G115">
            <v>70419.58</v>
          </cell>
          <cell r="H115">
            <v>59158</v>
          </cell>
          <cell r="I115">
            <v>59474</v>
          </cell>
          <cell r="J115">
            <v>61987</v>
          </cell>
          <cell r="K115">
            <v>56797</v>
          </cell>
        </row>
        <row r="116">
          <cell r="A116">
            <v>700.1</v>
          </cell>
          <cell r="B116" t="str">
            <v>LINEA DE DEMARCACION</v>
          </cell>
          <cell r="C116" t="str">
            <v>M</v>
          </cell>
          <cell r="D116">
            <v>620</v>
          </cell>
          <cell r="E116">
            <v>758</v>
          </cell>
          <cell r="F116">
            <v>629.20000000000005</v>
          </cell>
          <cell r="G116">
            <v>692.12000000000012</v>
          </cell>
          <cell r="H116">
            <v>688</v>
          </cell>
          <cell r="I116">
            <v>650</v>
          </cell>
          <cell r="J116">
            <v>706</v>
          </cell>
          <cell r="K116">
            <v>797</v>
          </cell>
        </row>
        <row r="117">
          <cell r="A117">
            <v>700.2</v>
          </cell>
          <cell r="B117" t="str">
            <v>MARCA VIAL</v>
          </cell>
          <cell r="C117" t="str">
            <v>M2</v>
          </cell>
          <cell r="D117">
            <v>10602</v>
          </cell>
          <cell r="E117">
            <v>13055</v>
          </cell>
          <cell r="F117">
            <v>11539</v>
          </cell>
          <cell r="G117">
            <v>12692.900000000001</v>
          </cell>
          <cell r="H117">
            <v>10656</v>
          </cell>
          <cell r="I117">
            <v>9929</v>
          </cell>
          <cell r="J117">
            <v>11011</v>
          </cell>
          <cell r="K117">
            <v>11092</v>
          </cell>
        </row>
        <row r="118">
          <cell r="A118">
            <v>701</v>
          </cell>
          <cell r="B118" t="str">
            <v>TACHA REFLECTIVA</v>
          </cell>
          <cell r="C118" t="str">
            <v>U</v>
          </cell>
          <cell r="D118">
            <v>10871</v>
          </cell>
          <cell r="E118">
            <v>10214</v>
          </cell>
          <cell r="F118">
            <v>9696.5</v>
          </cell>
          <cell r="G118">
            <v>10666.150000000001</v>
          </cell>
          <cell r="H118">
            <v>8087</v>
          </cell>
          <cell r="I118">
            <v>8758</v>
          </cell>
          <cell r="J118">
            <v>9450</v>
          </cell>
          <cell r="K118">
            <v>10274</v>
          </cell>
        </row>
        <row r="119">
          <cell r="A119">
            <v>710.1</v>
          </cell>
          <cell r="B119" t="str">
            <v>SEÑAL DE TRANSITO</v>
          </cell>
          <cell r="C119" t="str">
            <v>U</v>
          </cell>
          <cell r="D119">
            <v>136206</v>
          </cell>
          <cell r="E119">
            <v>108973</v>
          </cell>
          <cell r="F119">
            <v>90410.1</v>
          </cell>
          <cell r="G119">
            <v>99451.110000000015</v>
          </cell>
          <cell r="H119">
            <v>115436</v>
          </cell>
          <cell r="I119">
            <v>135715</v>
          </cell>
          <cell r="J119">
            <v>116936</v>
          </cell>
          <cell r="K119">
            <v>121453</v>
          </cell>
        </row>
        <row r="120">
          <cell r="A120">
            <v>720</v>
          </cell>
          <cell r="B120" t="str">
            <v>POSTE DE KILOMETRAJE (MOJON)</v>
          </cell>
          <cell r="C120" t="str">
            <v>U</v>
          </cell>
          <cell r="D120">
            <v>67523</v>
          </cell>
          <cell r="E120">
            <v>71059</v>
          </cell>
          <cell r="F120">
            <v>58834.6</v>
          </cell>
          <cell r="G120">
            <v>64718.060000000005</v>
          </cell>
          <cell r="H120">
            <v>55920</v>
          </cell>
          <cell r="I120">
            <v>56476</v>
          </cell>
          <cell r="J120">
            <v>55156</v>
          </cell>
          <cell r="K120">
            <v>53075</v>
          </cell>
        </row>
        <row r="121">
          <cell r="A121">
            <v>730.1</v>
          </cell>
          <cell r="B121" t="str">
            <v>DEFENSA METALICA - CORREA SIMPLE</v>
          </cell>
          <cell r="C121" t="str">
            <v>M</v>
          </cell>
          <cell r="D121">
            <v>115865</v>
          </cell>
          <cell r="E121">
            <v>89369</v>
          </cell>
          <cell r="F121">
            <v>81757.5</v>
          </cell>
          <cell r="G121">
            <v>89933.25</v>
          </cell>
          <cell r="H121">
            <v>104683</v>
          </cell>
          <cell r="I121">
            <v>101349</v>
          </cell>
          <cell r="J121">
            <v>81770</v>
          </cell>
          <cell r="K121">
            <v>102996</v>
          </cell>
          <cell r="L121">
            <v>88000</v>
          </cell>
        </row>
        <row r="122">
          <cell r="A122">
            <v>730.2</v>
          </cell>
          <cell r="B122" t="str">
            <v>SECCION FINAL - DEFENSA METALICA</v>
          </cell>
          <cell r="C122" t="str">
            <v>U</v>
          </cell>
          <cell r="D122">
            <v>54925</v>
          </cell>
          <cell r="E122">
            <v>37375</v>
          </cell>
          <cell r="F122">
            <v>52731.8</v>
          </cell>
          <cell r="G122">
            <v>58004.98000000001</v>
          </cell>
          <cell r="H122">
            <v>36238</v>
          </cell>
          <cell r="I122">
            <v>37375</v>
          </cell>
          <cell r="J122">
            <v>36400</v>
          </cell>
          <cell r="K122">
            <v>30550</v>
          </cell>
        </row>
        <row r="123">
          <cell r="A123">
            <v>740</v>
          </cell>
          <cell r="B123" t="str">
            <v>CAPTAFAROS</v>
          </cell>
          <cell r="C123" t="str">
            <v>U</v>
          </cell>
          <cell r="D123">
            <v>9672</v>
          </cell>
          <cell r="E123">
            <v>9491</v>
          </cell>
          <cell r="F123">
            <v>7003.7</v>
          </cell>
          <cell r="G123">
            <v>7704.0700000000006</v>
          </cell>
          <cell r="H123">
            <v>6062</v>
          </cell>
          <cell r="I123">
            <v>7374</v>
          </cell>
          <cell r="J123">
            <v>8657</v>
          </cell>
          <cell r="K123">
            <v>7202</v>
          </cell>
        </row>
        <row r="124">
          <cell r="A124">
            <v>741</v>
          </cell>
          <cell r="B124" t="str">
            <v>PINTURA DE MUROS</v>
          </cell>
          <cell r="C124" t="str">
            <v>M2</v>
          </cell>
          <cell r="E124" t="str">
            <v>470P</v>
          </cell>
          <cell r="F124">
            <v>0</v>
          </cell>
          <cell r="G124">
            <v>0</v>
          </cell>
        </row>
        <row r="125">
          <cell r="A125">
            <v>810.3</v>
          </cell>
          <cell r="B125" t="str">
            <v>EMPRADIZACION CON BLOQUES DE CESPED</v>
          </cell>
          <cell r="C125" t="str">
            <v>M2</v>
          </cell>
          <cell r="D125">
            <v>4758</v>
          </cell>
          <cell r="E125">
            <v>6691</v>
          </cell>
          <cell r="F125">
            <v>6091.8</v>
          </cell>
          <cell r="G125">
            <v>6700.9800000000005</v>
          </cell>
          <cell r="H125">
            <v>6703</v>
          </cell>
          <cell r="I125">
            <v>7365</v>
          </cell>
          <cell r="J125">
            <v>6507</v>
          </cell>
          <cell r="K125">
            <v>5300</v>
          </cell>
        </row>
        <row r="126">
          <cell r="A126">
            <v>810.4</v>
          </cell>
          <cell r="B126" t="str">
            <v>EMPRADIZACION CON TIERRA ORG Y SEMILLAS</v>
          </cell>
          <cell r="C126" t="str">
            <v>M2</v>
          </cell>
          <cell r="D126">
            <v>6176</v>
          </cell>
          <cell r="E126">
            <v>6592</v>
          </cell>
          <cell r="F126">
            <v>6978.4</v>
          </cell>
          <cell r="G126">
            <v>7676.24</v>
          </cell>
          <cell r="H126">
            <v>6553</v>
          </cell>
          <cell r="I126">
            <v>4957</v>
          </cell>
          <cell r="J126">
            <v>7748</v>
          </cell>
          <cell r="K126">
            <v>11570</v>
          </cell>
        </row>
        <row r="127">
          <cell r="A127">
            <v>820.1</v>
          </cell>
          <cell r="B127" t="str">
            <v>GEOTEXTIL PARA FILTROS</v>
          </cell>
          <cell r="C127" t="str">
            <v>M2</v>
          </cell>
          <cell r="D127">
            <v>3799</v>
          </cell>
          <cell r="E127">
            <v>1863</v>
          </cell>
          <cell r="F127">
            <v>3935.8</v>
          </cell>
          <cell r="G127">
            <v>4329.38</v>
          </cell>
          <cell r="H127">
            <v>2656</v>
          </cell>
          <cell r="I127">
            <v>2596</v>
          </cell>
          <cell r="J127">
            <v>3578</v>
          </cell>
          <cell r="K127">
            <v>1963</v>
          </cell>
          <cell r="L127">
            <v>4312</v>
          </cell>
        </row>
        <row r="128">
          <cell r="A128">
            <v>820.3</v>
          </cell>
          <cell r="B128" t="str">
            <v>GEOMALLA BX 1100</v>
          </cell>
          <cell r="C128">
            <v>510.1</v>
          </cell>
          <cell r="D128">
            <v>510</v>
          </cell>
          <cell r="E128" t="str">
            <v>510P</v>
          </cell>
          <cell r="F128" t="str">
            <v>Andenes en adoquín peatonal</v>
          </cell>
          <cell r="G128" t="str">
            <v>m2</v>
          </cell>
          <cell r="L128">
            <v>16264</v>
          </cell>
        </row>
        <row r="129">
          <cell r="A129">
            <v>900.1</v>
          </cell>
          <cell r="B129" t="str">
            <v>TRANS MAT - EXPLAN (100 - 1000M)</v>
          </cell>
          <cell r="C129" t="str">
            <v>M3xES</v>
          </cell>
          <cell r="D129">
            <v>650</v>
          </cell>
          <cell r="E129">
            <v>628</v>
          </cell>
          <cell r="F129">
            <v>572</v>
          </cell>
          <cell r="G129">
            <v>629.20000000000005</v>
          </cell>
          <cell r="H129">
            <v>650</v>
          </cell>
          <cell r="I129">
            <v>533</v>
          </cell>
          <cell r="J129">
            <v>572</v>
          </cell>
          <cell r="K129">
            <v>520</v>
          </cell>
        </row>
        <row r="130">
          <cell r="A130">
            <v>900.2</v>
          </cell>
          <cell r="B130" t="str">
            <v>TRANS MAT - EXPLAN (MAS DE - 1000M)</v>
          </cell>
          <cell r="C130" t="str">
            <v>M3xKM</v>
          </cell>
          <cell r="D130">
            <v>723</v>
          </cell>
          <cell r="E130">
            <v>698</v>
          </cell>
          <cell r="F130">
            <v>634.70000000000005</v>
          </cell>
          <cell r="G130">
            <v>698.17000000000007</v>
          </cell>
          <cell r="H130">
            <v>723</v>
          </cell>
          <cell r="I130">
            <v>593</v>
          </cell>
          <cell r="J130">
            <v>636</v>
          </cell>
          <cell r="K130">
            <v>577</v>
          </cell>
          <cell r="L130">
            <v>756</v>
          </cell>
        </row>
        <row r="131">
          <cell r="A131">
            <v>900.3</v>
          </cell>
          <cell r="B131" t="str">
            <v>TRANS MATERIALES PROV. DE DERRUMBES</v>
          </cell>
          <cell r="C131" t="str">
            <v>M3xKM</v>
          </cell>
          <cell r="D131">
            <v>723</v>
          </cell>
          <cell r="E131">
            <v>698</v>
          </cell>
          <cell r="F131">
            <v>634.70000000000005</v>
          </cell>
          <cell r="G131">
            <v>698.17000000000007</v>
          </cell>
          <cell r="H131">
            <v>723</v>
          </cell>
          <cell r="I131">
            <v>593</v>
          </cell>
          <cell r="J131">
            <v>636</v>
          </cell>
          <cell r="K131">
            <v>577</v>
          </cell>
          <cell r="L131">
            <v>813</v>
          </cell>
        </row>
        <row r="132">
          <cell r="C132">
            <v>600.20000000000005</v>
          </cell>
          <cell r="D132">
            <v>600</v>
          </cell>
          <cell r="F132">
            <v>0</v>
          </cell>
          <cell r="G132">
            <v>0</v>
          </cell>
        </row>
        <row r="133">
          <cell r="A133">
            <v>2000</v>
          </cell>
          <cell r="B133" t="str">
            <v>LIMPIEZA CALZADA EXISTENTE</v>
          </cell>
          <cell r="C133" t="str">
            <v>HA</v>
          </cell>
          <cell r="D133">
            <v>32468</v>
          </cell>
          <cell r="E133">
            <v>37271</v>
          </cell>
          <cell r="F133">
            <v>38209.599999999999</v>
          </cell>
          <cell r="G133">
            <v>42030.560000000005</v>
          </cell>
          <cell r="H133">
            <v>35556</v>
          </cell>
          <cell r="I133">
            <v>28812</v>
          </cell>
          <cell r="J133">
            <v>31985</v>
          </cell>
          <cell r="K133">
            <v>35718</v>
          </cell>
        </row>
        <row r="134">
          <cell r="A134">
            <v>2021</v>
          </cell>
          <cell r="B134" t="str">
            <v>DEMOLICIONES CONCRETO CICLOPEO</v>
          </cell>
          <cell r="C134" t="str">
            <v>M3</v>
          </cell>
          <cell r="D134">
            <v>18834</v>
          </cell>
          <cell r="E134">
            <v>16485</v>
          </cell>
          <cell r="F134">
            <v>16424.099999999999</v>
          </cell>
          <cell r="G134">
            <v>18066.509999999998</v>
          </cell>
          <cell r="H134">
            <v>19404</v>
          </cell>
          <cell r="I134">
            <v>15544</v>
          </cell>
          <cell r="J134">
            <v>18268</v>
          </cell>
          <cell r="K134">
            <v>17859</v>
          </cell>
        </row>
        <row r="135">
          <cell r="A135">
            <v>2022</v>
          </cell>
          <cell r="B135" t="str">
            <v>DEMOLICIONES DE MAMPOSTERIA</v>
          </cell>
          <cell r="C135" t="str">
            <v>M3</v>
          </cell>
          <cell r="D135">
            <v>18287</v>
          </cell>
          <cell r="E135">
            <v>24322</v>
          </cell>
          <cell r="F135">
            <v>21754.7</v>
          </cell>
          <cell r="G135">
            <v>23930.170000000002</v>
          </cell>
          <cell r="H135">
            <v>17644</v>
          </cell>
          <cell r="I135">
            <v>15690</v>
          </cell>
          <cell r="J135">
            <v>15707</v>
          </cell>
          <cell r="K135">
            <v>17203</v>
          </cell>
        </row>
        <row r="136">
          <cell r="A136">
            <v>2490</v>
          </cell>
          <cell r="B136" t="str">
            <v>EXT. COMP. CAPA ROD. - ASFALTO NATURAL</v>
          </cell>
          <cell r="C136" t="str">
            <v>M3</v>
          </cell>
          <cell r="D136">
            <v>128184</v>
          </cell>
          <cell r="E136" t="str">
            <v>600P</v>
          </cell>
          <cell r="F136">
            <v>123653.2</v>
          </cell>
          <cell r="G136">
            <v>136018.52000000002</v>
          </cell>
          <cell r="H136" t="str">
            <v>Tiene en cuenta el programa PICO y PALA</v>
          </cell>
          <cell r="I136">
            <v>186061</v>
          </cell>
          <cell r="J136">
            <v>97000</v>
          </cell>
        </row>
        <row r="137">
          <cell r="A137">
            <v>2600</v>
          </cell>
          <cell r="B137" t="str">
            <v>RIEGO DE SELLO - ASFALTO LIQUIDO</v>
          </cell>
          <cell r="C137" t="str">
            <v>M2</v>
          </cell>
          <cell r="D137">
            <v>954</v>
          </cell>
          <cell r="E137">
            <v>878</v>
          </cell>
          <cell r="F137">
            <v>742.5</v>
          </cell>
          <cell r="G137">
            <v>816.75000000000011</v>
          </cell>
          <cell r="H137">
            <v>758</v>
          </cell>
          <cell r="I137">
            <v>698</v>
          </cell>
          <cell r="J137">
            <v>883</v>
          </cell>
          <cell r="K137">
            <v>655</v>
          </cell>
        </row>
        <row r="138">
          <cell r="A138">
            <v>2610</v>
          </cell>
          <cell r="B138" t="str">
            <v>RIEGO SELLO - EMULSION</v>
          </cell>
          <cell r="C138" t="str">
            <v>M2</v>
          </cell>
          <cell r="D138">
            <v>1119</v>
          </cell>
          <cell r="E138">
            <v>1573</v>
          </cell>
          <cell r="F138">
            <v>1312.3</v>
          </cell>
          <cell r="G138">
            <v>1443.53</v>
          </cell>
          <cell r="H138">
            <v>907</v>
          </cell>
          <cell r="I138">
            <v>776</v>
          </cell>
          <cell r="J138">
            <v>844</v>
          </cell>
          <cell r="K138">
            <v>680</v>
          </cell>
        </row>
        <row r="139">
          <cell r="A139">
            <v>2630</v>
          </cell>
          <cell r="B139" t="str">
            <v>SELLO FISURAS &gt; 3MM - EMULSION Y ARENA</v>
          </cell>
          <cell r="C139" t="str">
            <v>M</v>
          </cell>
          <cell r="D139">
            <v>153</v>
          </cell>
          <cell r="E139">
            <v>120</v>
          </cell>
          <cell r="F139">
            <v>143</v>
          </cell>
          <cell r="G139">
            <v>157.30000000000001</v>
          </cell>
          <cell r="H139">
            <v>113</v>
          </cell>
          <cell r="I139">
            <v>104</v>
          </cell>
          <cell r="J139">
            <v>96</v>
          </cell>
          <cell r="K139">
            <v>81</v>
          </cell>
        </row>
        <row r="140">
          <cell r="A140">
            <v>2640</v>
          </cell>
          <cell r="B140" t="str">
            <v>SELLO FISURAS &gt;3MM - EMULSION ASFALTIC</v>
          </cell>
          <cell r="C140" t="str">
            <v>M</v>
          </cell>
          <cell r="D140">
            <v>117</v>
          </cell>
          <cell r="E140">
            <v>181</v>
          </cell>
          <cell r="F140">
            <v>154</v>
          </cell>
          <cell r="G140">
            <v>169.4</v>
          </cell>
          <cell r="H140">
            <v>111</v>
          </cell>
          <cell r="I140">
            <v>98</v>
          </cell>
          <cell r="J140">
            <v>99</v>
          </cell>
          <cell r="K140">
            <v>111</v>
          </cell>
        </row>
        <row r="141">
          <cell r="A141">
            <v>3111</v>
          </cell>
          <cell r="B141" t="str">
            <v>BACHEO - CARRETERAS EN AFIRMADO</v>
          </cell>
          <cell r="C141" t="str">
            <v>M3</v>
          </cell>
          <cell r="D141">
            <v>28373</v>
          </cell>
          <cell r="E141">
            <v>50981</v>
          </cell>
          <cell r="F141">
            <v>41206</v>
          </cell>
          <cell r="G141">
            <v>45326.600000000006</v>
          </cell>
          <cell r="H141">
            <v>50801</v>
          </cell>
          <cell r="I141">
            <v>44896</v>
          </cell>
          <cell r="J141">
            <v>31470</v>
          </cell>
          <cell r="K141">
            <v>33248</v>
          </cell>
        </row>
        <row r="142">
          <cell r="A142">
            <v>3340</v>
          </cell>
          <cell r="B142" t="str">
            <v>SELLO FISURAS &lt; 3MM - EMULSION ASFALTIC</v>
          </cell>
          <cell r="C142" t="str">
            <v>M</v>
          </cell>
          <cell r="D142">
            <v>75</v>
          </cell>
          <cell r="E142">
            <v>94</v>
          </cell>
          <cell r="F142">
            <v>82.5</v>
          </cell>
          <cell r="G142">
            <v>90.750000000000014</v>
          </cell>
          <cell r="H142">
            <v>74</v>
          </cell>
          <cell r="I142">
            <v>60</v>
          </cell>
          <cell r="J142">
            <v>72</v>
          </cell>
          <cell r="K142">
            <v>72</v>
          </cell>
        </row>
        <row r="143">
          <cell r="A143">
            <v>4180</v>
          </cell>
          <cell r="B143" t="str">
            <v>CONFORMACION MANUAL CUNETAS</v>
          </cell>
          <cell r="C143" t="str">
            <v>M</v>
          </cell>
          <cell r="D143">
            <v>515</v>
          </cell>
          <cell r="E143">
            <v>763</v>
          </cell>
          <cell r="F143">
            <v>679.8</v>
          </cell>
          <cell r="G143">
            <v>747.78</v>
          </cell>
          <cell r="H143">
            <v>489</v>
          </cell>
          <cell r="I143">
            <v>450</v>
          </cell>
          <cell r="J143">
            <v>438</v>
          </cell>
          <cell r="K143">
            <v>515</v>
          </cell>
        </row>
        <row r="144">
          <cell r="A144">
            <v>4260</v>
          </cell>
          <cell r="B144" t="str">
            <v>LIMPIEZA CUNETA CON MOTONIVELADORA</v>
          </cell>
          <cell r="C144" t="str">
            <v>M</v>
          </cell>
          <cell r="D144">
            <v>98</v>
          </cell>
          <cell r="E144">
            <v>108</v>
          </cell>
          <cell r="F144">
            <v>113.3</v>
          </cell>
          <cell r="G144">
            <v>124.63000000000001</v>
          </cell>
          <cell r="H144">
            <v>108</v>
          </cell>
          <cell r="I144">
            <v>87</v>
          </cell>
          <cell r="J144">
            <v>98</v>
          </cell>
          <cell r="K144">
            <v>108</v>
          </cell>
        </row>
        <row r="145">
          <cell r="A145">
            <v>4300</v>
          </cell>
          <cell r="B145" t="str">
            <v>ZANJAS CORONACION EN CONCRETO</v>
          </cell>
          <cell r="C145" t="str">
            <v>M3</v>
          </cell>
          <cell r="D145">
            <v>209346</v>
          </cell>
          <cell r="E145">
            <v>212238</v>
          </cell>
          <cell r="F145">
            <v>221831.5</v>
          </cell>
          <cell r="G145">
            <v>244014.65000000002</v>
          </cell>
          <cell r="H145">
            <v>213935</v>
          </cell>
          <cell r="I145">
            <v>187175</v>
          </cell>
          <cell r="J145">
            <v>196443</v>
          </cell>
          <cell r="K145">
            <v>169120</v>
          </cell>
        </row>
        <row r="146">
          <cell r="A146">
            <v>4310</v>
          </cell>
          <cell r="B146" t="str">
            <v>ZANJAS DE CORONACION EN MAMPOSTERIA</v>
          </cell>
          <cell r="C146" t="str">
            <v>M3</v>
          </cell>
          <cell r="D146">
            <v>123666</v>
          </cell>
          <cell r="E146">
            <v>121546</v>
          </cell>
          <cell r="F146">
            <v>144047.20000000001</v>
          </cell>
          <cell r="G146">
            <v>158451.92000000001</v>
          </cell>
          <cell r="H146">
            <v>125529</v>
          </cell>
          <cell r="I146">
            <v>111691</v>
          </cell>
          <cell r="J146">
            <v>117728</v>
          </cell>
          <cell r="K146">
            <v>102892</v>
          </cell>
        </row>
        <row r="147">
          <cell r="A147">
            <v>4360</v>
          </cell>
          <cell r="B147" t="str">
            <v>LIMPIEZA CANALES EN TIERRA</v>
          </cell>
          <cell r="C147" t="str">
            <v>M</v>
          </cell>
          <cell r="D147">
            <v>1030</v>
          </cell>
          <cell r="E147">
            <v>1528</v>
          </cell>
          <cell r="F147">
            <v>1358.5</v>
          </cell>
          <cell r="G147">
            <v>1494.3500000000001</v>
          </cell>
          <cell r="H147">
            <v>978</v>
          </cell>
          <cell r="I147">
            <v>900</v>
          </cell>
          <cell r="J147">
            <v>875</v>
          </cell>
          <cell r="K147">
            <v>1030</v>
          </cell>
        </row>
        <row r="148">
          <cell r="A148">
            <v>4560</v>
          </cell>
          <cell r="B148" t="str">
            <v>DRENES HORIZONTALES TUBERIA 2"</v>
          </cell>
          <cell r="C148" t="str">
            <v>M</v>
          </cell>
          <cell r="D148">
            <v>63144</v>
          </cell>
          <cell r="E148">
            <v>66400</v>
          </cell>
          <cell r="F148">
            <v>73068.600000000006</v>
          </cell>
          <cell r="G148">
            <v>80375.460000000006</v>
          </cell>
          <cell r="H148">
            <v>67144</v>
          </cell>
          <cell r="I148">
            <v>64475</v>
          </cell>
          <cell r="J148">
            <v>63826</v>
          </cell>
          <cell r="K148">
            <v>62975</v>
          </cell>
        </row>
        <row r="149">
          <cell r="A149">
            <v>4860</v>
          </cell>
          <cell r="B149" t="str">
            <v>SUPERESTRUCTURAS PONTONES</v>
          </cell>
          <cell r="C149" t="str">
            <v>M3</v>
          </cell>
          <cell r="D149">
            <v>538616</v>
          </cell>
          <cell r="E149">
            <v>608491</v>
          </cell>
          <cell r="F149">
            <v>580783.5</v>
          </cell>
          <cell r="G149">
            <v>638861.85000000009</v>
          </cell>
          <cell r="H149">
            <v>503646</v>
          </cell>
          <cell r="I149">
            <v>685118</v>
          </cell>
          <cell r="J149">
            <v>511905</v>
          </cell>
          <cell r="K149">
            <v>335221</v>
          </cell>
        </row>
        <row r="150">
          <cell r="A150">
            <v>4880</v>
          </cell>
          <cell r="B150" t="str">
            <v>ALCANTARILLA DE CAJON</v>
          </cell>
          <cell r="C150" t="str">
            <v>M3</v>
          </cell>
          <cell r="D150">
            <v>318682</v>
          </cell>
          <cell r="E150">
            <v>364536</v>
          </cell>
          <cell r="F150">
            <v>321745.59999999998</v>
          </cell>
          <cell r="G150">
            <v>353920.16</v>
          </cell>
          <cell r="H150">
            <v>310804</v>
          </cell>
          <cell r="I150">
            <v>314379</v>
          </cell>
          <cell r="J150">
            <v>298178</v>
          </cell>
          <cell r="K150">
            <v>227071</v>
          </cell>
        </row>
        <row r="151">
          <cell r="A151">
            <v>4960</v>
          </cell>
          <cell r="B151" t="str">
            <v>LIMPIEZA OBRAS AREA &lt; = 0.62 M2</v>
          </cell>
          <cell r="C151" t="str">
            <v>M</v>
          </cell>
          <cell r="D151">
            <v>3432</v>
          </cell>
          <cell r="E151">
            <v>5090</v>
          </cell>
          <cell r="F151">
            <v>4529.8</v>
          </cell>
          <cell r="G151">
            <v>4982.7800000000007</v>
          </cell>
          <cell r="H151">
            <v>3260</v>
          </cell>
          <cell r="I151">
            <v>2999</v>
          </cell>
          <cell r="J151">
            <v>2917</v>
          </cell>
          <cell r="K151">
            <v>3432</v>
          </cell>
        </row>
        <row r="152">
          <cell r="A152">
            <v>4970</v>
          </cell>
          <cell r="B152" t="str">
            <v>LIMPIEZA OBRAS AREA &gt; 0.60 M2</v>
          </cell>
          <cell r="C152" t="str">
            <v>M3</v>
          </cell>
          <cell r="D152">
            <v>5148</v>
          </cell>
          <cell r="E152">
            <v>7635</v>
          </cell>
          <cell r="F152">
            <v>6795.8</v>
          </cell>
          <cell r="G152">
            <v>7475.380000000001</v>
          </cell>
          <cell r="H152">
            <v>4891</v>
          </cell>
          <cell r="I152">
            <v>4499</v>
          </cell>
          <cell r="J152">
            <v>4376</v>
          </cell>
          <cell r="K152">
            <v>5148</v>
          </cell>
        </row>
        <row r="153">
          <cell r="A153">
            <v>6006</v>
          </cell>
          <cell r="B153" t="str">
            <v>EXCAVACION MECANICA DESCOLES</v>
          </cell>
          <cell r="C153" t="str">
            <v>M3</v>
          </cell>
          <cell r="D153">
            <v>2470</v>
          </cell>
          <cell r="E153">
            <v>2275</v>
          </cell>
          <cell r="F153">
            <v>2502.5</v>
          </cell>
          <cell r="G153">
            <v>2752.75</v>
          </cell>
          <cell r="H153">
            <v>2275</v>
          </cell>
          <cell r="I153">
            <v>2275</v>
          </cell>
          <cell r="J153">
            <v>2275</v>
          </cell>
          <cell r="K153">
            <v>2925</v>
          </cell>
        </row>
        <row r="154">
          <cell r="A154">
            <v>7108</v>
          </cell>
          <cell r="B154" t="str">
            <v>SEÑALIZACION TEMPORAL</v>
          </cell>
          <cell r="C154" t="str">
            <v>SEÑAL</v>
          </cell>
          <cell r="D154">
            <v>108388</v>
          </cell>
          <cell r="E154">
            <v>98043</v>
          </cell>
          <cell r="F154">
            <v>90412.3</v>
          </cell>
          <cell r="G154">
            <v>99453.530000000013</v>
          </cell>
          <cell r="H154">
            <v>102627</v>
          </cell>
          <cell r="I154">
            <v>105278</v>
          </cell>
          <cell r="J154">
            <v>148143</v>
          </cell>
          <cell r="K154">
            <v>128213</v>
          </cell>
        </row>
        <row r="155">
          <cell r="A155">
            <v>7150</v>
          </cell>
          <cell r="B155" t="str">
            <v>CORTE TALUDES PARA AMPLIACION</v>
          </cell>
          <cell r="C155" t="str">
            <v>M3</v>
          </cell>
          <cell r="D155">
            <v>1268</v>
          </cell>
          <cell r="E155">
            <v>1754</v>
          </cell>
          <cell r="F155">
            <v>1844.7</v>
          </cell>
          <cell r="G155">
            <v>2029.1700000000003</v>
          </cell>
          <cell r="H155">
            <v>1522</v>
          </cell>
          <cell r="I155">
            <v>1451</v>
          </cell>
          <cell r="J155">
            <v>1643</v>
          </cell>
          <cell r="K155">
            <v>1658</v>
          </cell>
        </row>
        <row r="156">
          <cell r="A156">
            <v>7210</v>
          </cell>
          <cell r="B156" t="str">
            <v>RELLENO DE SOCAVACIONES EN TERRAPLENES</v>
          </cell>
          <cell r="C156" t="str">
            <v>M3</v>
          </cell>
          <cell r="D156">
            <v>20549</v>
          </cell>
          <cell r="E156">
            <v>18870</v>
          </cell>
          <cell r="F156">
            <v>22547.8</v>
          </cell>
          <cell r="G156">
            <v>24802.58</v>
          </cell>
          <cell r="H156">
            <v>25871</v>
          </cell>
          <cell r="I156">
            <v>32163</v>
          </cell>
          <cell r="J156">
            <v>18474</v>
          </cell>
          <cell r="K156">
            <v>20549</v>
          </cell>
        </row>
        <row r="157">
          <cell r="A157">
            <v>7304</v>
          </cell>
          <cell r="B157" t="str">
            <v>DEFENSA METALICA - CORREA DOBLE</v>
          </cell>
          <cell r="C157" t="str">
            <v>M</v>
          </cell>
          <cell r="D157">
            <v>203941</v>
          </cell>
          <cell r="E157">
            <v>153282</v>
          </cell>
          <cell r="F157">
            <v>132926.20000000001</v>
          </cell>
          <cell r="G157">
            <v>146218.82000000004</v>
          </cell>
          <cell r="H157">
            <v>186820</v>
          </cell>
          <cell r="I157">
            <v>179382</v>
          </cell>
          <cell r="J157">
            <v>144516</v>
          </cell>
          <cell r="K157">
            <v>184660</v>
          </cell>
        </row>
        <row r="158">
          <cell r="A158">
            <v>7360</v>
          </cell>
          <cell r="B158" t="str">
            <v>ROCERIA Y DESMONTE MANUAL</v>
          </cell>
          <cell r="C158" t="str">
            <v>Ha</v>
          </cell>
          <cell r="D158">
            <v>233188</v>
          </cell>
          <cell r="E158">
            <v>305418</v>
          </cell>
          <cell r="F158">
            <v>286608.3</v>
          </cell>
          <cell r="G158">
            <v>315269.13</v>
          </cell>
          <cell r="H158">
            <v>229151</v>
          </cell>
          <cell r="I158">
            <v>203055</v>
          </cell>
          <cell r="J158">
            <v>225388</v>
          </cell>
          <cell r="K158">
            <v>213460</v>
          </cell>
        </row>
        <row r="159">
          <cell r="A159">
            <v>7370</v>
          </cell>
          <cell r="B159" t="str">
            <v>ROCERIA Y DESMONTE MECANICO</v>
          </cell>
          <cell r="C159" t="str">
            <v>Ha</v>
          </cell>
          <cell r="D159">
            <v>175500</v>
          </cell>
          <cell r="E159">
            <v>170658</v>
          </cell>
          <cell r="F159">
            <v>163735</v>
          </cell>
          <cell r="G159">
            <v>180108.5</v>
          </cell>
          <cell r="H159">
            <v>174038</v>
          </cell>
          <cell r="I159">
            <v>139315</v>
          </cell>
          <cell r="J159">
            <v>151613</v>
          </cell>
          <cell r="K159">
            <v>143000</v>
          </cell>
        </row>
        <row r="160">
          <cell r="A160">
            <v>7390</v>
          </cell>
          <cell r="B160" t="str">
            <v>PODA,CORTE,RETIRO DE ARBOLES</v>
          </cell>
          <cell r="C160" t="str">
            <v>U</v>
          </cell>
          <cell r="D160">
            <v>17537</v>
          </cell>
          <cell r="E160">
            <v>17615</v>
          </cell>
          <cell r="F160">
            <v>15998.4</v>
          </cell>
          <cell r="G160">
            <v>17598.240000000002</v>
          </cell>
          <cell r="H160">
            <v>17473</v>
          </cell>
          <cell r="I160">
            <v>14450</v>
          </cell>
          <cell r="J160">
            <v>15395</v>
          </cell>
          <cell r="K160">
            <v>14287</v>
          </cell>
        </row>
        <row r="161">
          <cell r="A161">
            <v>7700</v>
          </cell>
          <cell r="B161" t="str">
            <v>INDICADORES ALINEAMINETO</v>
          </cell>
          <cell r="C161" t="str">
            <v>U</v>
          </cell>
          <cell r="D161">
            <v>85053</v>
          </cell>
          <cell r="E161">
            <v>110063</v>
          </cell>
          <cell r="F161">
            <v>100381.6</v>
          </cell>
          <cell r="G161">
            <v>110419.76000000001</v>
          </cell>
          <cell r="H161">
            <v>119113</v>
          </cell>
          <cell r="I161">
            <v>125761</v>
          </cell>
          <cell r="J161">
            <v>118613</v>
          </cell>
          <cell r="K161">
            <v>117410</v>
          </cell>
        </row>
        <row r="162">
          <cell r="A162">
            <v>7750</v>
          </cell>
          <cell r="B162" t="str">
            <v>PINTURA - RENOVACION INDICACIONES MOJON</v>
          </cell>
          <cell r="C162" t="str">
            <v>U</v>
          </cell>
          <cell r="D162">
            <v>7076</v>
          </cell>
          <cell r="E162">
            <v>9991</v>
          </cell>
          <cell r="F162">
            <v>6774.9</v>
          </cell>
          <cell r="G162">
            <v>7452.39</v>
          </cell>
          <cell r="H162">
            <v>8524</v>
          </cell>
          <cell r="I162">
            <v>9902</v>
          </cell>
          <cell r="J162">
            <v>9442</v>
          </cell>
          <cell r="K162">
            <v>7398</v>
          </cell>
        </row>
        <row r="163">
          <cell r="A163">
            <v>7780</v>
          </cell>
          <cell r="B163" t="str">
            <v>LIMPIEZA DE SEÑALES Y MOJONES</v>
          </cell>
          <cell r="C163" t="str">
            <v>U</v>
          </cell>
          <cell r="D163">
            <v>4585</v>
          </cell>
          <cell r="E163">
            <v>6665</v>
          </cell>
          <cell r="F163">
            <v>5041.3</v>
          </cell>
          <cell r="G163">
            <v>5545.43</v>
          </cell>
          <cell r="H163">
            <v>4913</v>
          </cell>
          <cell r="I163">
            <v>5273</v>
          </cell>
          <cell r="J163">
            <v>3825</v>
          </cell>
          <cell r="K163">
            <v>4623</v>
          </cell>
        </row>
        <row r="164">
          <cell r="A164">
            <v>7860</v>
          </cell>
          <cell r="B164" t="str">
            <v>LIMPIEZA DEFENSA METALICA</v>
          </cell>
          <cell r="C164" t="str">
            <v>M</v>
          </cell>
          <cell r="D164">
            <v>2188</v>
          </cell>
          <cell r="E164">
            <v>1875</v>
          </cell>
          <cell r="F164">
            <v>1552.1</v>
          </cell>
          <cell r="G164">
            <v>1707.31</v>
          </cell>
          <cell r="H164">
            <v>1538</v>
          </cell>
          <cell r="I164">
            <v>1663</v>
          </cell>
          <cell r="J164">
            <v>1183</v>
          </cell>
          <cell r="K164">
            <v>1752</v>
          </cell>
        </row>
        <row r="165">
          <cell r="A165">
            <v>7900</v>
          </cell>
          <cell r="B165" t="str">
            <v>RETIRO CERCAS - ZONAS LATERALES</v>
          </cell>
          <cell r="C165" t="str">
            <v>M</v>
          </cell>
          <cell r="D165">
            <v>772</v>
          </cell>
          <cell r="E165">
            <v>1145</v>
          </cell>
          <cell r="F165">
            <v>1019.7</v>
          </cell>
          <cell r="G165">
            <v>1121.67</v>
          </cell>
          <cell r="H165">
            <v>733</v>
          </cell>
          <cell r="I165">
            <v>675</v>
          </cell>
          <cell r="J165">
            <v>657</v>
          </cell>
          <cell r="K165">
            <v>772</v>
          </cell>
        </row>
        <row r="166">
          <cell r="A166">
            <v>8150</v>
          </cell>
          <cell r="B166" t="str">
            <v>ARBORIZACION</v>
          </cell>
          <cell r="C166" t="str">
            <v>U</v>
          </cell>
          <cell r="D166">
            <v>10644</v>
          </cell>
          <cell r="E166">
            <v>12715</v>
          </cell>
          <cell r="F166">
            <v>13470.6</v>
          </cell>
          <cell r="G166">
            <v>14817.660000000002</v>
          </cell>
          <cell r="H166">
            <v>10158</v>
          </cell>
          <cell r="I166">
            <v>8702</v>
          </cell>
          <cell r="J166">
            <v>10568</v>
          </cell>
          <cell r="K166">
            <v>8288</v>
          </cell>
        </row>
        <row r="167">
          <cell r="A167">
            <v>9400</v>
          </cell>
          <cell r="B167" t="str">
            <v>INSPECCION VISUAL CARRETERAS</v>
          </cell>
          <cell r="C167" t="str">
            <v>KM</v>
          </cell>
          <cell r="D167">
            <v>33735</v>
          </cell>
          <cell r="E167">
            <v>29205</v>
          </cell>
          <cell r="F167">
            <v>22951.5</v>
          </cell>
          <cell r="G167">
            <v>25246.65</v>
          </cell>
          <cell r="H167">
            <v>21970</v>
          </cell>
          <cell r="I167">
            <v>24912</v>
          </cell>
          <cell r="J167">
            <v>32825</v>
          </cell>
          <cell r="K167">
            <v>19825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monte"/>
      <sheetName val="ESCARIFICACION"/>
      <sheetName val="PUNITARIOS PARA 241201 2S"/>
      <sheetName val="ESTADO RED TEC"/>
      <sheetName val="PR 1"/>
    </sheetNames>
    <sheetDataSet>
      <sheetData sheetId="0" refreshError="1">
        <row r="48">
          <cell r="E48">
            <v>6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Datos"/>
    </sheetNames>
    <sheetDataSet>
      <sheetData sheetId="0"/>
      <sheetData sheetId="1"/>
      <sheetData sheetId="2" refreshError="1">
        <row r="5">
          <cell r="B5" t="str">
            <v>T1</v>
          </cell>
          <cell r="C5" t="str">
            <v>T2</v>
          </cell>
          <cell r="D5" t="str">
            <v>T3</v>
          </cell>
          <cell r="G5" t="str">
            <v>T1</v>
          </cell>
          <cell r="H5" t="str">
            <v>T2</v>
          </cell>
          <cell r="I5" t="str">
            <v>T3</v>
          </cell>
          <cell r="L5" t="str">
            <v>T1</v>
          </cell>
          <cell r="M5" t="str">
            <v>T2</v>
          </cell>
          <cell r="N5" t="str">
            <v>T3</v>
          </cell>
        </row>
        <row r="6">
          <cell r="A6" t="str">
            <v>S1</v>
          </cell>
          <cell r="B6">
            <v>20</v>
          </cell>
          <cell r="C6">
            <v>20</v>
          </cell>
          <cell r="D6">
            <v>20</v>
          </cell>
          <cell r="F6" t="str">
            <v>S1</v>
          </cell>
          <cell r="G6">
            <v>20</v>
          </cell>
          <cell r="H6">
            <v>20</v>
          </cell>
          <cell r="I6">
            <v>25</v>
          </cell>
          <cell r="K6" t="str">
            <v>S1</v>
          </cell>
          <cell r="L6">
            <v>25</v>
          </cell>
          <cell r="M6">
            <v>30</v>
          </cell>
          <cell r="N6">
            <v>35</v>
          </cell>
        </row>
        <row r="7">
          <cell r="A7" t="str">
            <v>S2</v>
          </cell>
          <cell r="B7">
            <v>15</v>
          </cell>
          <cell r="C7">
            <v>20</v>
          </cell>
          <cell r="D7">
            <v>20</v>
          </cell>
          <cell r="F7" t="str">
            <v>S2</v>
          </cell>
          <cell r="G7">
            <v>20</v>
          </cell>
          <cell r="H7">
            <v>20</v>
          </cell>
          <cell r="I7">
            <v>25</v>
          </cell>
          <cell r="K7" t="str">
            <v>S2</v>
          </cell>
          <cell r="L7">
            <v>20</v>
          </cell>
          <cell r="M7">
            <v>25</v>
          </cell>
          <cell r="N7">
            <v>25</v>
          </cell>
        </row>
        <row r="8">
          <cell r="A8" t="str">
            <v>S4</v>
          </cell>
          <cell r="B8">
            <v>15</v>
          </cell>
          <cell r="C8">
            <v>15</v>
          </cell>
          <cell r="D8">
            <v>15</v>
          </cell>
          <cell r="F8" t="str">
            <v>S4</v>
          </cell>
          <cell r="G8">
            <v>15</v>
          </cell>
          <cell r="H8">
            <v>20</v>
          </cell>
          <cell r="I8">
            <v>20</v>
          </cell>
          <cell r="K8" t="str">
            <v>S4</v>
          </cell>
          <cell r="L8">
            <v>15</v>
          </cell>
          <cell r="M8">
            <v>15</v>
          </cell>
          <cell r="N8">
            <v>20</v>
          </cell>
        </row>
        <row r="12">
          <cell r="B12" t="str">
            <v>T1</v>
          </cell>
          <cell r="C12" t="str">
            <v>T2</v>
          </cell>
          <cell r="D12" t="str">
            <v>T3</v>
          </cell>
          <cell r="G12" t="str">
            <v>T1</v>
          </cell>
          <cell r="H12" t="str">
            <v>T2</v>
          </cell>
          <cell r="I12" t="str">
            <v>T3</v>
          </cell>
          <cell r="L12" t="str">
            <v>T1</v>
          </cell>
          <cell r="M12" t="str">
            <v>T2</v>
          </cell>
          <cell r="N12" t="str">
            <v>T3</v>
          </cell>
        </row>
        <row r="13">
          <cell r="A13" t="str">
            <v>S1</v>
          </cell>
          <cell r="B13">
            <v>25</v>
          </cell>
          <cell r="C13">
            <v>35</v>
          </cell>
          <cell r="D13">
            <v>35</v>
          </cell>
          <cell r="F13" t="str">
            <v>S1</v>
          </cell>
          <cell r="G13">
            <v>35</v>
          </cell>
          <cell r="H13">
            <v>45</v>
          </cell>
          <cell r="I13">
            <v>45</v>
          </cell>
          <cell r="K13" t="str">
            <v>S1</v>
          </cell>
          <cell r="L13">
            <v>40</v>
          </cell>
          <cell r="M13">
            <v>40</v>
          </cell>
          <cell r="N13">
            <v>45</v>
          </cell>
        </row>
        <row r="14">
          <cell r="A14" t="str">
            <v>S2</v>
          </cell>
          <cell r="B14">
            <v>20</v>
          </cell>
          <cell r="C14">
            <v>20</v>
          </cell>
          <cell r="D14">
            <v>20</v>
          </cell>
          <cell r="F14" t="str">
            <v>S2</v>
          </cell>
          <cell r="G14">
            <v>35</v>
          </cell>
          <cell r="H14">
            <v>35</v>
          </cell>
          <cell r="I14">
            <v>35</v>
          </cell>
          <cell r="K14" t="str">
            <v>S2</v>
          </cell>
          <cell r="L14">
            <v>30</v>
          </cell>
          <cell r="M14">
            <v>30</v>
          </cell>
          <cell r="N14">
            <v>40</v>
          </cell>
        </row>
        <row r="15">
          <cell r="A15" t="str">
            <v>S4</v>
          </cell>
          <cell r="B15">
            <v>20</v>
          </cell>
          <cell r="C15">
            <v>20</v>
          </cell>
          <cell r="D15">
            <v>15</v>
          </cell>
          <cell r="F15" t="str">
            <v>S4</v>
          </cell>
          <cell r="G15">
            <v>30</v>
          </cell>
          <cell r="H15">
            <v>20</v>
          </cell>
          <cell r="I15">
            <v>20</v>
          </cell>
          <cell r="K15" t="str">
            <v>S4</v>
          </cell>
          <cell r="L15">
            <v>25</v>
          </cell>
          <cell r="M15">
            <v>30</v>
          </cell>
          <cell r="N15">
            <v>35</v>
          </cell>
        </row>
        <row r="19">
          <cell r="B19" t="str">
            <v>T1</v>
          </cell>
          <cell r="C19" t="str">
            <v>T2</v>
          </cell>
          <cell r="D19" t="str">
            <v>T3</v>
          </cell>
          <cell r="G19" t="str">
            <v>T1</v>
          </cell>
          <cell r="H19" t="str">
            <v>T2</v>
          </cell>
          <cell r="I19" t="str">
            <v>T3</v>
          </cell>
          <cell r="L19" t="str">
            <v>T1</v>
          </cell>
          <cell r="M19" t="str">
            <v>T2</v>
          </cell>
          <cell r="N19" t="str">
            <v>T3</v>
          </cell>
        </row>
        <row r="20">
          <cell r="A20" t="str">
            <v>S1</v>
          </cell>
          <cell r="B20">
            <v>10</v>
          </cell>
          <cell r="C20">
            <v>10</v>
          </cell>
          <cell r="D20">
            <v>12</v>
          </cell>
          <cell r="F20" t="str">
            <v>S1</v>
          </cell>
          <cell r="G20">
            <v>10</v>
          </cell>
          <cell r="H20">
            <v>10</v>
          </cell>
          <cell r="I20">
            <v>12</v>
          </cell>
          <cell r="K20" t="str">
            <v>S1</v>
          </cell>
          <cell r="L20">
            <v>10</v>
          </cell>
          <cell r="M20">
            <v>10</v>
          </cell>
          <cell r="N20">
            <v>10</v>
          </cell>
        </row>
        <row r="21">
          <cell r="A21" t="str">
            <v>S2</v>
          </cell>
          <cell r="B21">
            <v>10</v>
          </cell>
          <cell r="C21">
            <v>10</v>
          </cell>
          <cell r="D21">
            <v>12</v>
          </cell>
          <cell r="F21" t="str">
            <v>S2</v>
          </cell>
          <cell r="G21">
            <v>7.5</v>
          </cell>
          <cell r="H21">
            <v>7.5</v>
          </cell>
          <cell r="I21">
            <v>12</v>
          </cell>
          <cell r="K21" t="str">
            <v>S2</v>
          </cell>
          <cell r="L21">
            <v>10</v>
          </cell>
          <cell r="M21">
            <v>10</v>
          </cell>
          <cell r="N21">
            <v>10</v>
          </cell>
        </row>
        <row r="22">
          <cell r="A22" t="str">
            <v>S4</v>
          </cell>
          <cell r="B22">
            <v>5</v>
          </cell>
          <cell r="C22">
            <v>7.5</v>
          </cell>
          <cell r="D22">
            <v>10</v>
          </cell>
          <cell r="F22" t="str">
            <v>S4</v>
          </cell>
          <cell r="G22">
            <v>5</v>
          </cell>
          <cell r="H22">
            <v>7.5</v>
          </cell>
          <cell r="I22">
            <v>10</v>
          </cell>
          <cell r="K22" t="str">
            <v>S4</v>
          </cell>
          <cell r="L22">
            <v>7.5</v>
          </cell>
          <cell r="M22">
            <v>7.5</v>
          </cell>
          <cell r="N22">
            <v>7.5</v>
          </cell>
        </row>
        <row r="25">
          <cell r="B25" t="str">
            <v>T1</v>
          </cell>
          <cell r="C25" t="str">
            <v>T2</v>
          </cell>
          <cell r="D25" t="str">
            <v>T3</v>
          </cell>
          <cell r="G25" t="str">
            <v>T1</v>
          </cell>
          <cell r="H25" t="str">
            <v>T2</v>
          </cell>
          <cell r="I25" t="str">
            <v>T3</v>
          </cell>
          <cell r="L25" t="str">
            <v>T1</v>
          </cell>
          <cell r="M25" t="str">
            <v>T2</v>
          </cell>
          <cell r="N25" t="str">
            <v>T3</v>
          </cell>
        </row>
        <row r="26">
          <cell r="A26" t="str">
            <v>S0</v>
          </cell>
          <cell r="B26">
            <v>25</v>
          </cell>
          <cell r="C26">
            <v>25</v>
          </cell>
          <cell r="D26">
            <v>25</v>
          </cell>
          <cell r="F26" t="str">
            <v>S0</v>
          </cell>
          <cell r="G26">
            <v>25</v>
          </cell>
          <cell r="H26">
            <v>25</v>
          </cell>
          <cell r="I26">
            <v>25</v>
          </cell>
          <cell r="K26" t="str">
            <v>S0</v>
          </cell>
          <cell r="L26">
            <v>25</v>
          </cell>
          <cell r="M26">
            <v>25</v>
          </cell>
          <cell r="N26">
            <v>25</v>
          </cell>
        </row>
      </sheetData>
      <sheetData sheetId="3" refreshError="1">
        <row r="2">
          <cell r="B2">
            <v>100</v>
          </cell>
          <cell r="C2">
            <v>200</v>
          </cell>
          <cell r="D2">
            <v>500</v>
          </cell>
          <cell r="E2">
            <v>1000</v>
          </cell>
          <cell r="F2">
            <v>2500</v>
          </cell>
        </row>
        <row r="3">
          <cell r="A3" t="str">
            <v>S1</v>
          </cell>
          <cell r="B3">
            <v>12</v>
          </cell>
          <cell r="C3">
            <v>10</v>
          </cell>
          <cell r="D3">
            <v>10</v>
          </cell>
          <cell r="E3">
            <v>20</v>
          </cell>
          <cell r="F3">
            <v>25</v>
          </cell>
        </row>
        <row r="4">
          <cell r="A4" t="str">
            <v>S2</v>
          </cell>
          <cell r="B4">
            <v>12</v>
          </cell>
          <cell r="C4">
            <v>10</v>
          </cell>
          <cell r="D4">
            <v>10</v>
          </cell>
          <cell r="E4">
            <v>15</v>
          </cell>
          <cell r="F4">
            <v>20</v>
          </cell>
        </row>
        <row r="5">
          <cell r="A5" t="str">
            <v>S4</v>
          </cell>
          <cell r="B5">
            <v>12</v>
          </cell>
          <cell r="C5">
            <v>10</v>
          </cell>
          <cell r="D5">
            <v>15</v>
          </cell>
          <cell r="E5">
            <v>15</v>
          </cell>
          <cell r="F5">
            <v>20</v>
          </cell>
        </row>
        <row r="8">
          <cell r="B8">
            <v>100</v>
          </cell>
          <cell r="C8">
            <v>200</v>
          </cell>
          <cell r="D8">
            <v>500</v>
          </cell>
          <cell r="E8">
            <v>1000</v>
          </cell>
          <cell r="F8">
            <v>2500</v>
          </cell>
        </row>
        <row r="9">
          <cell r="A9" t="str">
            <v>S1</v>
          </cell>
          <cell r="B9">
            <v>24</v>
          </cell>
          <cell r="C9">
            <v>26</v>
          </cell>
          <cell r="D9">
            <v>31</v>
          </cell>
          <cell r="E9">
            <v>26</v>
          </cell>
          <cell r="F9">
            <v>31</v>
          </cell>
        </row>
        <row r="10">
          <cell r="A10" t="str">
            <v>S2</v>
          </cell>
          <cell r="B10">
            <v>12</v>
          </cell>
          <cell r="C10">
            <v>14</v>
          </cell>
          <cell r="D10">
            <v>20</v>
          </cell>
          <cell r="E10">
            <v>18</v>
          </cell>
          <cell r="F10">
            <v>33</v>
          </cell>
        </row>
        <row r="11">
          <cell r="A11" t="str">
            <v>S4</v>
          </cell>
          <cell r="B11">
            <v>5</v>
          </cell>
          <cell r="C11">
            <v>11</v>
          </cell>
          <cell r="D11">
            <v>11</v>
          </cell>
          <cell r="E11">
            <v>18</v>
          </cell>
          <cell r="F11">
            <v>33</v>
          </cell>
        </row>
        <row r="14">
          <cell r="B14">
            <v>100</v>
          </cell>
          <cell r="C14">
            <v>200</v>
          </cell>
          <cell r="D14">
            <v>500</v>
          </cell>
          <cell r="E14">
            <v>1000</v>
          </cell>
          <cell r="F14">
            <v>2500</v>
          </cell>
        </row>
        <row r="15">
          <cell r="A15" t="str">
            <v>S1</v>
          </cell>
          <cell r="B15">
            <v>9</v>
          </cell>
          <cell r="C15">
            <v>11</v>
          </cell>
          <cell r="D15">
            <v>12</v>
          </cell>
          <cell r="E15">
            <v>12</v>
          </cell>
          <cell r="F15">
            <v>12</v>
          </cell>
        </row>
        <row r="16">
          <cell r="A16" t="str">
            <v>S2</v>
          </cell>
          <cell r="B16">
            <v>9</v>
          </cell>
          <cell r="C16">
            <v>11</v>
          </cell>
          <cell r="D16">
            <v>12</v>
          </cell>
          <cell r="E16">
            <v>12</v>
          </cell>
          <cell r="F16">
            <v>12</v>
          </cell>
        </row>
        <row r="17">
          <cell r="A17" t="str">
            <v>S4</v>
          </cell>
          <cell r="B17">
            <v>9</v>
          </cell>
          <cell r="C17">
            <v>7</v>
          </cell>
          <cell r="D17">
            <v>12</v>
          </cell>
          <cell r="E17">
            <v>12</v>
          </cell>
          <cell r="F17">
            <v>12</v>
          </cell>
        </row>
      </sheetData>
      <sheetData sheetId="4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ontenido"/>
      <sheetName val="Generalidades 1"/>
      <sheetName val="Generalidades 2,3"/>
      <sheetName val="Mapa estado 4"/>
      <sheetName val="Semáforo 5"/>
      <sheetName val="Semáforo 6"/>
      <sheetName val="Tortas 7"/>
      <sheetName val="Acciden-Señal 7A"/>
      <sheetName val="Puentes 8"/>
      <sheetName val="Críticos 9"/>
      <sheetName val="Emerg 9A"/>
      <sheetName val="Res-Accide-10"/>
      <sheetName val="Acci-Ago-11"/>
      <sheetName val="Acc-Ago-11a"/>
      <sheetName val="Acci-Sep-12"/>
      <sheetName val="Acci-Sep-12 (2)"/>
      <sheetName val="ACCI-JUL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ficaciones"/>
      <sheetName val="BD"/>
      <sheetName val="POA"/>
      <sheetName val="Puntajes"/>
      <sheetName val="Capacidad Financiera"/>
      <sheetName val="Puntaje Exp"/>
      <sheetName val="Puntaje CT"/>
      <sheetName val="Puntaje CF"/>
      <sheetName val="Saldo Ctos Ejecución"/>
      <sheetName val="PO"/>
      <sheetName val="Formato Contratos En Ejecucion"/>
      <sheetName val="Hoja1"/>
    </sheetNames>
    <sheetDataSet>
      <sheetData sheetId="0"/>
      <sheetData sheetId="1"/>
      <sheetData sheetId="2"/>
      <sheetData sheetId="3">
        <row r="4">
          <cell r="C4">
            <v>3</v>
          </cell>
          <cell r="G4">
            <v>5</v>
          </cell>
        </row>
        <row r="5">
          <cell r="C5">
            <v>6</v>
          </cell>
          <cell r="G5">
            <v>10</v>
          </cell>
        </row>
        <row r="6">
          <cell r="C6">
            <v>10</v>
          </cell>
        </row>
        <row r="12">
          <cell r="C12">
            <v>0.5</v>
          </cell>
        </row>
        <row r="13">
          <cell r="C13">
            <v>0.75</v>
          </cell>
        </row>
        <row r="14">
          <cell r="C14">
            <v>1</v>
          </cell>
        </row>
        <row r="15">
          <cell r="C15">
            <v>1.5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SUMINISTROS"/>
      <sheetName val="200P1"/>
      <sheetName val="200P2"/>
      <sheetName val="200.1"/>
      <sheetName val="200.2"/>
      <sheetName val="201.1"/>
      <sheetName val="201.2"/>
      <sheetName val="201.3"/>
      <sheetName val="201.3P"/>
      <sheetName val="201.4"/>
      <sheetName val="201.5"/>
      <sheetName val="201.6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25P"/>
      <sheetName val="230.1"/>
      <sheetName val="230.2"/>
      <sheetName val="231.1"/>
      <sheetName val="232.1"/>
      <sheetName val="234.1"/>
      <sheetName val="310.1"/>
      <sheetName val="311.1"/>
      <sheetName val="311P1"/>
      <sheetName val="311P2"/>
      <sheetName val="311P3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341.1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34P"/>
      <sheetName val="440.1"/>
      <sheetName val="440.1P"/>
      <sheetName val="440.2"/>
      <sheetName val="440.2P"/>
      <sheetName val="440.3"/>
      <sheetName val="440.3P"/>
      <sheetName val="440.4"/>
      <sheetName val="441.1"/>
      <sheetName val="441.1P"/>
      <sheetName val="441.2"/>
      <sheetName val="441.2P"/>
      <sheetName val="441.3"/>
      <sheetName val="441.3P"/>
      <sheetName val="441.4"/>
      <sheetName val="450.1"/>
      <sheetName val="450.1P"/>
      <sheetName val="450.2"/>
      <sheetName val="450.2P"/>
      <sheetName val="450.3"/>
      <sheetName val="450.3P"/>
      <sheetName val="450.4"/>
      <sheetName val="450.5"/>
      <sheetName val="450.6"/>
      <sheetName val="450.7"/>
      <sheetName val="450.8"/>
      <sheetName val="450.9"/>
      <sheetName val="450.9P"/>
      <sheetName val="451.1"/>
      <sheetName val="451.1P"/>
      <sheetName val="451.2"/>
      <sheetName val="451.2P"/>
      <sheetName val="451.3"/>
      <sheetName val="451.3P"/>
      <sheetName val="451.4"/>
      <sheetName val="452.1"/>
      <sheetName val="452.1P"/>
      <sheetName val="452.2"/>
      <sheetName val="452.2P"/>
      <sheetName val="452.3"/>
      <sheetName val="452.3P"/>
      <sheetName val="452.4"/>
      <sheetName val="452.4P"/>
      <sheetName val="453.1"/>
      <sheetName val="460.1"/>
      <sheetName val="460.1P"/>
      <sheetName val="461.1"/>
      <sheetName val="461.2"/>
      <sheetName val="462.1"/>
      <sheetName val="462.1.1"/>
      <sheetName val="462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510P1"/>
      <sheetName val="510P2"/>
      <sheetName val="510P3"/>
      <sheetName val="600.1"/>
      <sheetName val="600.2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1P"/>
      <sheetName val="620.2"/>
      <sheetName val="620.2P"/>
      <sheetName val="620.3."/>
      <sheetName val="620.3"/>
      <sheetName val="621.1"/>
      <sheetName val="621.2"/>
      <sheetName val="621.3"/>
      <sheetName val="621.4"/>
      <sheetName val="621.5"/>
      <sheetName val="621.5P"/>
      <sheetName val="621.6"/>
      <sheetName val="621.7P"/>
      <sheetName val="622.1"/>
      <sheetName val="622.2"/>
      <sheetName val="622.3"/>
      <sheetName val="622.4"/>
      <sheetName val="622.5"/>
      <sheetName val="623.1"/>
      <sheetName val="623.1."/>
      <sheetName val="630.1"/>
      <sheetName val="630.2"/>
      <sheetName val="630.3"/>
      <sheetName val="630.4"/>
      <sheetName val="630.5"/>
      <sheetName val="630.6"/>
      <sheetName val="630.7"/>
      <sheetName val="630.1P"/>
      <sheetName val="630.2P"/>
      <sheetName val="630.3P"/>
      <sheetName val="630.8P"/>
      <sheetName val="632.1"/>
      <sheetName val="632.1P"/>
      <sheetName val="632P"/>
      <sheetName val="640.1"/>
      <sheetName val="640.2"/>
      <sheetName val="641.1"/>
      <sheetName val="641.2"/>
      <sheetName val="641P"/>
      <sheetName val="642.1"/>
      <sheetName val="642.2"/>
      <sheetName val="642P1"/>
      <sheetName val="642P2"/>
      <sheetName val="642P3"/>
      <sheetName val="650.1"/>
      <sheetName val="650.2"/>
      <sheetName val="650.3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76P"/>
      <sheetName val="680.1"/>
      <sheetName val="680.2"/>
      <sheetName val="680.3"/>
      <sheetName val="681.1"/>
      <sheetName val="682.1"/>
      <sheetName val="682P"/>
      <sheetName val="683P"/>
      <sheetName val="690.1"/>
      <sheetName val="690.1P"/>
      <sheetName val="700.1"/>
      <sheetName val="700.2"/>
      <sheetName val="700.4"/>
      <sheetName val="700P"/>
      <sheetName val="701.1"/>
      <sheetName val="710.1"/>
      <sheetName val="710.2"/>
      <sheetName val="710.3"/>
      <sheetName val="720.1"/>
      <sheetName val="730.1"/>
      <sheetName val="730.2"/>
      <sheetName val="730.3"/>
      <sheetName val="731.1"/>
      <sheetName val="740.1"/>
      <sheetName val="741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815P"/>
      <sheetName val="900.1"/>
      <sheetName val="900.2"/>
      <sheetName val="900.3"/>
    </sheetNames>
    <sheetDataSet>
      <sheetData sheetId="0" refreshError="1"/>
      <sheetData sheetId="1" refreshError="1"/>
      <sheetData sheetId="2" refreshError="1">
        <row r="12">
          <cell r="A12" t="str">
            <v>ADMINISTRACIÓN</v>
          </cell>
          <cell r="C12" t="str">
            <v>%</v>
          </cell>
          <cell r="D12">
            <v>0.2</v>
          </cell>
        </row>
        <row r="13">
          <cell r="A13" t="str">
            <v>IMPREVISTOS</v>
          </cell>
          <cell r="C13" t="str">
            <v>%</v>
          </cell>
          <cell r="D13">
            <v>0.05</v>
          </cell>
        </row>
        <row r="14">
          <cell r="A14" t="str">
            <v>UTILIDAD</v>
          </cell>
          <cell r="C14" t="str">
            <v>%</v>
          </cell>
          <cell r="D14">
            <v>0.05</v>
          </cell>
        </row>
        <row r="15">
          <cell r="A15" t="str">
            <v>PRESTACIONES</v>
          </cell>
          <cell r="C15" t="str">
            <v>%</v>
          </cell>
          <cell r="D15">
            <v>0.85</v>
          </cell>
        </row>
        <row r="16">
          <cell r="A16" t="str">
            <v>DISTANCIA ACARREO 1</v>
          </cell>
          <cell r="C16" t="str">
            <v>KM</v>
          </cell>
          <cell r="D16">
            <v>5</v>
          </cell>
        </row>
        <row r="17">
          <cell r="A17" t="str">
            <v>DISTANCIA SUMINISTRO (material de la zona)</v>
          </cell>
          <cell r="C17" t="str">
            <v>KM</v>
          </cell>
          <cell r="D17">
            <v>10</v>
          </cell>
        </row>
        <row r="18">
          <cell r="A18" t="str">
            <v>DISTANCIA SUMINISTRO PIEDRA, TRITURADO</v>
          </cell>
          <cell r="C18" t="str">
            <v>KM</v>
          </cell>
          <cell r="D18">
            <v>20</v>
          </cell>
        </row>
        <row r="19">
          <cell r="A19" t="str">
            <v>DISTANCIA SUMINISTRO ARENA LAVADA</v>
          </cell>
          <cell r="C19" t="str">
            <v>KM</v>
          </cell>
          <cell r="D19">
            <v>20</v>
          </cell>
        </row>
        <row r="20">
          <cell r="A20" t="str">
            <v>DISTANCIA SUMINISTRO BASES SUB BASES AFIRMADOS</v>
          </cell>
          <cell r="C20" t="str">
            <v>KM</v>
          </cell>
          <cell r="D20">
            <v>20</v>
          </cell>
        </row>
        <row r="21">
          <cell r="A21" t="str">
            <v>DISTANCIA DE SUMINISTRO CONCRETOS</v>
          </cell>
          <cell r="C21" t="str">
            <v>KM</v>
          </cell>
          <cell r="D21">
            <v>50</v>
          </cell>
        </row>
        <row r="22">
          <cell r="A22" t="str">
            <v>DISTANCIA DE SUMINISTRO MEZCLAS ASFÁLTICAS</v>
          </cell>
          <cell r="C22" t="str">
            <v>KM</v>
          </cell>
          <cell r="D22">
            <v>50</v>
          </cell>
        </row>
        <row r="23">
          <cell r="A23" t="str">
            <v>DISTANCIA TRANSPORTE ESTRUCTURA METÁLICA</v>
          </cell>
          <cell r="C23" t="str">
            <v>KM</v>
          </cell>
          <cell r="D23">
            <v>100</v>
          </cell>
        </row>
        <row r="24">
          <cell r="A24" t="str">
            <v>CADENERO</v>
          </cell>
          <cell r="C24" t="str">
            <v>DÍA</v>
          </cell>
          <cell r="D24">
            <v>39000</v>
          </cell>
        </row>
        <row r="25">
          <cell r="A25" t="str">
            <v>INSPECTOR DE FABRICACIÓN Y MONTAJE</v>
          </cell>
          <cell r="C25" t="str">
            <v>DÍA</v>
          </cell>
          <cell r="D25">
            <v>56000</v>
          </cell>
        </row>
        <row r="26">
          <cell r="A26" t="str">
            <v>OBRERO</v>
          </cell>
          <cell r="C26" t="str">
            <v>DÍA</v>
          </cell>
          <cell r="D26">
            <v>24000</v>
          </cell>
        </row>
        <row r="27">
          <cell r="A27" t="str">
            <v>OBREROS (2)</v>
          </cell>
          <cell r="C27" t="str">
            <v>DÍA</v>
          </cell>
          <cell r="D27">
            <v>48000</v>
          </cell>
        </row>
        <row r="28">
          <cell r="A28" t="str">
            <v>OBREROS (3)</v>
          </cell>
          <cell r="C28" t="str">
            <v>DÍA</v>
          </cell>
          <cell r="D28">
            <v>72000</v>
          </cell>
        </row>
        <row r="29">
          <cell r="A29" t="str">
            <v>OBREROS (4)</v>
          </cell>
          <cell r="C29" t="str">
            <v>DÍA</v>
          </cell>
          <cell r="D29">
            <v>96000</v>
          </cell>
        </row>
        <row r="30">
          <cell r="A30" t="str">
            <v>OBREROS (5)</v>
          </cell>
          <cell r="C30" t="str">
            <v>DÍA</v>
          </cell>
          <cell r="D30">
            <v>120000</v>
          </cell>
        </row>
        <row r="31">
          <cell r="A31" t="str">
            <v>OBREROS (6)</v>
          </cell>
          <cell r="C31" t="str">
            <v>DÍA</v>
          </cell>
          <cell r="D31">
            <v>144000</v>
          </cell>
        </row>
        <row r="32">
          <cell r="A32" t="str">
            <v>OBREROS (7)</v>
          </cell>
          <cell r="C32" t="str">
            <v>DÍA</v>
          </cell>
          <cell r="D32">
            <v>168000</v>
          </cell>
        </row>
        <row r="33">
          <cell r="A33" t="str">
            <v>OBREROS (8)</v>
          </cell>
          <cell r="C33" t="str">
            <v>DÍA</v>
          </cell>
          <cell r="D33">
            <v>192000</v>
          </cell>
        </row>
        <row r="34">
          <cell r="A34" t="str">
            <v>OBREROS (9)</v>
          </cell>
          <cell r="C34" t="str">
            <v>DÍA</v>
          </cell>
          <cell r="D34">
            <v>216000</v>
          </cell>
        </row>
        <row r="35">
          <cell r="A35" t="str">
            <v>OBREROS (10)</v>
          </cell>
          <cell r="C35" t="str">
            <v>DÍA</v>
          </cell>
          <cell r="D35">
            <v>240000</v>
          </cell>
        </row>
        <row r="36">
          <cell r="A36" t="str">
            <v>OBREROS (11)</v>
          </cell>
          <cell r="C36" t="str">
            <v>DÍA</v>
          </cell>
          <cell r="D36">
            <v>264000</v>
          </cell>
        </row>
        <row r="37">
          <cell r="A37" t="str">
            <v>OBREROS (12)</v>
          </cell>
          <cell r="C37" t="str">
            <v>DÍA</v>
          </cell>
          <cell r="D37">
            <v>288000</v>
          </cell>
        </row>
        <row r="38">
          <cell r="A38" t="str">
            <v>OBREROS (13)</v>
          </cell>
          <cell r="C38" t="str">
            <v>DÍA</v>
          </cell>
          <cell r="D38">
            <v>312000</v>
          </cell>
        </row>
        <row r="39">
          <cell r="A39" t="str">
            <v>OBREROS (14)</v>
          </cell>
          <cell r="C39" t="str">
            <v>DÍA</v>
          </cell>
          <cell r="D39">
            <v>336000</v>
          </cell>
        </row>
        <row r="40">
          <cell r="A40" t="str">
            <v>OBREROS (15)</v>
          </cell>
          <cell r="C40" t="str">
            <v>DÍA</v>
          </cell>
          <cell r="D40">
            <v>360000</v>
          </cell>
        </row>
        <row r="41">
          <cell r="A41" t="str">
            <v>OBREROS (16)</v>
          </cell>
          <cell r="C41" t="str">
            <v>DÍA</v>
          </cell>
          <cell r="D41">
            <v>384000</v>
          </cell>
        </row>
        <row r="42">
          <cell r="A42" t="str">
            <v>OBREROS (17)</v>
          </cell>
          <cell r="C42" t="str">
            <v>DÍA</v>
          </cell>
          <cell r="D42">
            <v>408000</v>
          </cell>
        </row>
        <row r="43">
          <cell r="A43" t="str">
            <v>OBREROS (18)</v>
          </cell>
          <cell r="C43" t="str">
            <v>DÍA</v>
          </cell>
          <cell r="D43">
            <v>432000</v>
          </cell>
        </row>
        <row r="44">
          <cell r="A44" t="str">
            <v>OBREROS (19)</v>
          </cell>
          <cell r="C44" t="str">
            <v>DÍA</v>
          </cell>
          <cell r="D44">
            <v>456000</v>
          </cell>
        </row>
        <row r="45">
          <cell r="A45" t="str">
            <v>OBREROS (20)</v>
          </cell>
          <cell r="C45" t="str">
            <v>DÍA</v>
          </cell>
          <cell r="D45">
            <v>480000</v>
          </cell>
        </row>
        <row r="46">
          <cell r="A46" t="str">
            <v>OBREROS (21)</v>
          </cell>
          <cell r="C46" t="str">
            <v>DÍA</v>
          </cell>
          <cell r="D46">
            <v>504000</v>
          </cell>
        </row>
        <row r="47">
          <cell r="A47" t="str">
            <v>OBREROS (22)</v>
          </cell>
          <cell r="C47" t="str">
            <v>DÍA</v>
          </cell>
          <cell r="D47">
            <v>528000</v>
          </cell>
        </row>
        <row r="48">
          <cell r="A48" t="str">
            <v>OBREROS (23)</v>
          </cell>
          <cell r="C48" t="str">
            <v>DÍA</v>
          </cell>
          <cell r="D48">
            <v>552000</v>
          </cell>
        </row>
        <row r="49">
          <cell r="A49" t="str">
            <v>OBREROS (24)</v>
          </cell>
          <cell r="C49" t="str">
            <v>DÍA</v>
          </cell>
          <cell r="D49">
            <v>576000</v>
          </cell>
        </row>
        <row r="50">
          <cell r="A50" t="str">
            <v>OBREROS (25)</v>
          </cell>
          <cell r="C50" t="str">
            <v>DÍA</v>
          </cell>
          <cell r="D50">
            <v>600000</v>
          </cell>
        </row>
        <row r="51">
          <cell r="A51" t="str">
            <v>OFICIAL</v>
          </cell>
          <cell r="C51" t="str">
            <v>DÍA</v>
          </cell>
          <cell r="D51">
            <v>41500</v>
          </cell>
        </row>
        <row r="52">
          <cell r="A52" t="str">
            <v>OFICIAL EXPERTO EN DESMONTAJE</v>
          </cell>
          <cell r="C52" t="str">
            <v>DÍA</v>
          </cell>
          <cell r="D52">
            <v>54600</v>
          </cell>
        </row>
        <row r="53">
          <cell r="A53" t="str">
            <v xml:space="preserve">PALETEROS </v>
          </cell>
          <cell r="C53" t="str">
            <v>DÍA</v>
          </cell>
          <cell r="D53">
            <v>24500</v>
          </cell>
        </row>
        <row r="54">
          <cell r="A54" t="str">
            <v>RASTRILLEROS</v>
          </cell>
          <cell r="C54" t="str">
            <v>DÍA</v>
          </cell>
          <cell r="D54">
            <v>35000</v>
          </cell>
        </row>
        <row r="55">
          <cell r="A55" t="str">
            <v>SOLDADOR</v>
          </cell>
          <cell r="C55" t="str">
            <v>DÍA</v>
          </cell>
          <cell r="D55">
            <v>66000</v>
          </cell>
        </row>
        <row r="56">
          <cell r="A56" t="str">
            <v>TOPÓGRAFO</v>
          </cell>
          <cell r="C56" t="str">
            <v>DÍA</v>
          </cell>
          <cell r="D56">
            <v>63000</v>
          </cell>
        </row>
        <row r="57">
          <cell r="A57" t="str">
            <v>OPERADOR</v>
          </cell>
          <cell r="C57" t="str">
            <v>DÍA</v>
          </cell>
          <cell r="D57">
            <v>95000</v>
          </cell>
        </row>
        <row r="58">
          <cell r="A58" t="str">
            <v>COMISIÓN DE TOPOGRAFÍA</v>
          </cell>
          <cell r="C58" t="str">
            <v>DÍA</v>
          </cell>
          <cell r="D58">
            <v>250000</v>
          </cell>
        </row>
        <row r="59">
          <cell r="A59" t="str">
            <v>INGENIERO GEOTECNISTA</v>
          </cell>
          <cell r="C59" t="str">
            <v>DÍA</v>
          </cell>
          <cell r="D59">
            <v>180000</v>
          </cell>
        </row>
        <row r="60">
          <cell r="A60" t="str">
            <v xml:space="preserve">INGENIERO SUPERVISOR </v>
          </cell>
          <cell r="C60" t="str">
            <v>DÍA</v>
          </cell>
          <cell r="D60">
            <v>180000</v>
          </cell>
        </row>
        <row r="61">
          <cell r="A61" t="str">
            <v>CALCULISTA</v>
          </cell>
          <cell r="C61" t="str">
            <v>DÍA</v>
          </cell>
          <cell r="D61">
            <v>180000</v>
          </cell>
        </row>
        <row r="62">
          <cell r="A62" t="str">
            <v>DIBUJANTE</v>
          </cell>
          <cell r="C62" t="str">
            <v>DÍA</v>
          </cell>
          <cell r="D62">
            <v>57000</v>
          </cell>
        </row>
        <row r="63">
          <cell r="A63" t="str">
            <v>PINTOR</v>
          </cell>
          <cell r="C63" t="str">
            <v>DIA</v>
          </cell>
          <cell r="D63">
            <v>54600</v>
          </cell>
        </row>
        <row r="64">
          <cell r="A64" t="str">
            <v>3 AYUDANTES</v>
          </cell>
          <cell r="C64" t="str">
            <v>DIA</v>
          </cell>
          <cell r="D64">
            <v>72000</v>
          </cell>
        </row>
        <row r="65">
          <cell r="A65" t="str">
            <v>CUADRILLA ASFALTEROS (6 obrero, 2 rastrilleros y 1 oficial)</v>
          </cell>
          <cell r="C65" t="str">
            <v>DIA</v>
          </cell>
          <cell r="D65">
            <v>255500</v>
          </cell>
        </row>
        <row r="66">
          <cell r="A66" t="str">
            <v>1 ARMADOR</v>
          </cell>
          <cell r="C66" t="str">
            <v>DIA</v>
          </cell>
          <cell r="D66">
            <v>39000</v>
          </cell>
        </row>
        <row r="67">
          <cell r="A67" t="str">
            <v>1 CORTADOR</v>
          </cell>
          <cell r="C67" t="str">
            <v>DIA</v>
          </cell>
          <cell r="D67">
            <v>38750</v>
          </cell>
        </row>
        <row r="68">
          <cell r="A68" t="str">
            <v>1 AYUDANTE</v>
          </cell>
          <cell r="C68" t="str">
            <v>DIA</v>
          </cell>
          <cell r="D68">
            <v>24000</v>
          </cell>
        </row>
        <row r="69">
          <cell r="A69" t="str">
            <v>1 NIVELETERO</v>
          </cell>
          <cell r="C69" t="str">
            <v>DIA</v>
          </cell>
          <cell r="D69">
            <v>23000</v>
          </cell>
        </row>
        <row r="70">
          <cell r="A70" t="str">
            <v>CUADRILLA PARA BACHEO (6 obreroS, 2 NIVELETEROS y 1 oficial)</v>
          </cell>
          <cell r="C70" t="str">
            <v>DIA</v>
          </cell>
          <cell r="D70">
            <v>231500</v>
          </cell>
        </row>
        <row r="71">
          <cell r="A71" t="str">
            <v>OPERADOR EQUIPO</v>
          </cell>
          <cell r="C71" t="str">
            <v>DIA</v>
          </cell>
          <cell r="D71">
            <v>67750</v>
          </cell>
        </row>
        <row r="72">
          <cell r="A72" t="str">
            <v>OPERADOR PISTOLAS</v>
          </cell>
          <cell r="C72" t="str">
            <v>DIA</v>
          </cell>
          <cell r="D72">
            <v>45000</v>
          </cell>
        </row>
        <row r="106">
          <cell r="A106" t="str">
            <v>Acero A-36 para estructura metálica</v>
          </cell>
          <cell r="C106" t="str">
            <v>KG</v>
          </cell>
          <cell r="D106">
            <v>3260</v>
          </cell>
        </row>
        <row r="107">
          <cell r="A107" t="str">
            <v>Acero A-37</v>
          </cell>
          <cell r="C107" t="str">
            <v>KG</v>
          </cell>
          <cell r="D107">
            <v>2310</v>
          </cell>
        </row>
        <row r="108">
          <cell r="A108" t="str">
            <v>Acero A-40</v>
          </cell>
          <cell r="C108" t="str">
            <v>KG</v>
          </cell>
          <cell r="D108">
            <v>2310</v>
          </cell>
        </row>
        <row r="109">
          <cell r="A109" t="str">
            <v>Acero PDR-60</v>
          </cell>
          <cell r="C109" t="str">
            <v>KG</v>
          </cell>
          <cell r="D109">
            <v>2310</v>
          </cell>
        </row>
        <row r="110">
          <cell r="A110" t="str">
            <v>Adoquín e=7cm</v>
          </cell>
          <cell r="C110" t="str">
            <v>M²</v>
          </cell>
          <cell r="D110">
            <v>57750</v>
          </cell>
        </row>
        <row r="111">
          <cell r="A111" t="str">
            <v>Adoquín grama 10X20X6</v>
          </cell>
          <cell r="C111" t="str">
            <v>U</v>
          </cell>
          <cell r="D111">
            <v>1050</v>
          </cell>
        </row>
        <row r="112">
          <cell r="A112" t="str">
            <v>Adoquín color 10X20X6</v>
          </cell>
          <cell r="C112" t="str">
            <v>U</v>
          </cell>
          <cell r="D112">
            <v>1050</v>
          </cell>
        </row>
        <row r="113">
          <cell r="A113" t="str">
            <v>Agregado para concreto hidráulico</v>
          </cell>
          <cell r="C113" t="str">
            <v>M³</v>
          </cell>
          <cell r="D113">
            <v>78750</v>
          </cell>
        </row>
        <row r="114">
          <cell r="A114" t="str">
            <v>Agregado para tratamiento superf. Doble</v>
          </cell>
          <cell r="C114" t="str">
            <v>M³</v>
          </cell>
          <cell r="D114">
            <v>78750</v>
          </cell>
        </row>
        <row r="115">
          <cell r="A115" t="str">
            <v>Agregado para tratamiento superf. Simple</v>
          </cell>
          <cell r="C115" t="str">
            <v>M³</v>
          </cell>
          <cell r="D115">
            <v>78750</v>
          </cell>
        </row>
        <row r="116">
          <cell r="A116" t="str">
            <v>Agregado pétreo para mezclas asfálticas</v>
          </cell>
          <cell r="C116" t="str">
            <v>M³</v>
          </cell>
          <cell r="D116">
            <v>73500</v>
          </cell>
        </row>
        <row r="117">
          <cell r="A117" t="str">
            <v>Agregado pétreo para triturar (crudo)</v>
          </cell>
          <cell r="C117" t="str">
            <v>M³</v>
          </cell>
          <cell r="D117">
            <v>36750</v>
          </cell>
        </row>
        <row r="118">
          <cell r="A118" t="str">
            <v>Agregados seleccionados (tamaño máximo 1") (bandas sonoras reduce velocidad)</v>
          </cell>
          <cell r="C118" t="str">
            <v>M³</v>
          </cell>
          <cell r="D118">
            <v>131250</v>
          </cell>
        </row>
        <row r="119">
          <cell r="A119" t="str">
            <v>Agregado tipo LA1 (lechadas)</v>
          </cell>
          <cell r="C119" t="str">
            <v>M³</v>
          </cell>
          <cell r="D119">
            <v>42000</v>
          </cell>
        </row>
        <row r="120">
          <cell r="A120" t="str">
            <v>Agregado tipo LA2 (lechadas)</v>
          </cell>
          <cell r="C120" t="str">
            <v>M³</v>
          </cell>
          <cell r="D120">
            <v>43050</v>
          </cell>
        </row>
        <row r="121">
          <cell r="A121" t="str">
            <v>Agregado tipo LA3 (lechadas)</v>
          </cell>
          <cell r="C121" t="str">
            <v>M³</v>
          </cell>
          <cell r="D121">
            <v>45150</v>
          </cell>
        </row>
        <row r="122">
          <cell r="A122" t="str">
            <v>Agregado tipo LA4 (lechadas)</v>
          </cell>
          <cell r="C122" t="str">
            <v>M³</v>
          </cell>
          <cell r="D122">
            <v>47250</v>
          </cell>
        </row>
        <row r="123">
          <cell r="A123" t="str">
            <v>Agua</v>
          </cell>
          <cell r="C123" t="str">
            <v>LT</v>
          </cell>
          <cell r="D123">
            <v>20</v>
          </cell>
        </row>
        <row r="124">
          <cell r="A124" t="str">
            <v>Alambre de púa calibre 12 (340 m)</v>
          </cell>
          <cell r="C124" t="str">
            <v>ML</v>
          </cell>
          <cell r="D124">
            <v>420</v>
          </cell>
        </row>
        <row r="125">
          <cell r="A125" t="str">
            <v>Alambre galvanizado No. 14</v>
          </cell>
          <cell r="C125" t="str">
            <v>KG</v>
          </cell>
          <cell r="D125">
            <v>4200</v>
          </cell>
        </row>
        <row r="126">
          <cell r="A126" t="str">
            <v>Alambre negro para amarre</v>
          </cell>
          <cell r="C126" t="str">
            <v>KG</v>
          </cell>
          <cell r="D126">
            <v>3360</v>
          </cell>
        </row>
        <row r="127">
          <cell r="A127" t="str">
            <v>Almohadillas de neopreno dureza 60 (35cm*45cm*5cm con 2 láminas de 3mm)</v>
          </cell>
          <cell r="C127" t="str">
            <v>U</v>
          </cell>
          <cell r="D127">
            <v>430500</v>
          </cell>
        </row>
        <row r="128">
          <cell r="A128" t="str">
            <v>Amortiguadores (para defensas metálicas)</v>
          </cell>
          <cell r="C128" t="str">
            <v>U</v>
          </cell>
          <cell r="D128">
            <v>26250</v>
          </cell>
        </row>
        <row r="129">
          <cell r="A129" t="str">
            <v>Aditivo (Retardante plastificante reductor de fraguado) (sikament 320)</v>
          </cell>
          <cell r="C129" t="str">
            <v>KG</v>
          </cell>
          <cell r="D129">
            <v>3780</v>
          </cell>
        </row>
        <row r="130">
          <cell r="A130" t="str">
            <v>Aditivo (Acelerante plastificante para concretos (plastocrete 169 HE)</v>
          </cell>
          <cell r="C130" t="str">
            <v>KG</v>
          </cell>
          <cell r="D130">
            <v>7270</v>
          </cell>
        </row>
        <row r="131">
          <cell r="A131" t="str">
            <v>Anfo</v>
          </cell>
          <cell r="C131" t="str">
            <v>KG</v>
          </cell>
          <cell r="D131">
            <v>5570</v>
          </cell>
        </row>
        <row r="132">
          <cell r="A132" t="str">
            <v>Angulo de 1-1/2" x 1/4" (cerramiento en malla)</v>
          </cell>
          <cell r="C132" t="str">
            <v>ML</v>
          </cell>
          <cell r="D132">
            <v>7950</v>
          </cell>
        </row>
        <row r="133">
          <cell r="A133" t="str">
            <v>Antisol blanco (presentación 20 kg)</v>
          </cell>
          <cell r="C133" t="str">
            <v>KG</v>
          </cell>
          <cell r="D133">
            <v>4310</v>
          </cell>
        </row>
        <row r="134">
          <cell r="A134" t="str">
            <v>Árbol de 1.2 m</v>
          </cell>
          <cell r="C134" t="str">
            <v>U</v>
          </cell>
          <cell r="D134">
            <v>21000</v>
          </cell>
        </row>
        <row r="135">
          <cell r="A135" t="str">
            <v>Árbol de 0.6 m</v>
          </cell>
          <cell r="C135" t="str">
            <v>U</v>
          </cell>
          <cell r="D135">
            <v>15750</v>
          </cell>
        </row>
        <row r="136">
          <cell r="A136" t="str">
            <v>Arena de sello (fina) (para adoquines)</v>
          </cell>
          <cell r="C136" t="str">
            <v>M³</v>
          </cell>
          <cell r="D136">
            <v>63000</v>
          </cell>
        </row>
        <row r="137">
          <cell r="A137" t="str">
            <v>Arena de soporte (media) (para adoquines)</v>
          </cell>
          <cell r="C137" t="str">
            <v>M³</v>
          </cell>
          <cell r="D137">
            <v>63000</v>
          </cell>
        </row>
        <row r="138">
          <cell r="A138" t="str">
            <v>Arena de trituración</v>
          </cell>
          <cell r="C138" t="str">
            <v>M³</v>
          </cell>
          <cell r="D138">
            <v>63000</v>
          </cell>
        </row>
        <row r="139">
          <cell r="A139" t="str">
            <v>Arena lavada</v>
          </cell>
          <cell r="C139" t="str">
            <v>M³</v>
          </cell>
          <cell r="D139">
            <v>94500</v>
          </cell>
        </row>
        <row r="140">
          <cell r="A140" t="str">
            <v>Asfalto AP 190 (Brea)</v>
          </cell>
          <cell r="C140" t="str">
            <v>KG</v>
          </cell>
          <cell r="D140">
            <v>1470</v>
          </cell>
        </row>
        <row r="141">
          <cell r="A141" t="str">
            <v>Asfalto liquido RC 250</v>
          </cell>
          <cell r="C141" t="str">
            <v>GALÓN</v>
          </cell>
          <cell r="D141">
            <v>6300</v>
          </cell>
        </row>
        <row r="142">
          <cell r="A142" t="str">
            <v>Barras de transferencia de carga 1"</v>
          </cell>
          <cell r="C142" t="str">
            <v>KG</v>
          </cell>
          <cell r="D142">
            <v>2310</v>
          </cell>
        </row>
        <row r="143">
          <cell r="A143" t="str">
            <v>Barras de unión 1/2"</v>
          </cell>
          <cell r="C143" t="str">
            <v>KG</v>
          </cell>
          <cell r="D143">
            <v>2310</v>
          </cell>
        </row>
        <row r="144">
          <cell r="A144" t="str">
            <v>Bentonita</v>
          </cell>
          <cell r="C144" t="str">
            <v>KG</v>
          </cell>
          <cell r="D144">
            <v>8400</v>
          </cell>
        </row>
        <row r="145">
          <cell r="A145" t="str">
            <v>Biomanto</v>
          </cell>
          <cell r="C145" t="str">
            <v>M²</v>
          </cell>
          <cell r="D145">
            <v>3990</v>
          </cell>
        </row>
        <row r="146">
          <cell r="A146" t="str">
            <v>Bolsacreto de 1m3</v>
          </cell>
          <cell r="C146" t="str">
            <v>U</v>
          </cell>
          <cell r="D146">
            <v>31500</v>
          </cell>
        </row>
        <row r="147">
          <cell r="A147" t="str">
            <v>Bolsas de polipropileno</v>
          </cell>
          <cell r="C147" t="str">
            <v>U</v>
          </cell>
          <cell r="D147">
            <v>790</v>
          </cell>
        </row>
        <row r="148">
          <cell r="A148" t="str">
            <v>Cable de 1/2" (para anclajes)</v>
          </cell>
          <cell r="C148" t="str">
            <v>ML</v>
          </cell>
          <cell r="D148">
            <v>8930</v>
          </cell>
        </row>
        <row r="149">
          <cell r="A149" t="str">
            <v>CAL</v>
          </cell>
          <cell r="C149" t="str">
            <v>KG</v>
          </cell>
          <cell r="D149">
            <v>840</v>
          </cell>
        </row>
        <row r="150">
          <cell r="A150" t="str">
            <v>Camisa metálica en acero A-37 (camisa de pilotes)</v>
          </cell>
          <cell r="C150" t="str">
            <v>KG</v>
          </cell>
          <cell r="D150">
            <v>3360</v>
          </cell>
        </row>
        <row r="151">
          <cell r="A151" t="str">
            <v>Camisas y formaleta en concreto</v>
          </cell>
          <cell r="C151" t="str">
            <v>ML</v>
          </cell>
          <cell r="D151">
            <v>39900</v>
          </cell>
        </row>
        <row r="152">
          <cell r="A152" t="str">
            <v>Captafaro</v>
          </cell>
          <cell r="C152" t="str">
            <v>U</v>
          </cell>
          <cell r="D152">
            <v>8400</v>
          </cell>
        </row>
        <row r="153">
          <cell r="A153" t="str">
            <v>Cemento Asfaltico 60-70</v>
          </cell>
          <cell r="C153" t="str">
            <v>KG</v>
          </cell>
          <cell r="D153">
            <v>1890</v>
          </cell>
        </row>
        <row r="154">
          <cell r="A154" t="str">
            <v>Cemento Asfaltico 80-100</v>
          </cell>
          <cell r="C154" t="str">
            <v>KG</v>
          </cell>
          <cell r="D154">
            <v>1890</v>
          </cell>
        </row>
        <row r="155">
          <cell r="A155" t="str">
            <v>Cemento asfaltico modificado con polímeros tipo I</v>
          </cell>
          <cell r="C155" t="str">
            <v>KG</v>
          </cell>
          <cell r="D155">
            <v>3050</v>
          </cell>
        </row>
        <row r="156">
          <cell r="A156" t="str">
            <v>Cemento asfaltico modificado con polímeros tipo II</v>
          </cell>
          <cell r="C156" t="str">
            <v>KG</v>
          </cell>
          <cell r="D156">
            <v>3470</v>
          </cell>
        </row>
        <row r="157">
          <cell r="A157" t="str">
            <v>Cemento asfaltico modificado con polímeros tipo III</v>
          </cell>
          <cell r="C157" t="str">
            <v>KG</v>
          </cell>
          <cell r="D157">
            <v>3470</v>
          </cell>
        </row>
        <row r="158">
          <cell r="A158" t="str">
            <v>Cemento asfaltico modificado con polímeros tipo IV</v>
          </cell>
          <cell r="C158" t="str">
            <v>KG</v>
          </cell>
          <cell r="D158">
            <v>3470</v>
          </cell>
        </row>
        <row r="159">
          <cell r="A159" t="str">
            <v>Cemento asfaltico modificado con polímeros tipo V</v>
          </cell>
          <cell r="C159" t="str">
            <v>KG</v>
          </cell>
          <cell r="D159">
            <v>1840</v>
          </cell>
        </row>
        <row r="160">
          <cell r="A160" t="str">
            <v>Cemento gris</v>
          </cell>
          <cell r="C160" t="str">
            <v>KG</v>
          </cell>
          <cell r="D160">
            <v>530</v>
          </cell>
        </row>
        <row r="161">
          <cell r="A161" t="str">
            <v>Cespedones</v>
          </cell>
          <cell r="C161" t="str">
            <v>M²</v>
          </cell>
          <cell r="D161">
            <v>9260</v>
          </cell>
        </row>
        <row r="162">
          <cell r="A162" t="str">
            <v>Cicatrizante (para remoción de especies vegetales) (ítem 201.9)</v>
          </cell>
          <cell r="C162" t="str">
            <v>KG</v>
          </cell>
          <cell r="D162">
            <v>9980</v>
          </cell>
        </row>
        <row r="163">
          <cell r="A163" t="str">
            <v>Cintilla de poliuretano (Sikarod) (pavimentos de concreto hidráulico) (ítem 500)</v>
          </cell>
          <cell r="C163" t="str">
            <v>ML</v>
          </cell>
          <cell r="D163">
            <v>4040</v>
          </cell>
        </row>
        <row r="164">
          <cell r="A164" t="str">
            <v>Cinta Sika PVC 0,22 (sello para junta de puentes) (ítem 642.2)</v>
          </cell>
          <cell r="C164" t="str">
            <v>ML</v>
          </cell>
          <cell r="D164">
            <v>38120</v>
          </cell>
        </row>
        <row r="165">
          <cell r="A165" t="str">
            <v>Concreto clase A</v>
          </cell>
          <cell r="C165" t="str">
            <v>M³</v>
          </cell>
          <cell r="D165">
            <v>522900</v>
          </cell>
        </row>
        <row r="166">
          <cell r="A166" t="str">
            <v>Concreto clase B</v>
          </cell>
          <cell r="C166" t="str">
            <v>M³</v>
          </cell>
          <cell r="D166">
            <v>468300</v>
          </cell>
        </row>
        <row r="167">
          <cell r="A167" t="str">
            <v>Concreto clase C</v>
          </cell>
          <cell r="C167" t="str">
            <v>M³</v>
          </cell>
          <cell r="D167">
            <v>442050</v>
          </cell>
        </row>
        <row r="168">
          <cell r="A168" t="str">
            <v xml:space="preserve">Concreto clase D </v>
          </cell>
          <cell r="C168" t="str">
            <v>M³</v>
          </cell>
          <cell r="D168">
            <v>425250</v>
          </cell>
        </row>
        <row r="169">
          <cell r="A169" t="str">
            <v>Concreto Clase E</v>
          </cell>
          <cell r="C169" t="str">
            <v>M³</v>
          </cell>
          <cell r="D169">
            <v>399000</v>
          </cell>
        </row>
        <row r="170">
          <cell r="A170" t="str">
            <v>Concreto Clase F</v>
          </cell>
          <cell r="C170" t="str">
            <v>M³</v>
          </cell>
          <cell r="D170">
            <v>383250</v>
          </cell>
        </row>
        <row r="171">
          <cell r="A171" t="str">
            <v>Concreto hidráulico para pavimento MR-43</v>
          </cell>
          <cell r="C171" t="str">
            <v>M³</v>
          </cell>
          <cell r="D171">
            <v>514500</v>
          </cell>
        </row>
        <row r="172">
          <cell r="A172" t="str">
            <v>Cordón detonante</v>
          </cell>
          <cell r="C172" t="str">
            <v>ML</v>
          </cell>
          <cell r="D172">
            <v>1180</v>
          </cell>
        </row>
        <row r="173">
          <cell r="A173" t="str">
            <v>Costal de fibra o fique</v>
          </cell>
          <cell r="C173" t="str">
            <v>M²</v>
          </cell>
          <cell r="D173">
            <v>1050</v>
          </cell>
        </row>
        <row r="174">
          <cell r="A174" t="str">
            <v>Cuñas para el tensionamiento (acero de preesfuerzo) (ítem 641)</v>
          </cell>
          <cell r="C174" t="str">
            <v>U</v>
          </cell>
          <cell r="D174">
            <v>18380</v>
          </cell>
        </row>
        <row r="175">
          <cell r="A175" t="str">
            <v>Delineador de corona</v>
          </cell>
          <cell r="C175" t="str">
            <v>U</v>
          </cell>
          <cell r="D175">
            <v>105000</v>
          </cell>
        </row>
        <row r="176">
          <cell r="A176" t="str">
            <v>Derecho de explotación de materiales</v>
          </cell>
          <cell r="C176" t="str">
            <v>M³</v>
          </cell>
          <cell r="D176">
            <v>2100</v>
          </cell>
        </row>
        <row r="177">
          <cell r="A177" t="str">
            <v>Disolvente para pintura (Thiner)</v>
          </cell>
          <cell r="C177" t="str">
            <v>GALÓN</v>
          </cell>
          <cell r="D177">
            <v>14700</v>
          </cell>
        </row>
        <row r="178">
          <cell r="A178" t="str">
            <v xml:space="preserve">Disolvente para pintura  </v>
          </cell>
          <cell r="C178" t="str">
            <v>GALÓN</v>
          </cell>
          <cell r="D178">
            <v>28880</v>
          </cell>
        </row>
        <row r="179">
          <cell r="A179" t="str">
            <v>Ductos para tensionamiento (acero de preesfuerzo) (ítem 641)</v>
          </cell>
          <cell r="C179" t="str">
            <v>ML</v>
          </cell>
          <cell r="D179">
            <v>11030</v>
          </cell>
        </row>
        <row r="180">
          <cell r="A180" t="str">
            <v>Emulsión CRM</v>
          </cell>
          <cell r="C180" t="str">
            <v>LT</v>
          </cell>
          <cell r="D180">
            <v>1890</v>
          </cell>
        </row>
        <row r="181">
          <cell r="A181" t="str">
            <v>Emulsión modificada con polímeros CRMm</v>
          </cell>
          <cell r="C181" t="str">
            <v>LT</v>
          </cell>
          <cell r="D181">
            <v>1890</v>
          </cell>
        </row>
        <row r="182">
          <cell r="A182" t="str">
            <v>Emulsión CRL-0</v>
          </cell>
          <cell r="C182" t="str">
            <v>LT</v>
          </cell>
          <cell r="D182">
            <v>1890</v>
          </cell>
        </row>
        <row r="183">
          <cell r="A183" t="str">
            <v>Emulsión CRL-1</v>
          </cell>
          <cell r="C183" t="str">
            <v>LT</v>
          </cell>
          <cell r="D183">
            <v>1890</v>
          </cell>
        </row>
        <row r="184">
          <cell r="A184" t="str">
            <v>Emulsión CRL-1h</v>
          </cell>
          <cell r="C184" t="str">
            <v>LT</v>
          </cell>
          <cell r="D184">
            <v>1890</v>
          </cell>
        </row>
        <row r="185">
          <cell r="A185" t="str">
            <v>Emulsión CRL-1hm</v>
          </cell>
          <cell r="C185" t="str">
            <v>LT</v>
          </cell>
          <cell r="D185">
            <v>1890</v>
          </cell>
        </row>
        <row r="186">
          <cell r="A186" t="str">
            <v>Emulsión CRR-1</v>
          </cell>
          <cell r="C186" t="str">
            <v>LT</v>
          </cell>
          <cell r="D186">
            <v>1890</v>
          </cell>
        </row>
        <row r="187">
          <cell r="A187" t="str">
            <v>Emulsión CRR-2</v>
          </cell>
          <cell r="C187" t="str">
            <v>LT</v>
          </cell>
          <cell r="D187">
            <v>1890</v>
          </cell>
        </row>
        <row r="188">
          <cell r="A188" t="str">
            <v>Emulsión CRR-1m</v>
          </cell>
          <cell r="C188" t="str">
            <v>LT</v>
          </cell>
          <cell r="D188">
            <v>1890</v>
          </cell>
        </row>
        <row r="189">
          <cell r="A189" t="str">
            <v>Emulsión CRR-2m</v>
          </cell>
          <cell r="C189" t="str">
            <v>LT</v>
          </cell>
          <cell r="D189">
            <v>1890</v>
          </cell>
        </row>
        <row r="190">
          <cell r="A190" t="str">
            <v>Esferas reflectivas</v>
          </cell>
          <cell r="C190" t="str">
            <v>KG</v>
          </cell>
          <cell r="D190">
            <v>6300</v>
          </cell>
        </row>
        <row r="191">
          <cell r="A191" t="str">
            <v>Estacas, pintura, tachuelas, hilo</v>
          </cell>
          <cell r="C191" t="str">
            <v>GLOBAL</v>
          </cell>
          <cell r="D191">
            <v>630</v>
          </cell>
        </row>
        <row r="192">
          <cell r="A192" t="str">
            <v>Explosivos  75% (INDUGEL)</v>
          </cell>
          <cell r="C192" t="str">
            <v>LB</v>
          </cell>
          <cell r="D192">
            <v>8140</v>
          </cell>
        </row>
        <row r="193">
          <cell r="A193" t="str">
            <v>Formaleta (gaviones, juntas de bordillos, juntas de cunetas, muros, concreto clase D,E y G)</v>
          </cell>
          <cell r="C193" t="str">
            <v>M²</v>
          </cell>
          <cell r="D193">
            <v>12600</v>
          </cell>
        </row>
        <row r="194">
          <cell r="A194" t="str">
            <v>Formaleta concreto clase A,B y C</v>
          </cell>
          <cell r="C194" t="str">
            <v>M²</v>
          </cell>
          <cell r="D194">
            <v>57750</v>
          </cell>
        </row>
        <row r="195">
          <cell r="A195" t="str">
            <v>Formaleta para baranda de concreto</v>
          </cell>
          <cell r="C195" t="str">
            <v>ML</v>
          </cell>
          <cell r="D195">
            <v>36750</v>
          </cell>
        </row>
        <row r="196">
          <cell r="A196" t="str">
            <v>Formaleta</v>
          </cell>
          <cell r="C196" t="str">
            <v>M²</v>
          </cell>
          <cell r="D196">
            <v>23100</v>
          </cell>
        </row>
        <row r="197">
          <cell r="A197" t="str">
            <v>Formaleta, platina y accesorios (escamas en concreto)</v>
          </cell>
          <cell r="C197" t="str">
            <v>GLOBAL</v>
          </cell>
          <cell r="D197">
            <v>199500</v>
          </cell>
        </row>
        <row r="198">
          <cell r="A198" t="str">
            <v>Fulminantes</v>
          </cell>
          <cell r="C198" t="str">
            <v>U</v>
          </cell>
          <cell r="D198">
            <v>1000</v>
          </cell>
        </row>
        <row r="199">
          <cell r="A199" t="str">
            <v>Fundente</v>
          </cell>
          <cell r="C199" t="str">
            <v>KG</v>
          </cell>
          <cell r="D199">
            <v>14180</v>
          </cell>
        </row>
        <row r="200">
          <cell r="A200" t="str">
            <v>Gas propano</v>
          </cell>
          <cell r="C200" t="str">
            <v>KG</v>
          </cell>
          <cell r="D200">
            <v>3680</v>
          </cell>
        </row>
        <row r="201">
          <cell r="A201" t="str">
            <v>Geotextil T2400 o similar (proveedores Lafayet, Tensar, Omnes u otros)</v>
          </cell>
          <cell r="C201" t="str">
            <v>M²</v>
          </cell>
          <cell r="D201">
            <v>5780</v>
          </cell>
        </row>
        <row r="202">
          <cell r="A202" t="str">
            <v>Geotextil NT-2500 o similar (proveedores, Tensar, Omnes u otros)</v>
          </cell>
          <cell r="C202" t="str">
            <v>M²</v>
          </cell>
          <cell r="D202">
            <v>4590</v>
          </cell>
        </row>
        <row r="203">
          <cell r="A203" t="str">
            <v>Geotextil NT REPAV 450 o similar (proveedores Lafayet, Tensar, Omnes u otros)</v>
          </cell>
          <cell r="C203" t="str">
            <v>M²</v>
          </cell>
          <cell r="D203">
            <v>4310</v>
          </cell>
        </row>
        <row r="204">
          <cell r="A204" t="str">
            <v>Geotextil T 2100 o similar (proveedores Lafayet, Tensar, Omnes u otros)</v>
          </cell>
          <cell r="C204" t="str">
            <v>M²</v>
          </cell>
          <cell r="D204">
            <v>4510</v>
          </cell>
        </row>
        <row r="205">
          <cell r="A205" t="str">
            <v>Grapas</v>
          </cell>
          <cell r="C205" t="str">
            <v>KG</v>
          </cell>
          <cell r="D205">
            <v>3680</v>
          </cell>
        </row>
        <row r="206">
          <cell r="A206" t="str">
            <v>Lechada para ductos (acero de preesfuerzo)</v>
          </cell>
          <cell r="C206" t="str">
            <v>LT</v>
          </cell>
          <cell r="D206">
            <v>890</v>
          </cell>
        </row>
        <row r="207">
          <cell r="A207" t="str">
            <v>Limpiador 1/4 de galón (anclajes)</v>
          </cell>
          <cell r="C207" t="str">
            <v>U</v>
          </cell>
          <cell r="D207">
            <v>42000</v>
          </cell>
        </row>
        <row r="208">
          <cell r="A208" t="str">
            <v>Listón en guadua para empradizar</v>
          </cell>
          <cell r="C208" t="str">
            <v>ML</v>
          </cell>
          <cell r="D208">
            <v>4200</v>
          </cell>
        </row>
        <row r="209">
          <cell r="A209" t="str">
            <v>Manguera de polietileno de 2 1/2"</v>
          </cell>
          <cell r="C209" t="str">
            <v>ML</v>
          </cell>
          <cell r="D209">
            <v>6830</v>
          </cell>
        </row>
        <row r="210">
          <cell r="A210" t="str">
            <v>Mantos asfálticos para impermeabilizaciones de estructuras</v>
          </cell>
          <cell r="C210" t="str">
            <v>M²</v>
          </cell>
          <cell r="D210">
            <v>20420</v>
          </cell>
        </row>
        <row r="211">
          <cell r="A211" t="str">
            <v>Malla para gaviones (2M3)</v>
          </cell>
          <cell r="C211" t="str">
            <v>U</v>
          </cell>
          <cell r="D211">
            <v>115500</v>
          </cell>
        </row>
        <row r="212">
          <cell r="A212" t="str">
            <v>Malla colchogavión  (4.0x2.0x0.30)</v>
          </cell>
          <cell r="C212" t="str">
            <v>U</v>
          </cell>
          <cell r="D212">
            <v>199500</v>
          </cell>
        </row>
        <row r="213">
          <cell r="A213" t="str">
            <v>Malla eslabonada, calibre 10, 6 ojos</v>
          </cell>
          <cell r="C213" t="str">
            <v>M²</v>
          </cell>
          <cell r="D213">
            <v>12050</v>
          </cell>
        </row>
        <row r="214">
          <cell r="A214" t="str">
            <v>Malla electrosoldada</v>
          </cell>
          <cell r="C214" t="str">
            <v>Kg</v>
          </cell>
          <cell r="D214">
            <v>3100</v>
          </cell>
        </row>
        <row r="215">
          <cell r="A215" t="str">
            <v>Material de afirmado</v>
          </cell>
          <cell r="C215" t="str">
            <v>M³</v>
          </cell>
          <cell r="D215">
            <v>18900</v>
          </cell>
        </row>
        <row r="216">
          <cell r="A216" t="str">
            <v>Material de afirmado de la zona</v>
          </cell>
          <cell r="C216" t="str">
            <v>M³</v>
          </cell>
          <cell r="D216">
            <v>6300</v>
          </cell>
        </row>
        <row r="217">
          <cell r="A217" t="str">
            <v>Material de Base</v>
          </cell>
          <cell r="C217" t="str">
            <v>M³</v>
          </cell>
          <cell r="D217">
            <v>78750</v>
          </cell>
        </row>
        <row r="218">
          <cell r="A218" t="str">
            <v>Material Base Granular puesta en obra</v>
          </cell>
          <cell r="C218" t="str">
            <v>M³</v>
          </cell>
          <cell r="D218">
            <v>89250</v>
          </cell>
        </row>
        <row r="219">
          <cell r="A219" t="str">
            <v>Material de la zona (para estabilizar bases)</v>
          </cell>
          <cell r="C219" t="str">
            <v>M³</v>
          </cell>
          <cell r="D219">
            <v>47250</v>
          </cell>
        </row>
        <row r="220">
          <cell r="A220" t="str">
            <v>Material de base (gradación 1)</v>
          </cell>
          <cell r="C220" t="str">
            <v>M³</v>
          </cell>
          <cell r="D220">
            <v>78750</v>
          </cell>
        </row>
        <row r="221">
          <cell r="A221" t="str">
            <v>Material de base (gradación 2)</v>
          </cell>
          <cell r="C221" t="str">
            <v>M³</v>
          </cell>
          <cell r="D221">
            <v>78750</v>
          </cell>
        </row>
        <row r="222">
          <cell r="A222" t="str">
            <v>Material de base (gradación 3)(granular fino)</v>
          </cell>
          <cell r="C222" t="str">
            <v>M³</v>
          </cell>
          <cell r="D222">
            <v>78750</v>
          </cell>
        </row>
        <row r="223">
          <cell r="A223" t="str">
            <v>Material para pedraplén</v>
          </cell>
          <cell r="C223" t="str">
            <v>M³</v>
          </cell>
          <cell r="D223">
            <v>47250</v>
          </cell>
        </row>
        <row r="224">
          <cell r="A224" t="str">
            <v>Material de Sub- Base para Bacheo</v>
          </cell>
          <cell r="C224" t="str">
            <v>M³</v>
          </cell>
          <cell r="D224">
            <v>47250</v>
          </cell>
        </row>
        <row r="225">
          <cell r="A225" t="str">
            <v>Material de Sub- Base</v>
          </cell>
          <cell r="C225" t="str">
            <v>M³</v>
          </cell>
          <cell r="D225">
            <v>47250</v>
          </cell>
        </row>
        <row r="226">
          <cell r="A226" t="str">
            <v>Material de Sub- Base CBR=30%</v>
          </cell>
          <cell r="C226" t="str">
            <v>M³</v>
          </cell>
          <cell r="D226">
            <v>52500</v>
          </cell>
        </row>
        <row r="227">
          <cell r="A227" t="str">
            <v>Material de Sub- Base CBR=40%</v>
          </cell>
          <cell r="C227" t="str">
            <v>M³</v>
          </cell>
          <cell r="D227">
            <v>52500</v>
          </cell>
        </row>
        <row r="228">
          <cell r="A228" t="str">
            <v>Material seleccionado para relleno</v>
          </cell>
          <cell r="C228" t="str">
            <v>M³</v>
          </cell>
          <cell r="D228">
            <v>20480</v>
          </cell>
        </row>
        <row r="229">
          <cell r="A229" t="str">
            <v>Material drenante (tamaño máximo 3") (ítem 673.2)</v>
          </cell>
          <cell r="C229" t="str">
            <v>M³</v>
          </cell>
          <cell r="D229">
            <v>63000</v>
          </cell>
        </row>
        <row r="230">
          <cell r="A230" t="str">
            <v>Material filtrante (tamaño máximo 6") (ítem 610.2)</v>
          </cell>
          <cell r="C230" t="str">
            <v>M³</v>
          </cell>
          <cell r="D230">
            <v>57750</v>
          </cell>
        </row>
        <row r="231">
          <cell r="A231" t="str">
            <v>Mecha Lenta</v>
          </cell>
          <cell r="C231" t="str">
            <v>ML</v>
          </cell>
          <cell r="D231">
            <v>740</v>
          </cell>
        </row>
        <row r="232">
          <cell r="A232" t="str">
            <v>Mezcla abierta en caliente MAC-1</v>
          </cell>
          <cell r="C232" t="str">
            <v>M³</v>
          </cell>
          <cell r="D232">
            <v>357000</v>
          </cell>
        </row>
        <row r="233">
          <cell r="A233" t="str">
            <v>Mezcla abierta en caliente MAC-2</v>
          </cell>
          <cell r="C233" t="str">
            <v>M³</v>
          </cell>
          <cell r="D233">
            <v>357000</v>
          </cell>
        </row>
        <row r="234">
          <cell r="A234" t="str">
            <v>Mezcla abierta en caliente MAC-3</v>
          </cell>
          <cell r="C234" t="str">
            <v>M³</v>
          </cell>
          <cell r="D234">
            <v>357000</v>
          </cell>
        </row>
        <row r="235">
          <cell r="A235" t="str">
            <v>Mezcla abierta en frio MAF-1</v>
          </cell>
          <cell r="C235" t="str">
            <v>M³</v>
          </cell>
          <cell r="D235">
            <v>336000</v>
          </cell>
        </row>
        <row r="236">
          <cell r="A236" t="str">
            <v>Mezcla abierta en frio MAF-2</v>
          </cell>
          <cell r="C236" t="str">
            <v>M³</v>
          </cell>
          <cell r="D236">
            <v>336000</v>
          </cell>
        </row>
        <row r="237">
          <cell r="A237" t="str">
            <v>Mezcla abierta en frio MAF-3</v>
          </cell>
          <cell r="C237" t="str">
            <v>M³</v>
          </cell>
          <cell r="D237">
            <v>336000</v>
          </cell>
        </row>
        <row r="238">
          <cell r="A238" t="str">
            <v>Mezcla densa en caliente MDC-0</v>
          </cell>
          <cell r="C238" t="str">
            <v>M³</v>
          </cell>
          <cell r="D238">
            <v>362250</v>
          </cell>
        </row>
        <row r="239">
          <cell r="A239" t="str">
            <v>Mezcla densa en caliente MDC-1</v>
          </cell>
          <cell r="C239" t="str">
            <v>M³</v>
          </cell>
          <cell r="D239">
            <v>367500</v>
          </cell>
        </row>
        <row r="240">
          <cell r="A240" t="str">
            <v>Mezcla densa en caliente MDC-2</v>
          </cell>
          <cell r="C240" t="str">
            <v>M³</v>
          </cell>
          <cell r="D240">
            <v>386400</v>
          </cell>
        </row>
        <row r="241">
          <cell r="A241" t="str">
            <v>Mezcla densa en caliente MDC-3</v>
          </cell>
          <cell r="C241" t="str">
            <v>M³</v>
          </cell>
          <cell r="D241">
            <v>446250</v>
          </cell>
        </row>
        <row r="242">
          <cell r="A242" t="str">
            <v>Mezcla densa en frio MDF-1</v>
          </cell>
          <cell r="C242" t="str">
            <v>M³</v>
          </cell>
          <cell r="D242">
            <v>378000</v>
          </cell>
        </row>
        <row r="243">
          <cell r="A243" t="str">
            <v>Mezcla densa en frio MDF-2</v>
          </cell>
          <cell r="C243" t="str">
            <v>M³</v>
          </cell>
          <cell r="D243">
            <v>378000</v>
          </cell>
        </row>
        <row r="244">
          <cell r="A244" t="str">
            <v>Mezcla densa en frio MDF-3</v>
          </cell>
          <cell r="C244" t="str">
            <v>M³</v>
          </cell>
          <cell r="D244">
            <v>378000</v>
          </cell>
        </row>
        <row r="245">
          <cell r="A245" t="str">
            <v>Mezcla discontinua en caliente M-1</v>
          </cell>
          <cell r="C245" t="str">
            <v>M³</v>
          </cell>
          <cell r="D245">
            <v>378000</v>
          </cell>
        </row>
        <row r="246">
          <cell r="A246" t="str">
            <v>Mezcla discontinua en caliente M-2</v>
          </cell>
          <cell r="C246" t="str">
            <v>M³</v>
          </cell>
          <cell r="D246">
            <v>378000</v>
          </cell>
        </row>
        <row r="247">
          <cell r="A247" t="str">
            <v>Mezcla discontinua en caliente F-1</v>
          </cell>
          <cell r="C247" t="str">
            <v>M³</v>
          </cell>
          <cell r="D247">
            <v>378000</v>
          </cell>
        </row>
        <row r="248">
          <cell r="A248" t="str">
            <v>Mezcla discontinua en caliente F-2</v>
          </cell>
          <cell r="C248" t="str">
            <v>M³</v>
          </cell>
          <cell r="D248">
            <v>378000</v>
          </cell>
        </row>
        <row r="249">
          <cell r="A249" t="str">
            <v>Nutrientes (para remoción de especies vegetales) (dap, triple 15 o similar) (ítem 201.9)</v>
          </cell>
          <cell r="C249" t="str">
            <v>KG</v>
          </cell>
          <cell r="D249">
            <v>1580</v>
          </cell>
        </row>
        <row r="250">
          <cell r="A250" t="str">
            <v>Obra falsa concreto clase A y B (puntal de 3m metálico)</v>
          </cell>
          <cell r="C250" t="str">
            <v>M²</v>
          </cell>
          <cell r="D250">
            <v>84000</v>
          </cell>
        </row>
        <row r="251">
          <cell r="A251" t="str">
            <v>Oxigeno industrial</v>
          </cell>
          <cell r="C251" t="str">
            <v>KG</v>
          </cell>
          <cell r="D251">
            <v>21530</v>
          </cell>
        </row>
        <row r="252">
          <cell r="A252" t="str">
            <v>Paral en madera rolliza de 3" (tablestacados)</v>
          </cell>
          <cell r="C252" t="str">
            <v>ML</v>
          </cell>
          <cell r="D252">
            <v>4730</v>
          </cell>
        </row>
        <row r="253">
          <cell r="A253" t="str">
            <v>Paral en madera rolliza de 6" y 5m de longitud (tablestacados)</v>
          </cell>
          <cell r="C253" t="str">
            <v>U</v>
          </cell>
          <cell r="D253">
            <v>36750</v>
          </cell>
        </row>
        <row r="254">
          <cell r="A254" t="str">
            <v>Paral en madera rolliza de 5" y 4,5m de longitud (tablestacados)</v>
          </cell>
          <cell r="C254" t="str">
            <v>U</v>
          </cell>
          <cell r="D254">
            <v>33600</v>
          </cell>
        </row>
        <row r="255">
          <cell r="A255" t="str">
            <v>Paral en madera rolliza de 6" y 8m de longitud (tablestacados)</v>
          </cell>
          <cell r="C255" t="str">
            <v>U</v>
          </cell>
          <cell r="D255">
            <v>73500</v>
          </cell>
        </row>
        <row r="256">
          <cell r="A256" t="str">
            <v>Pegante epóxico</v>
          </cell>
          <cell r="C256" t="str">
            <v>KG</v>
          </cell>
          <cell r="D256">
            <v>16800</v>
          </cell>
        </row>
        <row r="257">
          <cell r="A257" t="str">
            <v>Piedra para concreto ciclópeo (rajón o canto rodado)</v>
          </cell>
          <cell r="C257" t="str">
            <v>M³</v>
          </cell>
          <cell r="D257">
            <v>47250</v>
          </cell>
        </row>
        <row r="258">
          <cell r="A258" t="str">
            <v>Piedra para gavión</v>
          </cell>
          <cell r="C258" t="str">
            <v>M³</v>
          </cell>
          <cell r="D258">
            <v>47250</v>
          </cell>
        </row>
        <row r="259">
          <cell r="A259" t="str">
            <v>Pintura acrílica para tráfico (Base agua)</v>
          </cell>
          <cell r="C259" t="str">
            <v>GALÓN</v>
          </cell>
          <cell r="D259">
            <v>59850</v>
          </cell>
        </row>
        <row r="260">
          <cell r="A260" t="str">
            <v>Pintura anticorrosiva (Gris o rojo  protección)</v>
          </cell>
          <cell r="C260" t="str">
            <v>GALÓN</v>
          </cell>
          <cell r="D260">
            <v>28350</v>
          </cell>
        </row>
        <row r="261">
          <cell r="A261" t="str">
            <v>Pintura acrílica, esmalte o similar (pintura de estructuras metálicas) (ítem 650.4)</v>
          </cell>
          <cell r="C261" t="str">
            <v>GALÓN</v>
          </cell>
          <cell r="D261">
            <v>44100</v>
          </cell>
        </row>
        <row r="262">
          <cell r="A262" t="str">
            <v>Pintura Base de Agua Tipo I</v>
          </cell>
          <cell r="C262" t="str">
            <v>GALÓN</v>
          </cell>
          <cell r="D262">
            <v>36750</v>
          </cell>
        </row>
        <row r="263">
          <cell r="A263" t="str">
            <v>Pilote en madera de 15*15</v>
          </cell>
          <cell r="C263" t="str">
            <v>ML</v>
          </cell>
          <cell r="D263">
            <v>12180</v>
          </cell>
        </row>
        <row r="264">
          <cell r="A264" t="str">
            <v>Platina de 1" x 1/4" (cerramiento en malla)</v>
          </cell>
          <cell r="C264" t="str">
            <v>ML</v>
          </cell>
          <cell r="D264">
            <v>3710</v>
          </cell>
        </row>
        <row r="265">
          <cell r="A265" t="str">
            <v xml:space="preserve">Poste de madera para cercas </v>
          </cell>
          <cell r="C265" t="str">
            <v>U</v>
          </cell>
          <cell r="D265">
            <v>7250</v>
          </cell>
        </row>
        <row r="266">
          <cell r="A266" t="str">
            <v>Poste kilometraje</v>
          </cell>
          <cell r="C266" t="str">
            <v>U</v>
          </cell>
          <cell r="D266">
            <v>115500</v>
          </cell>
        </row>
        <row r="267">
          <cell r="A267" t="str">
            <v>Poste para señal en ángulo de 2*2*1/4 de 3,5m</v>
          </cell>
          <cell r="C267" t="str">
            <v>U</v>
          </cell>
          <cell r="D267">
            <v>47250</v>
          </cell>
        </row>
        <row r="268">
          <cell r="A268" t="str">
            <v>Postes de concreto para cercas</v>
          </cell>
          <cell r="C268" t="str">
            <v>U</v>
          </cell>
          <cell r="D268">
            <v>31500</v>
          </cell>
        </row>
        <row r="269">
          <cell r="A269" t="str">
            <v>Postes para defensa metálica (1,80m)</v>
          </cell>
          <cell r="C269" t="str">
            <v>U</v>
          </cell>
          <cell r="D269">
            <v>113400</v>
          </cell>
        </row>
        <row r="270">
          <cell r="A270" t="str">
            <v>Químico estabilizante (PROBASE)</v>
          </cell>
          <cell r="C270" t="str">
            <v>LT</v>
          </cell>
          <cell r="D270">
            <v>47250</v>
          </cell>
        </row>
        <row r="271">
          <cell r="A271" t="str">
            <v xml:space="preserve">Resina termoplástica  </v>
          </cell>
          <cell r="C271" t="str">
            <v>KG</v>
          </cell>
          <cell r="D271">
            <v>9150</v>
          </cell>
        </row>
        <row r="272">
          <cell r="A272" t="str">
            <v>Riego de liga</v>
          </cell>
          <cell r="C272" t="str">
            <v>Lt</v>
          </cell>
          <cell r="D272">
            <v>1340</v>
          </cell>
        </row>
        <row r="273">
          <cell r="A273" t="str">
            <v>Salida en PVC D=2" (accesorio para drenes horizontales de 2")</v>
          </cell>
          <cell r="C273" t="str">
            <v>U</v>
          </cell>
          <cell r="D273">
            <v>6830</v>
          </cell>
        </row>
        <row r="274">
          <cell r="A274" t="str">
            <v>Sección final de defensa metálica</v>
          </cell>
          <cell r="C274" t="str">
            <v>U</v>
          </cell>
          <cell r="D274">
            <v>62370</v>
          </cell>
        </row>
        <row r="275">
          <cell r="A275" t="str">
            <v>Sello de silicona o sellador autonivelante</v>
          </cell>
          <cell r="C275" t="str">
            <v>ML</v>
          </cell>
          <cell r="D275">
            <v>2630</v>
          </cell>
        </row>
        <row r="276">
          <cell r="A276" t="str">
            <v>Semillas para empradizar</v>
          </cell>
          <cell r="C276" t="str">
            <v>KG</v>
          </cell>
          <cell r="D276">
            <v>10500</v>
          </cell>
        </row>
        <row r="277">
          <cell r="A277" t="str">
            <v xml:space="preserve">Señal (grupo 2). Tablero en lámina galvanizado de 1,2m*0,4m, calibre 16, reflectivo tipo 1. </v>
          </cell>
          <cell r="C277" t="str">
            <v>U</v>
          </cell>
          <cell r="D277">
            <v>165380</v>
          </cell>
        </row>
        <row r="278">
          <cell r="A278" t="str">
            <v>Señal (grupo 1). Tablero en lámina galvanizada de 75cm*75cm, calibre 16, reflectivo tipo 1.</v>
          </cell>
          <cell r="C278" t="str">
            <v>U</v>
          </cell>
          <cell r="D278">
            <v>141750</v>
          </cell>
        </row>
        <row r="279">
          <cell r="A279" t="str">
            <v xml:space="preserve">Señal (grupo 5). Tablero en lámina galvanizado de 0,90m*1,13m, calibre 16, reflectivo tipo 1. </v>
          </cell>
          <cell r="C279" t="str">
            <v>M²</v>
          </cell>
          <cell r="D279">
            <v>214990</v>
          </cell>
        </row>
        <row r="280">
          <cell r="A280" t="str">
            <v>Señal (grupo 4). Tablero en lámina galvanizado de 60cm*75cm, calibre 16, reflectivo tipo 1. (delineador de curva horizontal)</v>
          </cell>
          <cell r="C280" t="str">
            <v>U</v>
          </cell>
          <cell r="D280">
            <v>131250</v>
          </cell>
        </row>
        <row r="281">
          <cell r="A281" t="str">
            <v xml:space="preserve">Señal (grupo 3 ferrocarril) (SP-54). Tablero en lámina galvanizado de 2,4m*0,3m, calibre 16, reflectivo tipo 1. </v>
          </cell>
          <cell r="C281" t="str">
            <v>U</v>
          </cell>
          <cell r="D281">
            <v>198450</v>
          </cell>
        </row>
        <row r="282">
          <cell r="A282" t="str">
            <v>Sikatop 122</v>
          </cell>
          <cell r="C282" t="str">
            <v>Kg</v>
          </cell>
          <cell r="D282">
            <v>4870</v>
          </cell>
        </row>
        <row r="283">
          <cell r="A283" t="str">
            <v>Sikatop Armatec-110 EpoCem</v>
          </cell>
          <cell r="C283" t="str">
            <v>kg</v>
          </cell>
          <cell r="D283">
            <v>13400</v>
          </cell>
        </row>
        <row r="284">
          <cell r="A284" t="str">
            <v>Soldadura 6013 de 1/8</v>
          </cell>
          <cell r="C284" t="str">
            <v>KG</v>
          </cell>
          <cell r="D284">
            <v>8610</v>
          </cell>
        </row>
        <row r="285">
          <cell r="A285" t="str">
            <v>Soldadura en PVC 1/8 de galón (anclajes)</v>
          </cell>
          <cell r="C285" t="str">
            <v>U</v>
          </cell>
          <cell r="D285">
            <v>40400</v>
          </cell>
        </row>
        <row r="286">
          <cell r="A286" t="str">
            <v>Soldadura 7018</v>
          </cell>
          <cell r="C286" t="str">
            <v>KG</v>
          </cell>
          <cell r="D286">
            <v>8400</v>
          </cell>
        </row>
        <row r="287">
          <cell r="A287" t="str">
            <v>Soldadura L-70</v>
          </cell>
          <cell r="C287" t="str">
            <v>KG</v>
          </cell>
          <cell r="D287">
            <v>12080</v>
          </cell>
        </row>
        <row r="288">
          <cell r="A288" t="str">
            <v>Superplastificante sikament</v>
          </cell>
          <cell r="C288" t="str">
            <v>KG</v>
          </cell>
          <cell r="D288">
            <v>4410</v>
          </cell>
        </row>
        <row r="289">
          <cell r="A289" t="str">
            <v>Tablestaca en madera aserrada (0,25*0,03*3)</v>
          </cell>
          <cell r="C289" t="str">
            <v>U</v>
          </cell>
          <cell r="D289">
            <v>14700</v>
          </cell>
        </row>
        <row r="290">
          <cell r="A290" t="str">
            <v>Tablestaca en madera aserrada (0,3*0,03*3)</v>
          </cell>
          <cell r="C290" t="str">
            <v>U</v>
          </cell>
          <cell r="D290">
            <v>15230</v>
          </cell>
        </row>
        <row r="291">
          <cell r="A291" t="str">
            <v>Tablestaca metálica (riel de 70 lb/yarda)</v>
          </cell>
          <cell r="C291" t="str">
            <v>U</v>
          </cell>
          <cell r="D291">
            <v>90300</v>
          </cell>
        </row>
        <row r="292">
          <cell r="A292" t="str">
            <v>Tacha reflectiva</v>
          </cell>
          <cell r="C292" t="str">
            <v>U</v>
          </cell>
          <cell r="D292">
            <v>6300</v>
          </cell>
        </row>
        <row r="293">
          <cell r="A293" t="str">
            <v>Tapón en PVC RD21 de 1" (para anclajes)</v>
          </cell>
          <cell r="C293" t="str">
            <v>U</v>
          </cell>
          <cell r="D293">
            <v>1410</v>
          </cell>
        </row>
        <row r="294">
          <cell r="A294" t="str">
            <v xml:space="preserve">Tierra abonada </v>
          </cell>
          <cell r="C294" t="str">
            <v>M³</v>
          </cell>
          <cell r="D294">
            <v>42000</v>
          </cell>
        </row>
        <row r="295">
          <cell r="A295" t="str">
            <v>Tornillos para defensa metálica</v>
          </cell>
          <cell r="C295" t="str">
            <v>U</v>
          </cell>
          <cell r="D295">
            <v>2000</v>
          </cell>
        </row>
        <row r="296">
          <cell r="A296" t="str">
            <v>Torón de tensionamiento 1/2" o 5/8" (acero de preesfuerzo) (ítem 641)</v>
          </cell>
          <cell r="C296" t="str">
            <v>KG</v>
          </cell>
          <cell r="D296">
            <v>9100</v>
          </cell>
        </row>
        <row r="297">
          <cell r="A297" t="str">
            <v>Tramo recto para defensas metálicas</v>
          </cell>
          <cell r="C297" t="str">
            <v>ML</v>
          </cell>
          <cell r="D297">
            <v>73610</v>
          </cell>
        </row>
        <row r="298">
          <cell r="A298" t="str">
            <v>Trompetas de 12 torones (acero de preesfuerzo) (ítem 641)</v>
          </cell>
          <cell r="C298" t="str">
            <v>KG</v>
          </cell>
          <cell r="D298">
            <v>75600</v>
          </cell>
        </row>
        <row r="299">
          <cell r="A299" t="str">
            <v>Tubería D=4" tipo pesado, E=2mm (baranda metálica)</v>
          </cell>
          <cell r="C299" t="str">
            <v>ML</v>
          </cell>
          <cell r="D299">
            <v>50750</v>
          </cell>
        </row>
        <row r="300">
          <cell r="A300" t="str">
            <v>Tubería en H de D=3/4", H=1.40m, A=0.20m (baranda metálica)</v>
          </cell>
          <cell r="C300" t="str">
            <v>ML</v>
          </cell>
          <cell r="D300">
            <v>6040</v>
          </cell>
        </row>
        <row r="301">
          <cell r="A301" t="str">
            <v>Tubería Perforada en PVC de 2" (drenes horizontales de 2")</v>
          </cell>
          <cell r="C301" t="str">
            <v>ML</v>
          </cell>
          <cell r="D301">
            <v>10500</v>
          </cell>
        </row>
        <row r="302">
          <cell r="A302" t="str">
            <v>Tubería PVC RD21 de 1" (para anclajes)</v>
          </cell>
          <cell r="C302" t="str">
            <v>ML</v>
          </cell>
          <cell r="D302">
            <v>3790</v>
          </cell>
        </row>
        <row r="303">
          <cell r="A303" t="str">
            <v>Tubería PVC de 1" (para escamas en concreto)</v>
          </cell>
          <cell r="C303" t="str">
            <v>U</v>
          </cell>
          <cell r="D303">
            <v>3790</v>
          </cell>
        </row>
        <row r="304">
          <cell r="A304" t="str">
            <v>Tubería de 10" para vaciado tremi de 4 mts</v>
          </cell>
          <cell r="C304" t="str">
            <v>U</v>
          </cell>
          <cell r="D304">
            <v>65640</v>
          </cell>
        </row>
        <row r="305">
          <cell r="A305" t="str">
            <v>Tubo concreto reforzado 900mm (tipo1)</v>
          </cell>
          <cell r="C305" t="str">
            <v>ML</v>
          </cell>
          <cell r="D305">
            <v>231000</v>
          </cell>
        </row>
        <row r="306">
          <cell r="A306" t="str">
            <v>Tubo concreto reforzado 900mm (tipo 2)</v>
          </cell>
          <cell r="C306" t="str">
            <v>ML</v>
          </cell>
          <cell r="D306">
            <v>262500</v>
          </cell>
        </row>
        <row r="307">
          <cell r="A307" t="str">
            <v>Tubo concreto simple 450mm</v>
          </cell>
          <cell r="C307" t="str">
            <v>ML</v>
          </cell>
          <cell r="D307">
            <v>63000</v>
          </cell>
        </row>
        <row r="308">
          <cell r="A308" t="str">
            <v>Tubo concreto simple 600 mm</v>
          </cell>
          <cell r="C308" t="str">
            <v>ML</v>
          </cell>
          <cell r="D308">
            <v>94500</v>
          </cell>
        </row>
        <row r="309">
          <cell r="A309" t="str">
            <v>Tubo concreto simple 500 mm</v>
          </cell>
          <cell r="C309" t="str">
            <v>ML</v>
          </cell>
          <cell r="D309">
            <v>78750</v>
          </cell>
        </row>
        <row r="310">
          <cell r="A310" t="str">
            <v>Tubo corrugado de acero galvanizado MP-68</v>
          </cell>
          <cell r="C310" t="str">
            <v>ML</v>
          </cell>
          <cell r="D310">
            <v>472500</v>
          </cell>
        </row>
        <row r="311">
          <cell r="A311" t="str">
            <v>Tubo para cerramiento, calibre 16 de 2,7m (cerramientos en malla)</v>
          </cell>
          <cell r="C311" t="str">
            <v>U</v>
          </cell>
          <cell r="D311">
            <v>68250</v>
          </cell>
        </row>
        <row r="312">
          <cell r="A312" t="str">
            <v>Unión en PVC RD21 de 1" (para anclajes)</v>
          </cell>
          <cell r="C312" t="str">
            <v>U</v>
          </cell>
          <cell r="D312">
            <v>840</v>
          </cell>
        </row>
        <row r="313">
          <cell r="A313" t="str">
            <v>Unión en PVC D=2" (accesorio para drenes horizontales de 2")</v>
          </cell>
          <cell r="C313" t="str">
            <v>U</v>
          </cell>
          <cell r="D313">
            <v>3680</v>
          </cell>
        </row>
        <row r="314">
          <cell r="A314" t="str">
            <v>Riostra en madera  de 15x15 cms.</v>
          </cell>
          <cell r="C314" t="str">
            <v>ML</v>
          </cell>
          <cell r="D314">
            <v>12180</v>
          </cell>
        </row>
        <row r="315">
          <cell r="A315" t="str">
            <v>Microesferas Reflectiva (bolsa de 25 Kilos)</v>
          </cell>
          <cell r="C315" t="str">
            <v>U</v>
          </cell>
          <cell r="D315">
            <v>226800</v>
          </cell>
        </row>
        <row r="316">
          <cell r="A316" t="str">
            <v>CELDA ESPECIAL DE CARGA</v>
          </cell>
          <cell r="C316" t="str">
            <v>U</v>
          </cell>
          <cell r="D316">
            <v>15750000</v>
          </cell>
        </row>
        <row r="317">
          <cell r="A317" t="str">
            <v>MANGUERA DE ALTA PRESION</v>
          </cell>
          <cell r="C317" t="str">
            <v>ML</v>
          </cell>
          <cell r="D317">
            <v>115500</v>
          </cell>
        </row>
        <row r="318">
          <cell r="A318" t="str">
            <v>TUBO METALICO DE ALTA RESISTENCIA</v>
          </cell>
          <cell r="C318" t="str">
            <v>ML</v>
          </cell>
          <cell r="D318">
            <v>64580</v>
          </cell>
        </row>
        <row r="319">
          <cell r="A319" t="str">
            <v>UNIONES ESPECIALES DE ALTA RESISTENCIA PARA TUBERIA</v>
          </cell>
          <cell r="C319" t="str">
            <v>U</v>
          </cell>
          <cell r="D319">
            <v>48930</v>
          </cell>
        </row>
        <row r="320">
          <cell r="A320" t="str">
            <v>TRANSDUCTORES ELECTRONICOS (INCLUYE CABLES, PROTECCION CONTRA EL CONCRETO Y PANEL DE LECTURA)</v>
          </cell>
          <cell r="C320" t="str">
            <v>U</v>
          </cell>
          <cell r="D320">
            <v>1732500</v>
          </cell>
        </row>
        <row r="321">
          <cell r="A321" t="str">
            <v>TRANSDUCTORES MECANICOS (INCLUYE CABLES, PROTECCION CONTRA EL CONCRETO Y PANEL DE LECTURA)</v>
          </cell>
          <cell r="C321" t="str">
            <v>U</v>
          </cell>
          <cell r="D321">
            <v>1029000</v>
          </cell>
        </row>
        <row r="322">
          <cell r="A322" t="str">
            <v>TUBO DE CONCRETO CLASE C,  D=0,25m</v>
          </cell>
          <cell r="C322" t="str">
            <v>ML</v>
          </cell>
          <cell r="D322">
            <v>131250</v>
          </cell>
        </row>
        <row r="323">
          <cell r="A323" t="str">
            <v>TUBO DE CONCRETO CLASE A,  D=0,25m</v>
          </cell>
          <cell r="C323" t="str">
            <v>ML</v>
          </cell>
          <cell r="D323">
            <v>157500</v>
          </cell>
        </row>
        <row r="324">
          <cell r="A324" t="str">
            <v>BOTELLA DE OXIGENO (1800LB)</v>
          </cell>
          <cell r="C324" t="str">
            <v>U</v>
          </cell>
          <cell r="D324">
            <v>74550</v>
          </cell>
        </row>
        <row r="325">
          <cell r="A325" t="str">
            <v>BOTELLA DE GAS PROPANO (40LB) (5% DE OXIGENO)</v>
          </cell>
          <cell r="C325" t="str">
            <v>U</v>
          </cell>
          <cell r="D325">
            <v>44520</v>
          </cell>
        </row>
        <row r="326">
          <cell r="A326" t="str">
            <v>GRATA DE LIMPIEZA</v>
          </cell>
          <cell r="C326" t="str">
            <v>U</v>
          </cell>
          <cell r="D326">
            <v>5250</v>
          </cell>
        </row>
        <row r="327">
          <cell r="A327" t="str">
            <v xml:space="preserve"> TUBERIA H DE 1/4", H=1,40 MTS. A=0.20 MTS.</v>
          </cell>
          <cell r="C327" t="str">
            <v>ML</v>
          </cell>
          <cell r="D327">
            <v>50400</v>
          </cell>
        </row>
        <row r="328">
          <cell r="A328" t="str">
            <v>CABLE DE 1/2"</v>
          </cell>
          <cell r="C328" t="str">
            <v>ML</v>
          </cell>
          <cell r="D328">
            <v>8930</v>
          </cell>
        </row>
        <row r="329">
          <cell r="A329" t="str">
            <v>ELASTOMERO</v>
          </cell>
          <cell r="C329" t="str">
            <v>KG</v>
          </cell>
          <cell r="D329">
            <v>26250</v>
          </cell>
        </row>
        <row r="330">
          <cell r="A330" t="str">
            <v>JUNTA SELLANTE GOMAESPUMA</v>
          </cell>
          <cell r="C330" t="str">
            <v>ML</v>
          </cell>
          <cell r="D330">
            <v>12600</v>
          </cell>
        </row>
        <row r="331">
          <cell r="A331" t="str">
            <v>PLACA DE ACERO</v>
          </cell>
          <cell r="C331" t="str">
            <v>KG</v>
          </cell>
          <cell r="D331">
            <v>6300</v>
          </cell>
        </row>
        <row r="332">
          <cell r="A332" t="str">
            <v xml:space="preserve">IMPRIMACIÓN </v>
          </cell>
          <cell r="C332" t="str">
            <v>M2</v>
          </cell>
          <cell r="D332">
            <v>4890</v>
          </cell>
        </row>
        <row r="333">
          <cell r="A333" t="str">
            <v>JUNTA ELASTOMERICA M100</v>
          </cell>
          <cell r="C333" t="str">
            <v>ML</v>
          </cell>
          <cell r="D333">
            <v>1470000</v>
          </cell>
        </row>
        <row r="334">
          <cell r="A334" t="str">
            <v>OXIGENO Y ACETILENO</v>
          </cell>
          <cell r="C334" t="str">
            <v>M3</v>
          </cell>
          <cell r="D334">
            <v>12600</v>
          </cell>
        </row>
        <row r="335">
          <cell r="A335" t="str">
            <v>DISCO DE DIAMANTE</v>
          </cell>
          <cell r="C335" t="str">
            <v>U</v>
          </cell>
          <cell r="D335">
            <v>1386000</v>
          </cell>
        </row>
        <row r="336">
          <cell r="A336" t="str">
            <v>BROCAS TUGSTENO (D=1 1/4")</v>
          </cell>
          <cell r="C336" t="str">
            <v>U</v>
          </cell>
          <cell r="D336">
            <v>588000</v>
          </cell>
        </row>
        <row r="337">
          <cell r="A337" t="str">
            <v>PERNO D=18MM, L=200MM, TUERCA Y ARANDELA EN ACERO DE ALTA RESISTENCIA</v>
          </cell>
          <cell r="C337" t="str">
            <v>U</v>
          </cell>
          <cell r="D337">
            <v>21000</v>
          </cell>
        </row>
        <row r="338">
          <cell r="A338" t="str">
            <v>MORTERO ALTA RESISTENCIA (INCLUYE FIBRA DE NYLON)</v>
          </cell>
          <cell r="C338" t="str">
            <v>M3</v>
          </cell>
          <cell r="D338">
            <v>892500</v>
          </cell>
        </row>
        <row r="339">
          <cell r="A339" t="str">
            <v>EPOXICO RE-500 HIL TI</v>
          </cell>
          <cell r="C339" t="str">
            <v>U</v>
          </cell>
          <cell r="D339">
            <v>94500</v>
          </cell>
        </row>
        <row r="340">
          <cell r="A340" t="str">
            <v>JUNTA ELASTOMERICA M100</v>
          </cell>
          <cell r="C340" t="str">
            <v>ML</v>
          </cell>
          <cell r="D340">
            <v>1470000</v>
          </cell>
        </row>
        <row r="341">
          <cell r="A341" t="str">
            <v>JUNTA ELASTOMERICA M60</v>
          </cell>
          <cell r="C341" t="str">
            <v>ML</v>
          </cell>
          <cell r="D341">
            <v>854700</v>
          </cell>
        </row>
        <row r="342">
          <cell r="A342" t="str">
            <v>TUBO CORRUGADO DE ACERO CON RECUBRIMIENTO BITUMINOSO.</v>
          </cell>
          <cell r="C342" t="str">
            <v>ML</v>
          </cell>
          <cell r="D342">
            <v>183750</v>
          </cell>
        </row>
        <row r="343">
          <cell r="A343" t="str">
            <v>CUNETA PREFABRICADA</v>
          </cell>
          <cell r="C343" t="str">
            <v>ML</v>
          </cell>
          <cell r="D343">
            <v>57750</v>
          </cell>
        </row>
        <row r="344">
          <cell r="A344" t="str">
            <v>TUBERIA PERFORADA DE PVC DE 2"</v>
          </cell>
          <cell r="C344" t="str">
            <v>ML</v>
          </cell>
          <cell r="D344">
            <v>11550</v>
          </cell>
        </row>
        <row r="345">
          <cell r="A345" t="str">
            <v>TUBERIA COLECTORA PVC 3"</v>
          </cell>
          <cell r="C345" t="str">
            <v>ML</v>
          </cell>
          <cell r="D345">
            <v>9980</v>
          </cell>
        </row>
        <row r="346">
          <cell r="A346" t="str">
            <v>ACCESORIOS (TEES, UNIONES, ETC.)</v>
          </cell>
          <cell r="C346" t="str">
            <v>GBL</v>
          </cell>
          <cell r="D346">
            <v>12600</v>
          </cell>
        </row>
        <row r="347">
          <cell r="A347" t="str">
            <v>ARMADURA DE ACERO</v>
          </cell>
          <cell r="C347" t="str">
            <v>ML</v>
          </cell>
          <cell r="D347">
            <v>28350</v>
          </cell>
        </row>
        <row r="348">
          <cell r="A348" t="str">
            <v>PRODUCTO ENROLLADO PARA CONTROL DE EROSIÓN</v>
          </cell>
          <cell r="C348" t="str">
            <v>M2</v>
          </cell>
          <cell r="D348">
            <v>8400</v>
          </cell>
        </row>
        <row r="349">
          <cell r="A349" t="str">
            <v>ARBOL 1.2 M</v>
          </cell>
          <cell r="C349" t="str">
            <v>U</v>
          </cell>
          <cell r="D349">
            <v>4200</v>
          </cell>
        </row>
        <row r="350">
          <cell r="A350" t="str">
            <v>Flakes</v>
          </cell>
          <cell r="C350" t="str">
            <v>KG</v>
          </cell>
          <cell r="D350">
            <v>740</v>
          </cell>
        </row>
        <row r="351">
          <cell r="A351" t="str">
            <v>Pellets</v>
          </cell>
          <cell r="C351" t="str">
            <v>KG</v>
          </cell>
          <cell r="D351" t="e">
            <v>#VALUE!</v>
          </cell>
        </row>
        <row r="352">
          <cell r="A352" t="str">
            <v>cloruro de calcio</v>
          </cell>
          <cell r="C352" t="str">
            <v>LT</v>
          </cell>
          <cell r="D352">
            <v>0</v>
          </cell>
        </row>
        <row r="353">
          <cell r="A353" t="str">
            <v>Concreto hidraulico para pavimento MR-43 (FastracK)(acelerado a 24 horas)</v>
          </cell>
          <cell r="C353" t="str">
            <v>M³</v>
          </cell>
          <cell r="D353">
            <v>508200</v>
          </cell>
        </row>
        <row r="354">
          <cell r="A354" t="str">
            <v xml:space="preserve">Disposición de material de derrumbe </v>
          </cell>
          <cell r="C354" t="str">
            <v>M³</v>
          </cell>
          <cell r="D354">
            <v>2630</v>
          </cell>
        </row>
        <row r="355">
          <cell r="A355" t="str">
            <v>Tubo concreto simple 750 mm</v>
          </cell>
          <cell r="C355" t="str">
            <v>ML</v>
          </cell>
          <cell r="D355">
            <v>199500</v>
          </cell>
        </row>
        <row r="356">
          <cell r="A356" t="str">
            <v>ADOQUIN DE ARCILLA</v>
          </cell>
          <cell r="C356" t="str">
            <v>M2</v>
          </cell>
          <cell r="D356">
            <v>49140</v>
          </cell>
        </row>
        <row r="357">
          <cell r="A357" t="str">
            <v>tubo concreto simple de 200mm</v>
          </cell>
          <cell r="C357" t="str">
            <v>ML</v>
          </cell>
          <cell r="D357">
            <v>16800</v>
          </cell>
        </row>
        <row r="358">
          <cell r="A358" t="str">
            <v>Seccion de Tope</v>
          </cell>
          <cell r="C358" t="str">
            <v>U</v>
          </cell>
          <cell r="D358">
            <v>62370</v>
          </cell>
        </row>
        <row r="359">
          <cell r="A359" t="str">
            <v>Sikadur 32 primer</v>
          </cell>
          <cell r="C359" t="str">
            <v>KG</v>
          </cell>
          <cell r="D359">
            <v>50940</v>
          </cell>
        </row>
        <row r="360">
          <cell r="A360" t="str">
            <v>Estoperol</v>
          </cell>
          <cell r="C360" t="str">
            <v>u</v>
          </cell>
          <cell r="D360">
            <v>3150</v>
          </cell>
        </row>
        <row r="361">
          <cell r="A361" t="str">
            <v>geotextil separar suelos</v>
          </cell>
          <cell r="C361" t="str">
            <v>m2</v>
          </cell>
          <cell r="D361">
            <v>9980</v>
          </cell>
        </row>
        <row r="362">
          <cell r="A362" t="str">
            <v>MEZCLA MSC-1</v>
          </cell>
          <cell r="C362" t="str">
            <v>M³</v>
          </cell>
          <cell r="D362">
            <v>386400</v>
          </cell>
        </row>
        <row r="363">
          <cell r="A363" t="str">
            <v>Concreto clase F mezclado en obra</v>
          </cell>
          <cell r="C363" t="str">
            <v>M³</v>
          </cell>
          <cell r="D363">
            <v>387740</v>
          </cell>
        </row>
        <row r="364">
          <cell r="A364" t="str">
            <v>TORNILLOS DE UNION D=12mm</v>
          </cell>
          <cell r="C364" t="str">
            <v>U</v>
          </cell>
          <cell r="D364">
            <v>2100</v>
          </cell>
        </row>
        <row r="365">
          <cell r="A365" t="str">
            <v>TORNILLOS Y REMACHES</v>
          </cell>
          <cell r="C365" t="str">
            <v>U</v>
          </cell>
          <cell r="D365">
            <v>890</v>
          </cell>
        </row>
        <row r="366">
          <cell r="A366" t="str">
            <v>Mezcla semidensa en caliente MSC-1</v>
          </cell>
          <cell r="C366" t="str">
            <v>M³</v>
          </cell>
          <cell r="D366">
            <v>367500</v>
          </cell>
        </row>
        <row r="480">
          <cell r="A480" t="str">
            <v xml:space="preserve">Aspersor manual </v>
          </cell>
          <cell r="C480" t="str">
            <v>$/HORA</v>
          </cell>
          <cell r="D480">
            <v>4000</v>
          </cell>
        </row>
        <row r="481">
          <cell r="A481" t="str">
            <v>Barredora mecánica de cepillo</v>
          </cell>
          <cell r="C481" t="str">
            <v>$/HORA</v>
          </cell>
          <cell r="D481">
            <v>80000</v>
          </cell>
        </row>
        <row r="482">
          <cell r="A482" t="str">
            <v>Bomba de inyección de lechada</v>
          </cell>
          <cell r="C482" t="str">
            <v>$/HORA</v>
          </cell>
          <cell r="D482">
            <v>20000</v>
          </cell>
        </row>
        <row r="483">
          <cell r="A483" t="str">
            <v>Bomba para gato de tensionamiento</v>
          </cell>
          <cell r="C483" t="str">
            <v>$/HORA</v>
          </cell>
          <cell r="D483">
            <v>38000</v>
          </cell>
        </row>
        <row r="484">
          <cell r="A484" t="str">
            <v>Bomba de concreto</v>
          </cell>
          <cell r="C484" t="str">
            <v>$/HORA</v>
          </cell>
          <cell r="D484">
            <v>38000</v>
          </cell>
        </row>
        <row r="485">
          <cell r="A485" t="str">
            <v>Buldozer D4</v>
          </cell>
          <cell r="C485" t="str">
            <v>$/HORA</v>
          </cell>
          <cell r="D485">
            <v>90000</v>
          </cell>
        </row>
        <row r="486">
          <cell r="A486" t="str">
            <v>Buldozer D6</v>
          </cell>
          <cell r="C486" t="str">
            <v>$/HORA</v>
          </cell>
          <cell r="D486">
            <v>160000</v>
          </cell>
        </row>
        <row r="487">
          <cell r="A487" t="str">
            <v>Buldozer D8 (incluido Ripper)</v>
          </cell>
          <cell r="C487" t="str">
            <v>$/HORA</v>
          </cell>
          <cell r="D487">
            <v>250000</v>
          </cell>
        </row>
        <row r="488">
          <cell r="A488" t="str">
            <v>Calentador a gas</v>
          </cell>
          <cell r="C488" t="str">
            <v>$/HORA</v>
          </cell>
          <cell r="D488">
            <v>60000</v>
          </cell>
        </row>
        <row r="489">
          <cell r="A489" t="str">
            <v>Camión 350</v>
          </cell>
          <cell r="C489" t="str">
            <v>$/HORA</v>
          </cell>
          <cell r="D489">
            <v>52500</v>
          </cell>
        </row>
        <row r="490">
          <cell r="A490" t="str">
            <v>Camioneta D-300</v>
          </cell>
          <cell r="C490" t="str">
            <v>$/HORA</v>
          </cell>
          <cell r="D490">
            <v>40000</v>
          </cell>
        </row>
        <row r="491">
          <cell r="A491" t="str">
            <v>Camión de Slurry</v>
          </cell>
          <cell r="C491" t="str">
            <v>$/HORA</v>
          </cell>
          <cell r="D491">
            <v>180000</v>
          </cell>
        </row>
        <row r="492">
          <cell r="A492" t="str">
            <v>Cargador cat - 920 o equivalente</v>
          </cell>
          <cell r="C492" t="str">
            <v>$/HORA</v>
          </cell>
          <cell r="D492">
            <v>140000</v>
          </cell>
        </row>
        <row r="493">
          <cell r="A493" t="str">
            <v>Cargador 930 o equivalente</v>
          </cell>
          <cell r="C493" t="str">
            <v>$/HORA</v>
          </cell>
          <cell r="D493">
            <v>160000</v>
          </cell>
        </row>
        <row r="494">
          <cell r="A494" t="str">
            <v>Cargador (mini) BobCat 843</v>
          </cell>
          <cell r="C494" t="str">
            <v>$/HORA</v>
          </cell>
          <cell r="D494">
            <v>60000</v>
          </cell>
        </row>
        <row r="495">
          <cell r="A495" t="str">
            <v>Carrotanque de agua 10000 Litros</v>
          </cell>
          <cell r="C495" t="str">
            <v>$/HORA</v>
          </cell>
          <cell r="D495">
            <v>70000</v>
          </cell>
        </row>
        <row r="496">
          <cell r="A496" t="str">
            <v>Carrotanque Irrigador de asfalto</v>
          </cell>
          <cell r="C496" t="str">
            <v>$/HORA</v>
          </cell>
          <cell r="D496">
            <v>85000</v>
          </cell>
        </row>
        <row r="497">
          <cell r="A497" t="str">
            <v>Cizalla</v>
          </cell>
          <cell r="C497" t="str">
            <v>$/HORA</v>
          </cell>
          <cell r="D497">
            <v>1900</v>
          </cell>
        </row>
        <row r="498">
          <cell r="A498" t="str">
            <v>Compactador Benitin</v>
          </cell>
          <cell r="C498" t="str">
            <v>$/HORA</v>
          </cell>
          <cell r="D498">
            <v>50000</v>
          </cell>
        </row>
        <row r="499">
          <cell r="A499" t="str">
            <v>Compactador manual (RANA)</v>
          </cell>
          <cell r="C499" t="str">
            <v>$/HORA</v>
          </cell>
          <cell r="D499">
            <v>10000</v>
          </cell>
        </row>
        <row r="500">
          <cell r="A500" t="str">
            <v>Compactador manual (SALTARÍN)</v>
          </cell>
          <cell r="C500" t="str">
            <v>$/HORA</v>
          </cell>
          <cell r="D500">
            <v>17850</v>
          </cell>
        </row>
        <row r="501">
          <cell r="A501" t="str">
            <v>Compactador manual de rodillo</v>
          </cell>
          <cell r="C501" t="str">
            <v>$/HORA</v>
          </cell>
          <cell r="D501">
            <v>35000</v>
          </cell>
        </row>
        <row r="502">
          <cell r="A502" t="str">
            <v>Compactador vibratorio tipo DD-20</v>
          </cell>
          <cell r="C502" t="str">
            <v>$/HORA</v>
          </cell>
          <cell r="D502">
            <v>45000</v>
          </cell>
        </row>
        <row r="503">
          <cell r="A503" t="str">
            <v>Compactador manual vibratorio (CANGURO) (Apisonadores)</v>
          </cell>
          <cell r="C503" t="str">
            <v>$/HORA</v>
          </cell>
          <cell r="D503">
            <v>17850</v>
          </cell>
        </row>
        <row r="504">
          <cell r="A504" t="str">
            <v>Compactador neumático</v>
          </cell>
          <cell r="C504" t="str">
            <v>$/HORA</v>
          </cell>
          <cell r="D504">
            <v>120000</v>
          </cell>
        </row>
        <row r="505">
          <cell r="A505" t="str">
            <v xml:space="preserve">Compresor 125 pies con 1 martillo </v>
          </cell>
          <cell r="C505" t="str">
            <v>$/HORA</v>
          </cell>
          <cell r="D505">
            <v>75000</v>
          </cell>
        </row>
        <row r="506">
          <cell r="A506" t="str">
            <v>Compresor 250 pies 2 con martillos</v>
          </cell>
          <cell r="C506" t="str">
            <v>$/HORA</v>
          </cell>
          <cell r="D506">
            <v>80000</v>
          </cell>
        </row>
        <row r="507">
          <cell r="A507" t="str">
            <v>Compresor (barrido y soplado)</v>
          </cell>
          <cell r="C507" t="str">
            <v>$/HORA</v>
          </cell>
          <cell r="D507">
            <v>50000</v>
          </cell>
        </row>
        <row r="508">
          <cell r="A508" t="str">
            <v>Cortadora de pavimento</v>
          </cell>
          <cell r="C508" t="str">
            <v>$/HORA</v>
          </cell>
          <cell r="D508">
            <v>30000</v>
          </cell>
        </row>
        <row r="509">
          <cell r="A509" t="str">
            <v>Diferencial de 2 ton.</v>
          </cell>
          <cell r="C509" t="str">
            <v>$/HORA</v>
          </cell>
          <cell r="D509">
            <v>2650</v>
          </cell>
        </row>
        <row r="510">
          <cell r="A510" t="str">
            <v>Diferencial de 3 ton</v>
          </cell>
          <cell r="C510" t="str">
            <v>$/HORA</v>
          </cell>
          <cell r="D510">
            <v>2800</v>
          </cell>
        </row>
        <row r="511">
          <cell r="A511" t="str">
            <v>Equipo de control (bandas sonoras reduce velocidad) (Termohigometros, Termómetros, Galgas)</v>
          </cell>
          <cell r="C511" t="str">
            <v>$/HORA</v>
          </cell>
          <cell r="D511">
            <v>15750</v>
          </cell>
        </row>
        <row r="512">
          <cell r="A512" t="str">
            <v>Equipo de oxicorte</v>
          </cell>
          <cell r="C512" t="str">
            <v>$/HORA</v>
          </cell>
          <cell r="D512">
            <v>15750</v>
          </cell>
        </row>
        <row r="513">
          <cell r="A513" t="str">
            <v>Equipo de perforación (TRACKDRILL)</v>
          </cell>
          <cell r="C513" t="str">
            <v>$/HORA</v>
          </cell>
          <cell r="D513">
            <v>150000</v>
          </cell>
        </row>
        <row r="514">
          <cell r="A514" t="str">
            <v>Equipo de pintura (Compresor)</v>
          </cell>
          <cell r="C514" t="str">
            <v>$/HORA</v>
          </cell>
          <cell r="D514">
            <v>5000</v>
          </cell>
        </row>
        <row r="515">
          <cell r="A515" t="str">
            <v>Equipo de soldadura 250 AMP</v>
          </cell>
          <cell r="C515" t="str">
            <v>$/HORA</v>
          </cell>
          <cell r="D515">
            <v>15000</v>
          </cell>
        </row>
        <row r="516">
          <cell r="A516" t="str">
            <v>Equipo de soldadura 400</v>
          </cell>
          <cell r="C516" t="str">
            <v>$/HORA</v>
          </cell>
          <cell r="D516">
            <v>15000</v>
          </cell>
        </row>
        <row r="517">
          <cell r="A517" t="str">
            <v>Equipo de soldadura 600</v>
          </cell>
          <cell r="C517" t="str">
            <v>$/HORA</v>
          </cell>
          <cell r="D517">
            <v>18000</v>
          </cell>
        </row>
        <row r="518">
          <cell r="A518" t="str">
            <v>Equipo de topografía</v>
          </cell>
          <cell r="C518" t="str">
            <v>$/HORA</v>
          </cell>
          <cell r="D518">
            <v>25000</v>
          </cell>
        </row>
        <row r="519">
          <cell r="A519" t="str">
            <v>Equipo de Batimetría</v>
          </cell>
          <cell r="C519" t="str">
            <v>$/HORA</v>
          </cell>
          <cell r="D519">
            <v>45000</v>
          </cell>
        </row>
        <row r="520">
          <cell r="A520" t="str">
            <v>Equipo manual aplicador (bandas sonoras reduce velocidad)</v>
          </cell>
          <cell r="C520" t="str">
            <v>$/HORA</v>
          </cell>
          <cell r="D520">
            <v>30000</v>
          </cell>
        </row>
        <row r="521">
          <cell r="A521" t="str">
            <v>Esparcidor de gravilla (incluye volqueta)</v>
          </cell>
          <cell r="C521" t="str">
            <v>$/HORA</v>
          </cell>
          <cell r="D521">
            <v>120000</v>
          </cell>
        </row>
        <row r="522">
          <cell r="A522" t="str">
            <v>Estación</v>
          </cell>
          <cell r="C522" t="str">
            <v>$/HORA</v>
          </cell>
          <cell r="D522">
            <v>20000</v>
          </cell>
        </row>
        <row r="523">
          <cell r="A523" t="str">
            <v>Formaleta metálica (concreto hidráulico)</v>
          </cell>
          <cell r="C523" t="str">
            <v>$/HORA</v>
          </cell>
          <cell r="D523">
            <v>12000</v>
          </cell>
        </row>
        <row r="524">
          <cell r="A524" t="str">
            <v>Formaleta metálica (tubería de concreto reforzado)</v>
          </cell>
          <cell r="C524" t="str">
            <v>$/HORA</v>
          </cell>
          <cell r="D524">
            <v>15000</v>
          </cell>
        </row>
        <row r="525">
          <cell r="A525" t="str">
            <v>Formaleta para camisa de pilote</v>
          </cell>
          <cell r="C525" t="str">
            <v>$/HORA</v>
          </cell>
          <cell r="D525">
            <v>16000</v>
          </cell>
        </row>
        <row r="526">
          <cell r="A526" t="str">
            <v>Fresadora de pavimento</v>
          </cell>
          <cell r="C526" t="str">
            <v>$/HORA</v>
          </cell>
          <cell r="D526">
            <v>550000</v>
          </cell>
        </row>
        <row r="527">
          <cell r="A527" t="str">
            <v>Fresadora y recicladora de pavimento  RC-250 (fresado+mezclado)</v>
          </cell>
          <cell r="C527" t="str">
            <v>$/HORA</v>
          </cell>
          <cell r="D527">
            <v>1250000</v>
          </cell>
        </row>
        <row r="528">
          <cell r="A528" t="str">
            <v>Gato para tensionamiento</v>
          </cell>
          <cell r="C528" t="str">
            <v>$/HORA</v>
          </cell>
          <cell r="D528">
            <v>125000</v>
          </cell>
        </row>
        <row r="529">
          <cell r="A529" t="str">
            <v>Grúa (Capacidad 15 ton)</v>
          </cell>
          <cell r="C529" t="str">
            <v>$/HORA</v>
          </cell>
          <cell r="D529">
            <v>220000</v>
          </cell>
        </row>
        <row r="530">
          <cell r="A530" t="str">
            <v>Grúa con torre</v>
          </cell>
          <cell r="C530" t="str">
            <v>$/HORA</v>
          </cell>
          <cell r="D530">
            <v>260000</v>
          </cell>
        </row>
        <row r="531">
          <cell r="A531" t="str">
            <v>Grúa telescópica (40 Ton.)</v>
          </cell>
          <cell r="C531" t="str">
            <v>$/HORA</v>
          </cell>
          <cell r="D531">
            <v>290000</v>
          </cell>
        </row>
        <row r="532">
          <cell r="A532" t="str">
            <v>Grúa 10 ton</v>
          </cell>
          <cell r="C532" t="str">
            <v>$/HORA</v>
          </cell>
          <cell r="D532">
            <v>180000</v>
          </cell>
        </row>
        <row r="533">
          <cell r="A533" t="str">
            <v>Guadañadora</v>
          </cell>
          <cell r="C533" t="str">
            <v>$/HORA</v>
          </cell>
          <cell r="D533">
            <v>4700</v>
          </cell>
        </row>
        <row r="534">
          <cell r="A534" t="str">
            <v>Maquina térmica pegatachas</v>
          </cell>
          <cell r="C534" t="str">
            <v>$/HORA</v>
          </cell>
          <cell r="D534">
            <v>8500</v>
          </cell>
        </row>
        <row r="535">
          <cell r="A535" t="str">
            <v>Mezcladora de concreto</v>
          </cell>
          <cell r="C535" t="str">
            <v>$/HORA</v>
          </cell>
          <cell r="D535">
            <v>8000</v>
          </cell>
        </row>
        <row r="536">
          <cell r="A536" t="str">
            <v>Montacargas</v>
          </cell>
          <cell r="C536" t="str">
            <v>$/HORA</v>
          </cell>
          <cell r="D536">
            <v>63000</v>
          </cell>
        </row>
        <row r="537">
          <cell r="A537" t="str">
            <v>Motobomba 3 Pulgadas</v>
          </cell>
          <cell r="C537" t="str">
            <v>$/HORA</v>
          </cell>
          <cell r="D537">
            <v>8700</v>
          </cell>
        </row>
        <row r="538">
          <cell r="A538" t="str">
            <v>Motobomba 4 PULGADAS</v>
          </cell>
          <cell r="C538" t="str">
            <v>$/HORA</v>
          </cell>
          <cell r="D538">
            <v>15750</v>
          </cell>
        </row>
        <row r="539">
          <cell r="A539" t="str">
            <v>Motobomba 6" DIÁMETRO DE BOMBEO DE 2M³/SEG.</v>
          </cell>
          <cell r="C539" t="str">
            <v>$/HORA</v>
          </cell>
          <cell r="D539">
            <v>18900</v>
          </cell>
        </row>
        <row r="540">
          <cell r="A540" t="str">
            <v>Motobomba de concreto</v>
          </cell>
          <cell r="C540" t="str">
            <v>$/HORA</v>
          </cell>
          <cell r="D540">
            <v>95000</v>
          </cell>
        </row>
        <row r="541">
          <cell r="A541" t="str">
            <v xml:space="preserve">Motoniveladora </v>
          </cell>
          <cell r="C541" t="str">
            <v>$/HORA</v>
          </cell>
          <cell r="D541">
            <v>180000</v>
          </cell>
        </row>
        <row r="542">
          <cell r="A542" t="str">
            <v>Motosierra</v>
          </cell>
          <cell r="C542" t="str">
            <v>$/HORA</v>
          </cell>
          <cell r="D542">
            <v>5000</v>
          </cell>
        </row>
        <row r="543">
          <cell r="A543" t="str">
            <v>Pala auxiliar de piloteadora</v>
          </cell>
          <cell r="C543" t="str">
            <v>$/HORA</v>
          </cell>
          <cell r="D543">
            <v>450000</v>
          </cell>
        </row>
        <row r="544">
          <cell r="A544" t="str">
            <v>Pala grúa con martillo</v>
          </cell>
          <cell r="C544" t="str">
            <v>$/HORA</v>
          </cell>
          <cell r="D544">
            <v>430000</v>
          </cell>
        </row>
        <row r="545">
          <cell r="A545" t="str">
            <v>Piloteadora</v>
          </cell>
          <cell r="C545" t="str">
            <v>$/HORA</v>
          </cell>
          <cell r="D545">
            <v>900000</v>
          </cell>
        </row>
        <row r="546">
          <cell r="A546" t="str">
            <v>Planta de asfalto en caliente</v>
          </cell>
          <cell r="C546" t="str">
            <v>$/HORA</v>
          </cell>
          <cell r="D546">
            <v>670000</v>
          </cell>
        </row>
        <row r="547">
          <cell r="A547" t="str">
            <v>Planta de asfalto en frio</v>
          </cell>
          <cell r="C547" t="str">
            <v>$/HORA</v>
          </cell>
          <cell r="D547">
            <v>380000</v>
          </cell>
        </row>
        <row r="548">
          <cell r="A548" t="str">
            <v>Planta eléctrica  6kw</v>
          </cell>
          <cell r="C548" t="str">
            <v>$/HORA</v>
          </cell>
          <cell r="D548">
            <v>22200</v>
          </cell>
        </row>
        <row r="549">
          <cell r="A549" t="str">
            <v>Planta trituradora</v>
          </cell>
          <cell r="C549" t="str">
            <v>$/HORA</v>
          </cell>
          <cell r="D549">
            <v>525000</v>
          </cell>
        </row>
        <row r="550">
          <cell r="A550" t="str">
            <v>Pluma capacidad 300 kg</v>
          </cell>
          <cell r="C550" t="str">
            <v>$/HORA</v>
          </cell>
          <cell r="D550">
            <v>11800</v>
          </cell>
        </row>
        <row r="551">
          <cell r="A551" t="str">
            <v>Pulidora (8500 REV) eléctrica</v>
          </cell>
          <cell r="C551" t="str">
            <v>$/HORA</v>
          </cell>
          <cell r="D551">
            <v>3000</v>
          </cell>
        </row>
        <row r="552">
          <cell r="A552" t="str">
            <v xml:space="preserve">Pulvimixer </v>
          </cell>
          <cell r="C552" t="str">
            <v>$/HORA</v>
          </cell>
          <cell r="D552">
            <v>120000</v>
          </cell>
        </row>
        <row r="553">
          <cell r="A553" t="str">
            <v>Regla vibratoria L=3m</v>
          </cell>
          <cell r="C553" t="str">
            <v>$/HORA</v>
          </cell>
          <cell r="D553">
            <v>5000</v>
          </cell>
        </row>
        <row r="554">
          <cell r="A554" t="str">
            <v>Recicladora</v>
          </cell>
          <cell r="C554" t="str">
            <v>$/HORA</v>
          </cell>
          <cell r="D554">
            <v>290000</v>
          </cell>
        </row>
        <row r="555">
          <cell r="A555" t="str">
            <v>Retrocargador</v>
          </cell>
          <cell r="C555" t="str">
            <v>$/HORA</v>
          </cell>
          <cell r="D555">
            <v>90000</v>
          </cell>
        </row>
        <row r="556">
          <cell r="A556" t="str">
            <v>Retroexcavadora CAT 320</v>
          </cell>
          <cell r="C556" t="str">
            <v>$/HORA</v>
          </cell>
          <cell r="D556">
            <v>180000</v>
          </cell>
        </row>
        <row r="557">
          <cell r="A557" t="str">
            <v>Retroexcavadora A25C</v>
          </cell>
          <cell r="C557" t="str">
            <v>$/HORA</v>
          </cell>
          <cell r="D557">
            <v>140000</v>
          </cell>
        </row>
        <row r="558">
          <cell r="A558" t="str">
            <v>Retroexcavadora E-200 SOBRE ORUGAS</v>
          </cell>
          <cell r="C558" t="str">
            <v>$/HORA</v>
          </cell>
          <cell r="D558">
            <v>190000</v>
          </cell>
        </row>
        <row r="559">
          <cell r="A559" t="str">
            <v>Retroexcavadora E-200 con martillo neumático</v>
          </cell>
          <cell r="C559" t="str">
            <v>$/HORA</v>
          </cell>
          <cell r="D559">
            <v>250000</v>
          </cell>
        </row>
        <row r="560">
          <cell r="A560" t="str">
            <v>Retroexcavadora CAT 420 D</v>
          </cell>
          <cell r="C560" t="str">
            <v>$/HORA</v>
          </cell>
          <cell r="D560">
            <v>120000</v>
          </cell>
        </row>
        <row r="561">
          <cell r="A561" t="str">
            <v>Retroexcavadora sobre llantas JD410</v>
          </cell>
          <cell r="C561" t="str">
            <v>$/HORA</v>
          </cell>
          <cell r="D561">
            <v>110000</v>
          </cell>
        </row>
        <row r="562">
          <cell r="A562" t="str">
            <v>Taco metálico (puntal para escamas en concreto)</v>
          </cell>
          <cell r="C562" t="str">
            <v>$/HORA</v>
          </cell>
          <cell r="D562">
            <v>26</v>
          </cell>
        </row>
        <row r="563">
          <cell r="A563" t="str">
            <v>Tarifa de transporte</v>
          </cell>
          <cell r="C563" t="str">
            <v>M³-KM</v>
          </cell>
          <cell r="D563">
            <v>1000</v>
          </cell>
        </row>
        <row r="564">
          <cell r="A564" t="str">
            <v>Tarifa de transporte para agregados de mezclas</v>
          </cell>
          <cell r="C564" t="str">
            <v>M³-KM</v>
          </cell>
          <cell r="D564">
            <v>1000</v>
          </cell>
        </row>
        <row r="565">
          <cell r="A565" t="str">
            <v>Tarifa de transporte de mezclas para bacheo</v>
          </cell>
          <cell r="C565" t="str">
            <v>M³-KM</v>
          </cell>
          <cell r="D565">
            <v>1200</v>
          </cell>
        </row>
        <row r="566">
          <cell r="A566" t="str">
            <v>Tarifa de transporte desmonte estructura metálica en obra</v>
          </cell>
          <cell r="C566" t="str">
            <v>KG-KM</v>
          </cell>
          <cell r="D566">
            <v>11</v>
          </cell>
        </row>
        <row r="567">
          <cell r="A567" t="str">
            <v xml:space="preserve">Tarifa de transporte de estructuras metálicas </v>
          </cell>
          <cell r="C567" t="str">
            <v>KG-KM</v>
          </cell>
          <cell r="D567">
            <v>11</v>
          </cell>
        </row>
        <row r="568">
          <cell r="A568" t="str">
            <v>Terminadora de asfalto (Finisher)</v>
          </cell>
          <cell r="C568" t="str">
            <v>$/HORA</v>
          </cell>
          <cell r="D568">
            <v>300000</v>
          </cell>
        </row>
        <row r="569">
          <cell r="A569" t="str">
            <v>Vehículo delineador</v>
          </cell>
          <cell r="C569" t="str">
            <v>$/HORA</v>
          </cell>
          <cell r="D569">
            <v>70000</v>
          </cell>
        </row>
        <row r="570">
          <cell r="A570" t="str">
            <v>Vibrador de concreto</v>
          </cell>
          <cell r="C570" t="str">
            <v>$/HORA</v>
          </cell>
          <cell r="D570">
            <v>8000</v>
          </cell>
        </row>
        <row r="571">
          <cell r="A571" t="str">
            <v>Vibrocompatador (25 TON)</v>
          </cell>
          <cell r="C571" t="str">
            <v>$/HORA</v>
          </cell>
          <cell r="D571">
            <v>120000</v>
          </cell>
        </row>
        <row r="572">
          <cell r="A572" t="str">
            <v>Volqueta 6 m3</v>
          </cell>
          <cell r="C572" t="str">
            <v>$/HORA</v>
          </cell>
          <cell r="D572">
            <v>60000</v>
          </cell>
        </row>
        <row r="573">
          <cell r="A573" t="str">
            <v>EQUIPOS DE MEDICION (Deformímetros eléctricos, mecánicos, Celdas de carga, etc.)</v>
          </cell>
          <cell r="C573" t="str">
            <v>$/HORA</v>
          </cell>
          <cell r="D573">
            <v>525000</v>
          </cell>
        </row>
        <row r="574">
          <cell r="A574" t="str">
            <v>EQUIPO DE TRANSPORTE (Grua)</v>
          </cell>
          <cell r="C574" t="str">
            <v>$/HORA</v>
          </cell>
          <cell r="D574">
            <v>60000</v>
          </cell>
        </row>
        <row r="575">
          <cell r="A575" t="str">
            <v>BOMBA ELECTRICA PARA ACCIONAR LA CELDA</v>
          </cell>
          <cell r="C575" t="str">
            <v>$/HORA</v>
          </cell>
          <cell r="D575">
            <v>60000</v>
          </cell>
        </row>
        <row r="576">
          <cell r="A576" t="str">
            <v>EQUIPO DE SOLDADURA Y DE ACETILENO (INCLUYE SOLDADURA)</v>
          </cell>
          <cell r="C576" t="str">
            <v>$/HORA</v>
          </cell>
          <cell r="D576">
            <v>15000</v>
          </cell>
        </row>
        <row r="577">
          <cell r="A577" t="str">
            <v>MANOMETRO CABLE DE ACERO PARA BAJAR LA CELDA</v>
          </cell>
          <cell r="C577" t="str">
            <v>$/HORA</v>
          </cell>
          <cell r="D577">
            <v>1680000</v>
          </cell>
        </row>
        <row r="578">
          <cell r="A578" t="str">
            <v>TALADRO DE 1/2", PULIDORA, LIJADORA Y CIRCULAR</v>
          </cell>
          <cell r="C578" t="str">
            <v>$/HORA</v>
          </cell>
          <cell r="D578">
            <v>3800</v>
          </cell>
        </row>
        <row r="579">
          <cell r="A579" t="str">
            <v>FUNDIDORA</v>
          </cell>
          <cell r="C579" t="str">
            <v>$/HORA</v>
          </cell>
          <cell r="D579">
            <v>200000</v>
          </cell>
        </row>
        <row r="580">
          <cell r="A580" t="str">
            <v>PLANTA DE MEZCLA Y SECADO</v>
          </cell>
          <cell r="C580" t="str">
            <v>$/HORA</v>
          </cell>
          <cell r="D580">
            <v>200000</v>
          </cell>
        </row>
        <row r="581">
          <cell r="A581" t="str">
            <v>DISPENSADOR NEUMATICO HIT-P500</v>
          </cell>
          <cell r="C581" t="str">
            <v>$/HORA</v>
          </cell>
          <cell r="D581">
            <v>2700</v>
          </cell>
        </row>
        <row r="582">
          <cell r="A582" t="str">
            <v>PUENTE GRUA</v>
          </cell>
          <cell r="C582" t="str">
            <v>$/HORA</v>
          </cell>
          <cell r="D582">
            <v>250000</v>
          </cell>
        </row>
        <row r="583">
          <cell r="A583" t="str">
            <v>COMPRESOR PARA PENETRAR ROCA</v>
          </cell>
          <cell r="C583" t="str">
            <v>$/HORA</v>
          </cell>
          <cell r="D583">
            <v>90000</v>
          </cell>
        </row>
        <row r="584">
          <cell r="A584" t="str">
            <v xml:space="preserve">RETROCARGADOR CAT 510 </v>
          </cell>
          <cell r="C584" t="str">
            <v>$/HORA</v>
          </cell>
          <cell r="D584">
            <v>90000</v>
          </cell>
        </row>
        <row r="585">
          <cell r="A585" t="str">
            <v>RETROEXCAVADORA E-200 SOBRE ORUGAS TRABAJO EN RIO</v>
          </cell>
          <cell r="C585" t="str">
            <v>$/HORA</v>
          </cell>
          <cell r="D585">
            <v>220000</v>
          </cell>
        </row>
        <row r="586">
          <cell r="A586" t="str">
            <v>VIBROCOMPATADOR DYNAPAC (10 TON)</v>
          </cell>
          <cell r="C586" t="str">
            <v>$/HORA</v>
          </cell>
          <cell r="D586">
            <v>100000</v>
          </cell>
        </row>
        <row r="587">
          <cell r="A587" t="str">
            <v>EQUIPO DE SANDBLASTING</v>
          </cell>
          <cell r="C587" t="str">
            <v>$/HORA</v>
          </cell>
          <cell r="D587">
            <v>155000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de precios"/>
      <sheetName val="Remo. derr."/>
      <sheetName val="Limp. mec. Alcant."/>
    </sheetNames>
    <sheetDataSet>
      <sheetData sheetId="0">
        <row r="52">
          <cell r="H52">
            <v>46548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zoomScale="90" zoomScaleNormal="60" zoomScaleSheetLayoutView="90" workbookViewId="0">
      <selection activeCell="A17" sqref="A17:H17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11" t="str">
        <f>PRESUPUESTO!$B$5</f>
        <v>1.1</v>
      </c>
      <c r="B10" s="127" t="str">
        <f>PRESUPUESTO!$C$5</f>
        <v>DEMOLICIÓN CIELO FALSO ESTRUCTURA ALUMINIO (INCLUYE RETIRO)</v>
      </c>
      <c r="C10" s="128"/>
      <c r="D10" s="128"/>
      <c r="E10" s="128"/>
      <c r="F10" s="128"/>
      <c r="G10" s="128"/>
      <c r="H10" s="128"/>
      <c r="I10" s="128"/>
      <c r="J10" s="129"/>
      <c r="K10" s="127" t="str">
        <f>PRESUPUESTO!$E$5</f>
        <v>M2</v>
      </c>
      <c r="L10" s="129"/>
      <c r="M10" s="22">
        <f>PRESUPUESTO!$F$5</f>
        <v>167.72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4</v>
      </c>
      <c r="K14" s="83">
        <v>1148</v>
      </c>
      <c r="L14" s="84"/>
      <c r="M14" s="17">
        <f>ROUND(K14*J14%,0)</f>
        <v>46</v>
      </c>
    </row>
    <row r="15" spans="1:13" x14ac:dyDescent="0.25">
      <c r="A15" s="118" t="s">
        <v>79</v>
      </c>
      <c r="B15" s="119"/>
      <c r="C15" s="119"/>
      <c r="D15" s="119"/>
      <c r="E15" s="119"/>
      <c r="F15" s="119"/>
      <c r="G15" s="119"/>
      <c r="H15" s="119"/>
      <c r="I15" s="15" t="s">
        <v>39</v>
      </c>
      <c r="J15" s="16">
        <v>0.1</v>
      </c>
      <c r="K15" s="83">
        <v>1243.3399999999999</v>
      </c>
      <c r="L15" s="84"/>
      <c r="M15" s="17">
        <f>ROUND(K15*J15,0)</f>
        <v>124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170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/>
      <c r="B22" s="92"/>
      <c r="C22" s="92"/>
      <c r="D22" s="92"/>
      <c r="E22" s="92"/>
      <c r="F22" s="92"/>
      <c r="G22" s="92"/>
      <c r="H22" s="92"/>
      <c r="I22" s="16"/>
      <c r="J22" s="16"/>
      <c r="K22" s="89"/>
      <c r="L22" s="89"/>
      <c r="M22" s="17"/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/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37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0.15109999999999998</v>
      </c>
      <c r="K37" s="83">
        <v>7595.09</v>
      </c>
      <c r="L37" s="84"/>
      <c r="M37" s="17">
        <f>ROUND(J37*K37,0)</f>
        <v>1148</v>
      </c>
    </row>
    <row r="38" spans="1:13" x14ac:dyDescent="0.25">
      <c r="A38" s="81"/>
      <c r="B38" s="82"/>
      <c r="C38" s="82"/>
      <c r="D38" s="82"/>
      <c r="E38" s="82"/>
      <c r="F38" s="82"/>
      <c r="G38" s="82"/>
      <c r="H38" s="82"/>
      <c r="I38" s="16"/>
      <c r="J38" s="16"/>
      <c r="K38" s="83"/>
      <c r="L38" s="84"/>
      <c r="M38" s="17"/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1148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1318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/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1318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D52:J52"/>
    <mergeCell ref="D53:J53"/>
    <mergeCell ref="A17:H17"/>
    <mergeCell ref="K17:L17"/>
    <mergeCell ref="A7:M7"/>
    <mergeCell ref="B9:J9"/>
    <mergeCell ref="K9:L9"/>
    <mergeCell ref="B10:J10"/>
    <mergeCell ref="K10:L10"/>
    <mergeCell ref="A15:H15"/>
    <mergeCell ref="K15:L15"/>
    <mergeCell ref="A14:H14"/>
    <mergeCell ref="K14:L14"/>
    <mergeCell ref="A13:H13"/>
    <mergeCell ref="K13:L13"/>
    <mergeCell ref="A16:H16"/>
    <mergeCell ref="K16:L16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29:H29"/>
    <mergeCell ref="K29:L29"/>
    <mergeCell ref="A18:L18"/>
    <mergeCell ref="A21:H21"/>
    <mergeCell ref="K21:L21"/>
    <mergeCell ref="A22:H22"/>
    <mergeCell ref="K22:L22"/>
    <mergeCell ref="A23:H23"/>
    <mergeCell ref="K23:L23"/>
    <mergeCell ref="A24:H24"/>
    <mergeCell ref="K24:L24"/>
    <mergeCell ref="A25:H25"/>
    <mergeCell ref="K25:L25"/>
    <mergeCell ref="A26:L26"/>
    <mergeCell ref="A30:H30"/>
    <mergeCell ref="K30:L30"/>
    <mergeCell ref="A31:H31"/>
    <mergeCell ref="K31:L31"/>
    <mergeCell ref="A32:H32"/>
    <mergeCell ref="K32:L32"/>
    <mergeCell ref="A40:L40"/>
    <mergeCell ref="A44:L44"/>
    <mergeCell ref="A33:L33"/>
    <mergeCell ref="A36:H36"/>
    <mergeCell ref="K36:L36"/>
    <mergeCell ref="A37:H37"/>
    <mergeCell ref="K37:L37"/>
    <mergeCell ref="A38:H38"/>
    <mergeCell ref="K38:L38"/>
    <mergeCell ref="A42:L42"/>
    <mergeCell ref="A43:L43"/>
    <mergeCell ref="A39:H39"/>
    <mergeCell ref="K39:L39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9" zoomScale="110" zoomScaleNormal="110" workbookViewId="0">
      <selection activeCell="E14" sqref="E14"/>
    </sheetView>
  </sheetViews>
  <sheetFormatPr baseColWidth="10" defaultRowHeight="12.75" x14ac:dyDescent="0.2"/>
  <cols>
    <col min="1" max="1" width="16.28515625" style="2" customWidth="1"/>
    <col min="2" max="2" width="7" style="2" customWidth="1"/>
    <col min="3" max="3" width="7" style="1" customWidth="1"/>
    <col min="4" max="4" width="58.28515625" style="1" customWidth="1"/>
    <col min="5" max="5" width="7" style="1" bestFit="1" customWidth="1"/>
    <col min="6" max="6" width="8.5703125" style="1" bestFit="1" customWidth="1"/>
    <col min="7" max="7" width="14.42578125" style="1" bestFit="1" customWidth="1"/>
    <col min="8" max="8" width="18.42578125" style="1" bestFit="1" customWidth="1"/>
    <col min="9" max="9" width="19.42578125" style="1" customWidth="1"/>
    <col min="10" max="11" width="7" style="1" customWidth="1"/>
    <col min="12" max="12" width="16.5703125" style="1" bestFit="1" customWidth="1"/>
    <col min="13" max="13" width="15.42578125" style="1" bestFit="1" customWidth="1"/>
    <col min="14" max="14" width="8.5703125" style="1" customWidth="1"/>
    <col min="15" max="15" width="14.42578125" style="1" customWidth="1"/>
    <col min="16" max="16" width="18.42578125" style="1" customWidth="1"/>
    <col min="17" max="16384" width="11.42578125" style="1"/>
  </cols>
  <sheetData>
    <row r="1" spans="1:9" ht="42" customHeight="1" x14ac:dyDescent="0.2">
      <c r="A1" s="149"/>
      <c r="B1" s="143" t="s">
        <v>53</v>
      </c>
      <c r="C1" s="144"/>
      <c r="D1" s="144"/>
      <c r="E1" s="144"/>
      <c r="F1" s="144"/>
      <c r="G1" s="144"/>
      <c r="H1" s="145"/>
    </row>
    <row r="2" spans="1:9" ht="42" customHeight="1" thickBot="1" x14ac:dyDescent="0.25">
      <c r="A2" s="150"/>
      <c r="B2" s="146"/>
      <c r="C2" s="147"/>
      <c r="D2" s="147"/>
      <c r="E2" s="147"/>
      <c r="F2" s="147"/>
      <c r="G2" s="147"/>
      <c r="H2" s="148"/>
    </row>
    <row r="3" spans="1:9" ht="39" customHeight="1" thickBot="1" x14ac:dyDescent="0.25">
      <c r="A3" s="45" t="s">
        <v>46</v>
      </c>
      <c r="B3" s="46" t="s">
        <v>3</v>
      </c>
      <c r="C3" s="158" t="s">
        <v>4</v>
      </c>
      <c r="D3" s="159"/>
      <c r="E3" s="47" t="s">
        <v>0</v>
      </c>
      <c r="F3" s="47" t="s">
        <v>1</v>
      </c>
      <c r="G3" s="47" t="s">
        <v>2</v>
      </c>
      <c r="H3" s="47" t="s">
        <v>5</v>
      </c>
    </row>
    <row r="4" spans="1:9" ht="15.75" customHeight="1" thickBot="1" x14ac:dyDescent="0.3">
      <c r="A4" s="168" t="s">
        <v>75</v>
      </c>
      <c r="B4" s="169"/>
      <c r="C4" s="169"/>
      <c r="D4" s="169"/>
      <c r="E4" s="169"/>
      <c r="F4" s="169"/>
      <c r="G4" s="169"/>
      <c r="H4" s="170"/>
    </row>
    <row r="5" spans="1:9" ht="25.5" customHeight="1" thickBot="1" x14ac:dyDescent="0.25">
      <c r="A5" s="28" t="s">
        <v>76</v>
      </c>
      <c r="B5" s="53" t="s">
        <v>40</v>
      </c>
      <c r="C5" s="154" t="s">
        <v>77</v>
      </c>
      <c r="D5" s="155"/>
      <c r="E5" s="53" t="s">
        <v>78</v>
      </c>
      <c r="F5" s="182">
        <v>167.72</v>
      </c>
      <c r="G5" s="56">
        <f>'1.1'!M44</f>
        <v>1318</v>
      </c>
      <c r="H5" s="56">
        <f>ROUND(F5*G5,2)</f>
        <v>221054.96</v>
      </c>
      <c r="I5" s="26"/>
    </row>
    <row r="6" spans="1:9" ht="44.25" customHeight="1" thickBot="1" x14ac:dyDescent="0.25">
      <c r="A6" s="29"/>
      <c r="B6" s="53" t="s">
        <v>41</v>
      </c>
      <c r="C6" s="156" t="s">
        <v>86</v>
      </c>
      <c r="D6" s="157"/>
      <c r="E6" s="23" t="s">
        <v>89</v>
      </c>
      <c r="F6" s="182">
        <v>20</v>
      </c>
      <c r="G6" s="24">
        <f>'1.2'!M44</f>
        <v>64945</v>
      </c>
      <c r="H6" s="24">
        <f t="shared" ref="H6:H19" si="0">ROUND(F6*G6,2)</f>
        <v>1298900</v>
      </c>
      <c r="I6" s="26"/>
    </row>
    <row r="7" spans="1:9" ht="41.25" customHeight="1" thickBot="1" x14ac:dyDescent="0.25">
      <c r="A7" s="64"/>
      <c r="B7" s="53" t="s">
        <v>42</v>
      </c>
      <c r="C7" s="171" t="s">
        <v>87</v>
      </c>
      <c r="D7" s="172"/>
      <c r="E7" s="48" t="s">
        <v>78</v>
      </c>
      <c r="F7" s="63">
        <v>24</v>
      </c>
      <c r="G7" s="49">
        <f>'1.3'!M44*1.04</f>
        <v>571513.28</v>
      </c>
      <c r="H7" s="49">
        <f t="shared" si="0"/>
        <v>13716318.720000001</v>
      </c>
      <c r="I7" s="26"/>
    </row>
    <row r="8" spans="1:9" ht="34.5" customHeight="1" thickBot="1" x14ac:dyDescent="0.25">
      <c r="A8" s="65"/>
      <c r="B8" s="53" t="s">
        <v>43</v>
      </c>
      <c r="C8" s="173" t="s">
        <v>88</v>
      </c>
      <c r="D8" s="173"/>
      <c r="E8" s="66" t="s">
        <v>78</v>
      </c>
      <c r="F8" s="67">
        <v>12</v>
      </c>
      <c r="G8" s="68">
        <f>'1.4'!M44</f>
        <v>3750.24</v>
      </c>
      <c r="H8" s="68">
        <f t="shared" si="0"/>
        <v>45002.879999999997</v>
      </c>
      <c r="I8" s="59"/>
    </row>
    <row r="9" spans="1:9" ht="18.75" customHeight="1" thickBot="1" x14ac:dyDescent="0.25">
      <c r="A9" s="151" t="s">
        <v>80</v>
      </c>
      <c r="B9" s="152"/>
      <c r="C9" s="152"/>
      <c r="D9" s="152"/>
      <c r="E9" s="152"/>
      <c r="F9" s="152"/>
      <c r="G9" s="152"/>
      <c r="H9" s="153"/>
      <c r="I9" s="26"/>
    </row>
    <row r="10" spans="1:9" ht="27" customHeight="1" x14ac:dyDescent="0.2">
      <c r="A10" s="23" t="s">
        <v>81</v>
      </c>
      <c r="B10" s="23">
        <v>2.1</v>
      </c>
      <c r="C10" s="174" t="s">
        <v>90</v>
      </c>
      <c r="D10" s="155"/>
      <c r="E10" s="53" t="s">
        <v>7</v>
      </c>
      <c r="F10" s="54">
        <v>10</v>
      </c>
      <c r="G10" s="56">
        <f>+'2.1-'!M44</f>
        <v>45660.51152</v>
      </c>
      <c r="H10" s="55">
        <f>ROUND(F10*G10,2)</f>
        <v>456605.12</v>
      </c>
      <c r="I10" s="26"/>
    </row>
    <row r="11" spans="1:9" ht="33" customHeight="1" x14ac:dyDescent="0.2">
      <c r="A11" s="3"/>
      <c r="B11" s="23">
        <v>2.2000000000000002</v>
      </c>
      <c r="C11" s="175" t="s">
        <v>84</v>
      </c>
      <c r="D11" s="176"/>
      <c r="E11" s="3" t="s">
        <v>78</v>
      </c>
      <c r="F11" s="54">
        <v>128.28</v>
      </c>
      <c r="G11" s="4">
        <f>'2.2-'!M46</f>
        <v>50154.140191999999</v>
      </c>
      <c r="H11" s="55">
        <f t="shared" si="0"/>
        <v>6433773.0999999996</v>
      </c>
      <c r="I11" s="26"/>
    </row>
    <row r="12" spans="1:9" ht="24" customHeight="1" x14ac:dyDescent="0.2">
      <c r="A12" s="3"/>
      <c r="B12" s="23">
        <v>2.2999999999999998</v>
      </c>
      <c r="C12" s="175" t="s">
        <v>85</v>
      </c>
      <c r="D12" s="176"/>
      <c r="E12" s="3" t="s">
        <v>47</v>
      </c>
      <c r="F12" s="54">
        <v>20</v>
      </c>
      <c r="G12" s="4">
        <f>'2.3-'!M48</f>
        <v>42033</v>
      </c>
      <c r="H12" s="55">
        <f t="shared" si="0"/>
        <v>840660</v>
      </c>
      <c r="I12" s="26"/>
    </row>
    <row r="13" spans="1:9" ht="33.75" customHeight="1" x14ac:dyDescent="0.2">
      <c r="A13" s="3"/>
      <c r="B13" s="23">
        <v>2.4</v>
      </c>
      <c r="C13" s="177" t="s">
        <v>91</v>
      </c>
      <c r="D13" s="178"/>
      <c r="E13" s="3" t="s">
        <v>78</v>
      </c>
      <c r="F13" s="54">
        <v>48</v>
      </c>
      <c r="G13" s="4">
        <f>'2.4-'!M44</f>
        <v>103436.739328</v>
      </c>
      <c r="H13" s="55">
        <f t="shared" si="0"/>
        <v>4964963.49</v>
      </c>
      <c r="I13" s="26"/>
    </row>
    <row r="14" spans="1:9" ht="32.25" customHeight="1" thickBot="1" x14ac:dyDescent="0.25">
      <c r="A14" s="3"/>
      <c r="B14" s="23">
        <v>2.5</v>
      </c>
      <c r="C14" s="179" t="s">
        <v>92</v>
      </c>
      <c r="D14" s="180"/>
      <c r="E14" s="3" t="s">
        <v>7</v>
      </c>
      <c r="F14" s="54">
        <v>20.2</v>
      </c>
      <c r="G14" s="4">
        <f>'2.5-'!M47</f>
        <v>89777.053599999999</v>
      </c>
      <c r="H14" s="55">
        <f t="shared" si="0"/>
        <v>1813496.48</v>
      </c>
      <c r="I14" s="26"/>
    </row>
    <row r="15" spans="1:9" ht="19.5" customHeight="1" thickBot="1" x14ac:dyDescent="0.25">
      <c r="A15" s="151" t="s">
        <v>69</v>
      </c>
      <c r="B15" s="152"/>
      <c r="C15" s="152"/>
      <c r="D15" s="152"/>
      <c r="E15" s="152"/>
      <c r="F15" s="152"/>
      <c r="G15" s="152"/>
      <c r="H15" s="153"/>
      <c r="I15" s="26"/>
    </row>
    <row r="16" spans="1:9" ht="34.5" customHeight="1" x14ac:dyDescent="0.2">
      <c r="A16" s="28" t="s">
        <v>72</v>
      </c>
      <c r="B16" s="53">
        <v>3.1</v>
      </c>
      <c r="C16" s="154" t="s">
        <v>93</v>
      </c>
      <c r="D16" s="155"/>
      <c r="E16" s="53" t="s">
        <v>47</v>
      </c>
      <c r="F16" s="57">
        <v>1</v>
      </c>
      <c r="G16" s="60">
        <f>+'3.1'!M44</f>
        <v>267353.7464</v>
      </c>
      <c r="H16" s="56">
        <f t="shared" si="0"/>
        <v>267353.75</v>
      </c>
      <c r="I16" s="26"/>
    </row>
    <row r="17" spans="1:9" ht="31.5" customHeight="1" thickBot="1" x14ac:dyDescent="0.25">
      <c r="A17" s="29" t="s">
        <v>57</v>
      </c>
      <c r="B17" s="3">
        <v>3.2</v>
      </c>
      <c r="C17" s="176" t="s">
        <v>94</v>
      </c>
      <c r="D17" s="176"/>
      <c r="E17" s="3" t="s">
        <v>47</v>
      </c>
      <c r="F17" s="62">
        <v>1</v>
      </c>
      <c r="G17" s="55">
        <f>+'3.2'!M46</f>
        <v>38463</v>
      </c>
      <c r="H17" s="24">
        <f t="shared" si="0"/>
        <v>38463</v>
      </c>
      <c r="I17" s="26"/>
    </row>
    <row r="18" spans="1:9" ht="28.5" customHeight="1" x14ac:dyDescent="0.2">
      <c r="A18" s="29" t="s">
        <v>71</v>
      </c>
      <c r="B18" s="53">
        <v>3.3</v>
      </c>
      <c r="C18" s="176" t="s">
        <v>95</v>
      </c>
      <c r="D18" s="176"/>
      <c r="E18" s="3" t="s">
        <v>78</v>
      </c>
      <c r="F18" s="62">
        <v>6.86</v>
      </c>
      <c r="G18" s="55">
        <f>+'3.3'!M44</f>
        <v>7568.7767999999996</v>
      </c>
      <c r="H18" s="24">
        <f t="shared" si="0"/>
        <v>51921.81</v>
      </c>
      <c r="I18" s="26"/>
    </row>
    <row r="19" spans="1:9" ht="28.5" customHeight="1" thickBot="1" x14ac:dyDescent="0.25">
      <c r="A19" s="29" t="s">
        <v>73</v>
      </c>
      <c r="B19" s="3">
        <v>3.4</v>
      </c>
      <c r="C19" s="180" t="s">
        <v>96</v>
      </c>
      <c r="D19" s="180"/>
      <c r="E19" s="3" t="s">
        <v>78</v>
      </c>
      <c r="F19" s="62">
        <f>6.86+(11.92*2.5)</f>
        <v>36.660000000000004</v>
      </c>
      <c r="G19" s="61">
        <f>+'3.4'!M44</f>
        <v>4721.9140799999996</v>
      </c>
      <c r="H19" s="24">
        <f t="shared" si="0"/>
        <v>173105.37</v>
      </c>
      <c r="I19" s="26"/>
    </row>
    <row r="20" spans="1:9" ht="15.75" thickBot="1" x14ac:dyDescent="0.25">
      <c r="A20" s="140" t="s">
        <v>8</v>
      </c>
      <c r="B20" s="141"/>
      <c r="C20" s="141"/>
      <c r="D20" s="141"/>
      <c r="E20" s="141"/>
      <c r="F20" s="141"/>
      <c r="G20" s="142"/>
      <c r="H20" s="70">
        <f>SUM(H5:H19)</f>
        <v>30321618.680000003</v>
      </c>
      <c r="I20" s="26"/>
    </row>
    <row r="21" spans="1:9" ht="15" thickBot="1" x14ac:dyDescent="0.25">
      <c r="A21" s="160" t="s">
        <v>9</v>
      </c>
      <c r="B21" s="161"/>
      <c r="C21" s="162"/>
      <c r="D21" s="162"/>
      <c r="E21" s="162"/>
      <c r="F21" s="163"/>
      <c r="G21" s="5">
        <v>0.2</v>
      </c>
      <c r="H21" s="6">
        <f>ROUND($H$20*G21,2)</f>
        <v>6064323.7400000002</v>
      </c>
      <c r="I21" s="26"/>
    </row>
    <row r="22" spans="1:9" ht="15" thickBot="1" x14ac:dyDescent="0.25">
      <c r="A22" s="160" t="s">
        <v>10</v>
      </c>
      <c r="B22" s="161"/>
      <c r="C22" s="162"/>
      <c r="D22" s="162"/>
      <c r="E22" s="162"/>
      <c r="F22" s="163"/>
      <c r="G22" s="5">
        <v>0.01</v>
      </c>
      <c r="H22" s="6">
        <f t="shared" ref="H22:H23" si="1">ROUND($H$20*G22,2)</f>
        <v>303216.19</v>
      </c>
    </row>
    <row r="23" spans="1:9" ht="15" thickBot="1" x14ac:dyDescent="0.25">
      <c r="A23" s="160" t="s">
        <v>11</v>
      </c>
      <c r="B23" s="161"/>
      <c r="C23" s="162"/>
      <c r="D23" s="162"/>
      <c r="E23" s="162"/>
      <c r="F23" s="163"/>
      <c r="G23" s="5">
        <v>0.04</v>
      </c>
      <c r="H23" s="6">
        <f>ROUND($H$20*G23,2)</f>
        <v>1212864.75</v>
      </c>
      <c r="I23" s="27"/>
    </row>
    <row r="24" spans="1:9" ht="15.75" thickBot="1" x14ac:dyDescent="0.25">
      <c r="A24" s="164" t="s">
        <v>12</v>
      </c>
      <c r="B24" s="165"/>
      <c r="C24" s="166"/>
      <c r="D24" s="166"/>
      <c r="E24" s="166"/>
      <c r="F24" s="167"/>
      <c r="G24" s="71">
        <v>0.25</v>
      </c>
      <c r="H24" s="72">
        <f>ROUND($H$20*G24,2)</f>
        <v>7580404.6699999999</v>
      </c>
    </row>
    <row r="25" spans="1:9" ht="15.75" thickBot="1" x14ac:dyDescent="0.25">
      <c r="A25" s="140" t="s">
        <v>13</v>
      </c>
      <c r="B25" s="141"/>
      <c r="C25" s="141"/>
      <c r="D25" s="141"/>
      <c r="E25" s="141"/>
      <c r="F25" s="141"/>
      <c r="G25" s="142"/>
      <c r="H25" s="70">
        <f>SUM(H20+H24)</f>
        <v>37902023.350000001</v>
      </c>
      <c r="I25" s="58"/>
    </row>
  </sheetData>
  <mergeCells count="25">
    <mergeCell ref="A22:F22"/>
    <mergeCell ref="A23:F23"/>
    <mergeCell ref="A24:F24"/>
    <mergeCell ref="A25:G25"/>
    <mergeCell ref="A21:F21"/>
    <mergeCell ref="B1:H2"/>
    <mergeCell ref="A1:A2"/>
    <mergeCell ref="A9:H9"/>
    <mergeCell ref="A15:H15"/>
    <mergeCell ref="C19:D19"/>
    <mergeCell ref="C16:D16"/>
    <mergeCell ref="C5:D5"/>
    <mergeCell ref="C6:D6"/>
    <mergeCell ref="C3:D3"/>
    <mergeCell ref="C17:D17"/>
    <mergeCell ref="C18:D18"/>
    <mergeCell ref="A4:H4"/>
    <mergeCell ref="C7:D7"/>
    <mergeCell ref="C8:D8"/>
    <mergeCell ref="C10:D10"/>
    <mergeCell ref="A20:G20"/>
    <mergeCell ref="C11:D11"/>
    <mergeCell ref="C12:D12"/>
    <mergeCell ref="C13:D13"/>
    <mergeCell ref="C14:D14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19" zoomScale="90" zoomScaleNormal="60" zoomScaleSheetLayoutView="9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51">
        <f>+PRESUPUESTO!B16</f>
        <v>3.1</v>
      </c>
      <c r="B10" s="127" t="str">
        <f>+PRESUPUESTO!C16</f>
        <v>SUMINISTRO E INSTALACIÓN COMBO ACUACER LAVAMANOS, SANITARIO, GRIFERIA E INCRUSTACIONES</v>
      </c>
      <c r="C10" s="128"/>
      <c r="D10" s="128"/>
      <c r="E10" s="128"/>
      <c r="F10" s="128"/>
      <c r="G10" s="128"/>
      <c r="H10" s="128"/>
      <c r="I10" s="128"/>
      <c r="J10" s="129"/>
      <c r="K10" s="127" t="str">
        <f>+PRESUPUESTO!E16</f>
        <v>UN</v>
      </c>
      <c r="L10" s="129"/>
      <c r="M10" s="22">
        <f>+PRESUPUESTO!F16</f>
        <v>1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v>36321</v>
      </c>
      <c r="L14" s="84"/>
      <c r="M14" s="17">
        <f>ROUND(K14*J14%,0)</f>
        <v>1199</v>
      </c>
    </row>
    <row r="15" spans="1:13" x14ac:dyDescent="0.25">
      <c r="A15" s="91"/>
      <c r="B15" s="92"/>
      <c r="C15" s="92"/>
      <c r="D15" s="92"/>
      <c r="E15" s="92"/>
      <c r="F15" s="92"/>
      <c r="G15" s="92"/>
      <c r="H15" s="92"/>
      <c r="I15" s="16"/>
      <c r="J15" s="16"/>
      <c r="K15" s="89"/>
      <c r="L15" s="89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1199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112</v>
      </c>
      <c r="B22" s="92"/>
      <c r="C22" s="92"/>
      <c r="D22" s="92"/>
      <c r="E22" s="92"/>
      <c r="F22" s="92"/>
      <c r="G22" s="92"/>
      <c r="H22" s="92"/>
      <c r="I22" s="16" t="s">
        <v>36</v>
      </c>
      <c r="J22" s="16">
        <v>0.5</v>
      </c>
      <c r="K22" s="89">
        <v>1879.4</v>
      </c>
      <c r="L22" s="89"/>
      <c r="M22" s="17">
        <f>+K22*J22</f>
        <v>939.7</v>
      </c>
    </row>
    <row r="23" spans="1:13" x14ac:dyDescent="0.25">
      <c r="A23" s="91" t="s">
        <v>113</v>
      </c>
      <c r="B23" s="92"/>
      <c r="C23" s="92"/>
      <c r="D23" s="92"/>
      <c r="E23" s="92"/>
      <c r="F23" s="92"/>
      <c r="G23" s="92"/>
      <c r="H23" s="92"/>
      <c r="I23" s="16" t="s">
        <v>22</v>
      </c>
      <c r="J23" s="16">
        <v>1</v>
      </c>
      <c r="K23" s="89">
        <v>218611.21</v>
      </c>
      <c r="L23" s="89"/>
      <c r="M23" s="17">
        <f>+K23*J23</f>
        <v>218611.21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219550.91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115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1.6</v>
      </c>
      <c r="K37" s="83">
        <v>8354.7199999999993</v>
      </c>
      <c r="L37" s="84"/>
      <c r="M37" s="17">
        <f>ROUND(J37*K37,0)</f>
        <v>13368</v>
      </c>
    </row>
    <row r="38" spans="1:13" x14ac:dyDescent="0.25">
      <c r="A38" s="81" t="s">
        <v>114</v>
      </c>
      <c r="B38" s="82"/>
      <c r="C38" s="82"/>
      <c r="D38" s="82"/>
      <c r="E38" s="82"/>
      <c r="F38" s="82"/>
      <c r="G38" s="82"/>
      <c r="H38" s="82"/>
      <c r="I38" s="16" t="s">
        <v>33</v>
      </c>
      <c r="J38" s="16">
        <v>1.6</v>
      </c>
      <c r="K38" s="83">
        <v>14345.44</v>
      </c>
      <c r="L38" s="84"/>
      <c r="M38" s="17">
        <f>ROUND(J38*K38,0)</f>
        <v>22953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36321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257070.91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>
        <f>+M42*0.04</f>
        <v>10282.8364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267353.7464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0"/>
  <sheetViews>
    <sheetView view="pageBreakPreview" topLeftCell="A31" zoomScale="90" zoomScaleNormal="60" zoomScaleSheetLayoutView="90" workbookViewId="0">
      <selection activeCell="K26" sqref="K26:L26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47.25" customHeight="1" thickBot="1" x14ac:dyDescent="0.3">
      <c r="A10" s="50">
        <f>+PRESUPUESTO!B17</f>
        <v>3.2</v>
      </c>
      <c r="B10" s="135" t="str">
        <f>+PRESUPUESTO!C17</f>
        <v>CERRADURA BAÑO</v>
      </c>
      <c r="C10" s="136"/>
      <c r="D10" s="136"/>
      <c r="E10" s="136"/>
      <c r="F10" s="136"/>
      <c r="G10" s="136"/>
      <c r="H10" s="136"/>
      <c r="I10" s="136"/>
      <c r="J10" s="137"/>
      <c r="K10" s="181" t="str">
        <f>+PRESUPUESTO!E17</f>
        <v>UN</v>
      </c>
      <c r="L10" s="139"/>
      <c r="M10" s="25">
        <f>+PRESUPUESTO!F17</f>
        <v>1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1.1000000000000001</v>
      </c>
      <c r="K14" s="83">
        <v>15477</v>
      </c>
      <c r="L14" s="84"/>
      <c r="M14" s="17">
        <f>ROUND(K14*J14%,0)</f>
        <v>170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170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116</v>
      </c>
      <c r="B22" s="92"/>
      <c r="C22" s="92"/>
      <c r="D22" s="92"/>
      <c r="E22" s="92"/>
      <c r="F22" s="92"/>
      <c r="G22" s="92"/>
      <c r="H22" s="92"/>
      <c r="I22" s="16" t="s">
        <v>22</v>
      </c>
      <c r="J22" s="16">
        <v>1</v>
      </c>
      <c r="K22" s="89">
        <v>22815.58</v>
      </c>
      <c r="L22" s="89"/>
      <c r="M22" s="17">
        <f>ROUND(J22*K22,0)</f>
        <v>22816</v>
      </c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/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x14ac:dyDescent="0.25">
      <c r="A26" s="91"/>
      <c r="B26" s="92"/>
      <c r="C26" s="92"/>
      <c r="D26" s="92"/>
      <c r="E26" s="92"/>
      <c r="F26" s="92"/>
      <c r="G26" s="92"/>
      <c r="H26" s="92"/>
      <c r="I26" s="16"/>
      <c r="J26" s="16"/>
      <c r="K26" s="89"/>
      <c r="L26" s="89"/>
      <c r="M26" s="17"/>
    </row>
    <row r="27" spans="1:13" x14ac:dyDescent="0.25">
      <c r="A27" s="91"/>
      <c r="B27" s="92"/>
      <c r="C27" s="92"/>
      <c r="D27" s="92"/>
      <c r="E27" s="92"/>
      <c r="F27" s="92"/>
      <c r="G27" s="92"/>
      <c r="H27" s="92"/>
      <c r="I27" s="16"/>
      <c r="J27" s="16"/>
      <c r="K27" s="89"/>
      <c r="L27" s="89"/>
      <c r="M27" s="17"/>
    </row>
    <row r="28" spans="1:13" ht="15.75" thickBot="1" x14ac:dyDescent="0.3">
      <c r="A28" s="73" t="s">
        <v>28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18">
        <f>SUM(M22:M27)</f>
        <v>22816</v>
      </c>
    </row>
    <row r="29" spans="1:13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spans="1:13" x14ac:dyDescent="0.25">
      <c r="A30" s="33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x14ac:dyDescent="0.25">
      <c r="A31" s="90" t="s">
        <v>21</v>
      </c>
      <c r="B31" s="80"/>
      <c r="C31" s="80"/>
      <c r="D31" s="80"/>
      <c r="E31" s="80"/>
      <c r="F31" s="80"/>
      <c r="G31" s="80"/>
      <c r="H31" s="80"/>
      <c r="I31" s="36" t="s">
        <v>22</v>
      </c>
      <c r="J31" s="36" t="s">
        <v>23</v>
      </c>
      <c r="K31" s="80" t="s">
        <v>25</v>
      </c>
      <c r="L31" s="80"/>
      <c r="M31" s="39" t="s">
        <v>26</v>
      </c>
    </row>
    <row r="32" spans="1:13" x14ac:dyDescent="0.25">
      <c r="A32" s="118"/>
      <c r="B32" s="119"/>
      <c r="C32" s="119"/>
      <c r="D32" s="119"/>
      <c r="E32" s="119"/>
      <c r="F32" s="119"/>
      <c r="G32" s="119"/>
      <c r="H32" s="119"/>
      <c r="I32" s="15"/>
      <c r="J32" s="16"/>
      <c r="K32" s="83"/>
      <c r="L32" s="84"/>
      <c r="M32" s="17"/>
    </row>
    <row r="33" spans="1:13" x14ac:dyDescent="0.25">
      <c r="A33" s="87"/>
      <c r="B33" s="82"/>
      <c r="C33" s="82"/>
      <c r="D33" s="82"/>
      <c r="E33" s="82"/>
      <c r="F33" s="82"/>
      <c r="G33" s="82"/>
      <c r="H33" s="88"/>
      <c r="I33" s="19"/>
      <c r="J33" s="16"/>
      <c r="K33" s="89"/>
      <c r="L33" s="89"/>
      <c r="M33" s="17"/>
    </row>
    <row r="34" spans="1:13" x14ac:dyDescent="0.25">
      <c r="A34" s="87"/>
      <c r="B34" s="82"/>
      <c r="C34" s="82"/>
      <c r="D34" s="82"/>
      <c r="E34" s="82"/>
      <c r="F34" s="82"/>
      <c r="G34" s="82"/>
      <c r="H34" s="88"/>
      <c r="I34" s="19"/>
      <c r="J34" s="16"/>
      <c r="K34" s="89"/>
      <c r="L34" s="89"/>
      <c r="M34" s="17"/>
    </row>
    <row r="35" spans="1:13" ht="15.75" thickBot="1" x14ac:dyDescent="0.3">
      <c r="A35" s="73" t="s">
        <v>28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18">
        <f>SUM(M32:M34)</f>
        <v>0</v>
      </c>
    </row>
    <row r="36" spans="1:13" ht="15.75" thickBo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x14ac:dyDescent="0.25">
      <c r="A37" s="33" t="s">
        <v>31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x14ac:dyDescent="0.25">
      <c r="A38" s="78" t="s">
        <v>32</v>
      </c>
      <c r="B38" s="79"/>
      <c r="C38" s="79"/>
      <c r="D38" s="79"/>
      <c r="E38" s="79"/>
      <c r="F38" s="79"/>
      <c r="G38" s="79"/>
      <c r="H38" s="79"/>
      <c r="I38" s="40" t="s">
        <v>22</v>
      </c>
      <c r="J38" s="36" t="s">
        <v>23</v>
      </c>
      <c r="K38" s="80" t="s">
        <v>25</v>
      </c>
      <c r="L38" s="80"/>
      <c r="M38" s="39" t="s">
        <v>26</v>
      </c>
    </row>
    <row r="39" spans="1:13" x14ac:dyDescent="0.25">
      <c r="A39" s="81" t="s">
        <v>37</v>
      </c>
      <c r="B39" s="82"/>
      <c r="C39" s="82"/>
      <c r="D39" s="82"/>
      <c r="E39" s="82"/>
      <c r="F39" s="82"/>
      <c r="G39" s="82"/>
      <c r="H39" s="82"/>
      <c r="I39" s="16" t="s">
        <v>33</v>
      </c>
      <c r="J39" s="16">
        <v>0.75</v>
      </c>
      <c r="K39" s="83">
        <v>7595.09</v>
      </c>
      <c r="L39" s="84"/>
      <c r="M39" s="17">
        <f>ROUND(J39*K39,0)</f>
        <v>5696</v>
      </c>
    </row>
    <row r="40" spans="1:13" x14ac:dyDescent="0.25">
      <c r="A40" s="81" t="s">
        <v>70</v>
      </c>
      <c r="B40" s="82"/>
      <c r="C40" s="82"/>
      <c r="D40" s="82"/>
      <c r="E40" s="82"/>
      <c r="F40" s="82"/>
      <c r="G40" s="82"/>
      <c r="H40" s="82"/>
      <c r="I40" s="16" t="s">
        <v>33</v>
      </c>
      <c r="J40" s="16">
        <v>0.75</v>
      </c>
      <c r="K40" s="83">
        <v>13041.42</v>
      </c>
      <c r="L40" s="84"/>
      <c r="M40" s="17">
        <f t="shared" ref="M40" si="0">ROUND(J40*K40,0)</f>
        <v>9781</v>
      </c>
    </row>
    <row r="41" spans="1:13" x14ac:dyDescent="0.25">
      <c r="A41" s="81"/>
      <c r="B41" s="82"/>
      <c r="C41" s="82"/>
      <c r="D41" s="82"/>
      <c r="E41" s="82"/>
      <c r="F41" s="82"/>
      <c r="G41" s="82"/>
      <c r="H41" s="82"/>
      <c r="I41" s="16"/>
      <c r="J41" s="16"/>
      <c r="K41" s="83"/>
      <c r="L41" s="84"/>
      <c r="M41" s="17"/>
    </row>
    <row r="42" spans="1:13" ht="15.75" thickBot="1" x14ac:dyDescent="0.3">
      <c r="A42" s="73" t="s">
        <v>28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18">
        <f>SUM(M39:M41)</f>
        <v>15477</v>
      </c>
    </row>
    <row r="43" spans="1:13" ht="15.75" thickBot="1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spans="1:13" ht="16.5" thickBot="1" x14ac:dyDescent="0.3">
      <c r="A44" s="85" t="s">
        <v>34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20">
        <f>+M42+M35+M28+M18</f>
        <v>38463</v>
      </c>
    </row>
    <row r="45" spans="1:13" ht="16.5" thickBot="1" x14ac:dyDescent="0.3">
      <c r="A45" s="75" t="s">
        <v>52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7"/>
      <c r="M45" s="20"/>
    </row>
    <row r="46" spans="1:13" ht="16.5" thickBot="1" x14ac:dyDescent="0.3">
      <c r="A46" s="75" t="s">
        <v>35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21">
        <f>M44+M45</f>
        <v>38463</v>
      </c>
    </row>
    <row r="47" spans="1:13" ht="15.75" thickBot="1" x14ac:dyDescent="0.3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42"/>
      <c r="G53" s="41"/>
      <c r="H53" s="41"/>
      <c r="I53" s="41"/>
      <c r="J53" s="30"/>
      <c r="K53" s="30"/>
      <c r="L53" s="30"/>
      <c r="M53" s="30"/>
    </row>
    <row r="54" spans="1:13" x14ac:dyDescent="0.25">
      <c r="A54" s="30"/>
      <c r="B54" s="30"/>
      <c r="C54" s="30"/>
      <c r="D54" s="108" t="s">
        <v>48</v>
      </c>
      <c r="E54" s="108"/>
      <c r="F54" s="108"/>
      <c r="G54" s="108"/>
      <c r="H54" s="108"/>
      <c r="I54" s="108"/>
      <c r="J54" s="108"/>
      <c r="K54" s="30"/>
      <c r="L54" s="30"/>
      <c r="M54" s="30"/>
    </row>
    <row r="55" spans="1:13" x14ac:dyDescent="0.25">
      <c r="A55" s="30"/>
      <c r="B55" s="30"/>
      <c r="C55" s="30"/>
      <c r="D55" s="117" t="s">
        <v>49</v>
      </c>
      <c r="E55" s="117"/>
      <c r="F55" s="117"/>
      <c r="G55" s="117"/>
      <c r="H55" s="117"/>
      <c r="I55" s="117"/>
      <c r="J55" s="117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30"/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43"/>
      <c r="E58" s="43"/>
      <c r="F58" s="43"/>
      <c r="G58" s="43"/>
      <c r="H58" s="43"/>
      <c r="I58" s="43"/>
      <c r="J58" s="43"/>
      <c r="K58" s="30"/>
      <c r="L58" s="30"/>
      <c r="M58" s="30"/>
    </row>
    <row r="59" spans="1:13" x14ac:dyDescent="0.25">
      <c r="A59" s="44" t="s">
        <v>51</v>
      </c>
      <c r="B59" s="30"/>
      <c r="C59" s="30"/>
      <c r="D59" s="43"/>
      <c r="E59" s="43"/>
      <c r="F59" s="43"/>
      <c r="G59" s="43"/>
      <c r="H59" s="43"/>
      <c r="I59" s="43"/>
      <c r="J59" s="43"/>
      <c r="K59" s="30"/>
      <c r="L59" s="30"/>
      <c r="M59" s="30"/>
    </row>
    <row r="60" spans="1:13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</sheetData>
  <mergeCells count="63">
    <mergeCell ref="A45:L45"/>
    <mergeCell ref="A46:L46"/>
    <mergeCell ref="D54:J54"/>
    <mergeCell ref="D55:J55"/>
    <mergeCell ref="A25:H25"/>
    <mergeCell ref="K25:L25"/>
    <mergeCell ref="A26:H26"/>
    <mergeCell ref="K26:L26"/>
    <mergeCell ref="A40:H40"/>
    <mergeCell ref="K40:L40"/>
    <mergeCell ref="A41:H41"/>
    <mergeCell ref="K41:L41"/>
    <mergeCell ref="A42:L42"/>
    <mergeCell ref="A44:L44"/>
    <mergeCell ref="A34:H34"/>
    <mergeCell ref="K34:L34"/>
    <mergeCell ref="A35:L35"/>
    <mergeCell ref="A38:H38"/>
    <mergeCell ref="K38:L38"/>
    <mergeCell ref="A39:H39"/>
    <mergeCell ref="K39:L39"/>
    <mergeCell ref="A33:H33"/>
    <mergeCell ref="K33:L33"/>
    <mergeCell ref="A23:H23"/>
    <mergeCell ref="K23:L23"/>
    <mergeCell ref="A24:H24"/>
    <mergeCell ref="K24:L24"/>
    <mergeCell ref="A27:H27"/>
    <mergeCell ref="K27:L27"/>
    <mergeCell ref="A28:L28"/>
    <mergeCell ref="A31:H31"/>
    <mergeCell ref="K31:L31"/>
    <mergeCell ref="A32:H32"/>
    <mergeCell ref="K32:L32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1" zoomScale="90" zoomScaleNormal="60" zoomScaleSheetLayoutView="9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51">
        <f>+PRESUPUESTO!B18</f>
        <v>3.3</v>
      </c>
      <c r="B10" s="127" t="str">
        <f>+PRESUPUESTO!C18</f>
        <v>VINILO TIPO II SOBRE PAÑETE DOS MANOS BAJO PLACA</v>
      </c>
      <c r="C10" s="128"/>
      <c r="D10" s="128"/>
      <c r="E10" s="128"/>
      <c r="F10" s="128"/>
      <c r="G10" s="128"/>
      <c r="H10" s="128"/>
      <c r="I10" s="128"/>
      <c r="J10" s="129"/>
      <c r="K10" s="127" t="str">
        <f>+PRESUPUESTO!E18</f>
        <v>M2</v>
      </c>
      <c r="L10" s="129"/>
      <c r="M10" s="22">
        <f>+PRESUPUESTO!F18</f>
        <v>6.86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12</v>
      </c>
      <c r="K14" s="83">
        <v>4035</v>
      </c>
      <c r="L14" s="84"/>
      <c r="M14" s="17">
        <f>ROUND(K14*J14%,0)</f>
        <v>484</v>
      </c>
    </row>
    <row r="15" spans="1:13" x14ac:dyDescent="0.25">
      <c r="A15" s="91" t="s">
        <v>79</v>
      </c>
      <c r="B15" s="92"/>
      <c r="C15" s="92"/>
      <c r="D15" s="92"/>
      <c r="E15" s="92"/>
      <c r="F15" s="92"/>
      <c r="G15" s="92"/>
      <c r="H15" s="92"/>
      <c r="I15" s="16" t="s">
        <v>39</v>
      </c>
      <c r="J15" s="16">
        <v>0.5</v>
      </c>
      <c r="K15" s="89">
        <v>1243.3399999999999</v>
      </c>
      <c r="L15" s="89"/>
      <c r="M15" s="17">
        <f>+K15*J15</f>
        <v>621.66999999999996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1105.67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117</v>
      </c>
      <c r="B22" s="92"/>
      <c r="C22" s="92"/>
      <c r="D22" s="92"/>
      <c r="E22" s="92"/>
      <c r="F22" s="92"/>
      <c r="G22" s="92"/>
      <c r="H22" s="92"/>
      <c r="I22" s="16" t="s">
        <v>54</v>
      </c>
      <c r="J22" s="69">
        <v>0.06</v>
      </c>
      <c r="K22" s="89">
        <v>35621.01</v>
      </c>
      <c r="L22" s="89"/>
      <c r="M22" s="17">
        <f>ROUND(K22*J22,0)</f>
        <v>2137</v>
      </c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/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2137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119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0.17</v>
      </c>
      <c r="K37" s="83">
        <v>8733.91</v>
      </c>
      <c r="L37" s="84"/>
      <c r="M37" s="17">
        <f>ROUND(J37*K37,0)</f>
        <v>1485</v>
      </c>
    </row>
    <row r="38" spans="1:13" x14ac:dyDescent="0.25">
      <c r="A38" s="81" t="s">
        <v>118</v>
      </c>
      <c r="B38" s="82"/>
      <c r="C38" s="82"/>
      <c r="D38" s="82"/>
      <c r="E38" s="82"/>
      <c r="F38" s="82"/>
      <c r="G38" s="82"/>
      <c r="H38" s="82"/>
      <c r="I38" s="16" t="s">
        <v>33</v>
      </c>
      <c r="J38" s="16">
        <v>0.17</v>
      </c>
      <c r="K38" s="83">
        <v>14997.45</v>
      </c>
      <c r="L38" s="84"/>
      <c r="M38" s="17">
        <f t="shared" ref="M38" si="0">ROUND(J38*K38,0)</f>
        <v>2550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4035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7277.67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>
        <f>+M42*0.04</f>
        <v>291.10680000000002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7568.7767999999996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6" zoomScale="90" zoomScaleNormal="60" zoomScaleSheetLayoutView="90" workbookViewId="0">
      <selection activeCell="A43" sqref="A43:L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11">
        <f>+PRESUPUESTO!B19</f>
        <v>3.4</v>
      </c>
      <c r="B10" s="127" t="str">
        <f>+PRESUPUESTO!C19</f>
        <v>ASEO GENERAL ENTREGA</v>
      </c>
      <c r="C10" s="128"/>
      <c r="D10" s="128"/>
      <c r="E10" s="128"/>
      <c r="F10" s="128"/>
      <c r="G10" s="128"/>
      <c r="H10" s="128"/>
      <c r="I10" s="128"/>
      <c r="J10" s="129"/>
      <c r="K10" s="127" t="str">
        <f>+PRESUPUESTO!E19</f>
        <v>M2</v>
      </c>
      <c r="L10" s="129"/>
      <c r="M10" s="22">
        <f>+PRESUPUESTO!F19</f>
        <v>36.660000000000004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10</v>
      </c>
      <c r="K14" s="83">
        <v>4127</v>
      </c>
      <c r="L14" s="84"/>
      <c r="M14" s="17">
        <f>ROUND(K14*J14%,0)</f>
        <v>413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413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/>
      <c r="B22" s="92"/>
      <c r="C22" s="92"/>
      <c r="D22" s="92"/>
      <c r="E22" s="92"/>
      <c r="F22" s="92"/>
      <c r="G22" s="92"/>
      <c r="H22" s="92"/>
      <c r="I22" s="16"/>
      <c r="J22" s="16"/>
      <c r="K22" s="89"/>
      <c r="L22" s="89"/>
      <c r="M22" s="17"/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/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>
        <f t="shared" ref="M25" si="0">ROUND(J25*K25,0)</f>
        <v>0</v>
      </c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0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74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0.2</v>
      </c>
      <c r="K37" s="83">
        <v>7595.09</v>
      </c>
      <c r="L37" s="84"/>
      <c r="M37" s="229">
        <f>+K37*J37</f>
        <v>1519.018</v>
      </c>
    </row>
    <row r="38" spans="1:13" x14ac:dyDescent="0.25">
      <c r="A38" s="81" t="s">
        <v>59</v>
      </c>
      <c r="B38" s="82"/>
      <c r="C38" s="82"/>
      <c r="D38" s="82"/>
      <c r="E38" s="82"/>
      <c r="F38" s="82"/>
      <c r="G38" s="82"/>
      <c r="H38" s="82"/>
      <c r="I38" s="16" t="s">
        <v>33</v>
      </c>
      <c r="J38" s="16">
        <v>0.2</v>
      </c>
      <c r="K38" s="83">
        <v>13041.42</v>
      </c>
      <c r="L38" s="84"/>
      <c r="M38" s="229">
        <f>+K38*J38</f>
        <v>2608.2840000000001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4127.3019999999997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4540.3019999999997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>
        <f>+M42*4%</f>
        <v>181.61207999999999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4721.9140799999996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D52:J52"/>
    <mergeCell ref="D53:J53"/>
    <mergeCell ref="A39:H39"/>
    <mergeCell ref="K39:L39"/>
    <mergeCell ref="A40:L40"/>
    <mergeCell ref="A42:L42"/>
    <mergeCell ref="A43:L43"/>
    <mergeCell ref="A44:L44"/>
    <mergeCell ref="A38:H38"/>
    <mergeCell ref="K38:L38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37:H37"/>
    <mergeCell ref="K37:L37"/>
    <mergeCell ref="A26:L26"/>
    <mergeCell ref="A29:H29"/>
    <mergeCell ref="K29:L29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zoomScaleNormal="60" zoomScaleSheetLayoutView="100" workbookViewId="0">
      <selection activeCell="A16" sqref="A16:H16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33" customHeight="1" thickBot="1" x14ac:dyDescent="0.3">
      <c r="A10" s="11" t="str">
        <f>PRESUPUESTO!$B$6</f>
        <v>1.2</v>
      </c>
      <c r="B10" s="183" t="str">
        <f>PRESUPUESTO!$C$6</f>
        <v>DESMONTE DE LUMINARIAS EXISTENTES (INCLUYE RETIRO)</v>
      </c>
      <c r="C10" s="184"/>
      <c r="D10" s="184"/>
      <c r="E10" s="184"/>
      <c r="F10" s="184"/>
      <c r="G10" s="184"/>
      <c r="H10" s="184"/>
      <c r="I10" s="184"/>
      <c r="J10" s="185"/>
      <c r="K10" s="127" t="str">
        <f>PRESUPUESTO!$E$6</f>
        <v>UNID</v>
      </c>
      <c r="L10" s="129"/>
      <c r="M10" s="22">
        <f>PRESUPUESTO!$F$6</f>
        <v>20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v>28662</v>
      </c>
      <c r="L14" s="84"/>
      <c r="M14" s="17">
        <f>ROUND(K14*J14%,0)</f>
        <v>946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 t="s">
        <v>60</v>
      </c>
      <c r="J15" s="16">
        <v>0.33300000000000002</v>
      </c>
      <c r="K15" s="83">
        <v>1177</v>
      </c>
      <c r="L15" s="84"/>
      <c r="M15" s="17">
        <f>ROUND(K15*J15,0)</f>
        <v>392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 t="s">
        <v>60</v>
      </c>
      <c r="J16" s="16">
        <v>1.2500000000000001E-2</v>
      </c>
      <c r="K16" s="83">
        <v>154931.84</v>
      </c>
      <c r="L16" s="84"/>
      <c r="M16" s="17">
        <f>ROUND(K16*J16,0)</f>
        <v>1937</v>
      </c>
    </row>
    <row r="17" spans="1:13" x14ac:dyDescent="0.25"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3275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61</v>
      </c>
      <c r="B22" s="92"/>
      <c r="C22" s="92"/>
      <c r="D22" s="92"/>
      <c r="E22" s="92"/>
      <c r="F22" s="92"/>
      <c r="G22" s="92"/>
      <c r="H22" s="92"/>
      <c r="I22" s="16" t="s">
        <v>7</v>
      </c>
      <c r="J22" s="16">
        <v>1.25</v>
      </c>
      <c r="K22" s="89">
        <v>23006.67</v>
      </c>
      <c r="L22" s="89"/>
      <c r="M22" s="17">
        <f>ROUND(J22*K22,0)</f>
        <v>28758</v>
      </c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>
        <f>ROUND(J23*K23,0)</f>
        <v>0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>
        <f>ROUND(J24*K24,0)</f>
        <v>0</v>
      </c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28758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118" t="s">
        <v>58</v>
      </c>
      <c r="B30" s="119"/>
      <c r="C30" s="119"/>
      <c r="D30" s="119"/>
      <c r="E30" s="119"/>
      <c r="F30" s="119"/>
      <c r="G30" s="119"/>
      <c r="H30" s="119"/>
      <c r="I30" s="15" t="s">
        <v>6</v>
      </c>
      <c r="J30" s="16">
        <v>6.6700000000000009E-2</v>
      </c>
      <c r="K30" s="83">
        <v>63714</v>
      </c>
      <c r="L30" s="84"/>
      <c r="M30" s="17">
        <f>ROUND(J30*K30,0)</f>
        <v>4250</v>
      </c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4250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62</v>
      </c>
      <c r="B37" s="82"/>
      <c r="C37" s="82"/>
      <c r="D37" s="82"/>
      <c r="E37" s="82"/>
      <c r="F37" s="82"/>
      <c r="G37" s="82"/>
      <c r="H37" s="82"/>
      <c r="I37" s="16" t="s">
        <v>63</v>
      </c>
      <c r="J37" s="16">
        <v>0.3</v>
      </c>
      <c r="K37" s="83">
        <v>60761.94</v>
      </c>
      <c r="L37" s="84"/>
      <c r="M37" s="17">
        <f>ROUND(J37*K37,0)</f>
        <v>18229</v>
      </c>
    </row>
    <row r="38" spans="1:13" x14ac:dyDescent="0.25">
      <c r="A38" s="81" t="s">
        <v>59</v>
      </c>
      <c r="B38" s="82"/>
      <c r="C38" s="82"/>
      <c r="D38" s="82"/>
      <c r="E38" s="82"/>
      <c r="F38" s="82"/>
      <c r="G38" s="82"/>
      <c r="H38" s="82"/>
      <c r="I38" s="16" t="s">
        <v>63</v>
      </c>
      <c r="J38" s="16">
        <v>0.1</v>
      </c>
      <c r="K38" s="83">
        <v>104326.36</v>
      </c>
      <c r="L38" s="84"/>
      <c r="M38" s="17">
        <f t="shared" ref="M38" si="0">ROUND(J38*K38,0)</f>
        <v>10433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28662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64945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/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64945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7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11" t="str">
        <f>PRESUPUESTO!$B$7</f>
        <v>1.3</v>
      </c>
      <c r="B10" s="127" t="str">
        <f>PRESUPUESTO!$C$7</f>
        <v>DESMONTE DE CUBIERTA EN POLICARBONATO AFECTADA</v>
      </c>
      <c r="C10" s="128"/>
      <c r="D10" s="128"/>
      <c r="E10" s="128"/>
      <c r="F10" s="128"/>
      <c r="G10" s="128"/>
      <c r="H10" s="128"/>
      <c r="I10" s="128"/>
      <c r="J10" s="129"/>
      <c r="K10" s="127" t="str">
        <f>PRESUPUESTO!$E$7</f>
        <v>M2</v>
      </c>
      <c r="L10" s="129"/>
      <c r="M10" s="22">
        <f>PRESUPUESTO!$F$7</f>
        <v>24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f>M40</f>
        <v>56463</v>
      </c>
      <c r="L14" s="84"/>
      <c r="M14" s="17">
        <f>ROUND(K14*J14%,0)</f>
        <v>1863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1863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64</v>
      </c>
      <c r="B22" s="92"/>
      <c r="C22" s="92"/>
      <c r="D22" s="92"/>
      <c r="E22" s="92"/>
      <c r="F22" s="92"/>
      <c r="G22" s="92"/>
      <c r="H22" s="92"/>
      <c r="I22" s="16" t="s">
        <v>7</v>
      </c>
      <c r="J22" s="16">
        <v>1</v>
      </c>
      <c r="K22" s="89">
        <v>4462.5</v>
      </c>
      <c r="L22" s="89"/>
      <c r="M22" s="17">
        <f>ROUND(J22*K22,0)</f>
        <v>4463</v>
      </c>
    </row>
    <row r="23" spans="1:13" x14ac:dyDescent="0.25">
      <c r="A23" s="91" t="s">
        <v>65</v>
      </c>
      <c r="B23" s="92"/>
      <c r="C23" s="92"/>
      <c r="D23" s="92"/>
      <c r="E23" s="92"/>
      <c r="F23" s="92"/>
      <c r="G23" s="92"/>
      <c r="H23" s="92"/>
      <c r="I23" s="16" t="s">
        <v>6</v>
      </c>
      <c r="J23" s="16">
        <v>1.05</v>
      </c>
      <c r="K23" s="89">
        <v>463565</v>
      </c>
      <c r="L23" s="89"/>
      <c r="M23" s="17">
        <f>ROUND(J23*K23,0)</f>
        <v>486743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 t="s">
        <v>0</v>
      </c>
      <c r="J24" s="16"/>
      <c r="K24" s="89"/>
      <c r="L24" s="89"/>
      <c r="M24" s="17">
        <f>ROUND(J24*K24,0)</f>
        <v>0</v>
      </c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491206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55</v>
      </c>
      <c r="B37" s="82"/>
      <c r="C37" s="82"/>
      <c r="D37" s="82"/>
      <c r="E37" s="82"/>
      <c r="F37" s="82"/>
      <c r="G37" s="82"/>
      <c r="H37" s="82"/>
      <c r="I37" s="16" t="s">
        <v>63</v>
      </c>
      <c r="J37" s="16">
        <v>0.5</v>
      </c>
      <c r="K37" s="83">
        <v>60761.94</v>
      </c>
      <c r="L37" s="84"/>
      <c r="M37" s="17">
        <f>ROUND(J37*K37,0)</f>
        <v>30381</v>
      </c>
    </row>
    <row r="38" spans="1:13" x14ac:dyDescent="0.25">
      <c r="A38" s="81" t="s">
        <v>56</v>
      </c>
      <c r="B38" s="82"/>
      <c r="C38" s="82"/>
      <c r="D38" s="82"/>
      <c r="E38" s="82"/>
      <c r="F38" s="82"/>
      <c r="G38" s="82"/>
      <c r="H38" s="82"/>
      <c r="I38" s="16" t="s">
        <v>63</v>
      </c>
      <c r="J38" s="16">
        <v>0.25</v>
      </c>
      <c r="K38" s="83">
        <v>104326.36</v>
      </c>
      <c r="L38" s="84"/>
      <c r="M38" s="17">
        <f t="shared" ref="M38" si="0">ROUND(J38*K38,0)</f>
        <v>26082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56463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549532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/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549532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8" zoomScaleNormal="60" zoomScaleSheetLayoutView="100" workbookViewId="0">
      <selection activeCell="M44" sqref="M44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11" t="str">
        <f>PRESUPUESTO!$B$8</f>
        <v>1.4</v>
      </c>
      <c r="B10" s="127" t="str">
        <f>PRESUPUESTO!$C$8</f>
        <v>DESMONTE DE MARQUESINA EN ESTRUCTURA METALICA Y VIDRIO</v>
      </c>
      <c r="C10" s="128"/>
      <c r="D10" s="128"/>
      <c r="E10" s="128"/>
      <c r="F10" s="128"/>
      <c r="G10" s="128"/>
      <c r="H10" s="128"/>
      <c r="I10" s="128"/>
      <c r="J10" s="129"/>
      <c r="K10" s="127" t="str">
        <f>PRESUPUESTO!$E$8</f>
        <v>M2</v>
      </c>
      <c r="L10" s="129"/>
      <c r="M10" s="22">
        <f>PRESUPUESTO!$F$8</f>
        <v>12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7.2</v>
      </c>
      <c r="K14" s="83">
        <f>M40</f>
        <v>844</v>
      </c>
      <c r="L14" s="84"/>
      <c r="M14" s="17">
        <f>ROUND(K14*J14%,0)</f>
        <v>61</v>
      </c>
    </row>
    <row r="15" spans="1:13" x14ac:dyDescent="0.25">
      <c r="A15" s="118" t="s">
        <v>68</v>
      </c>
      <c r="B15" s="119"/>
      <c r="C15" s="119"/>
      <c r="D15" s="119"/>
      <c r="E15" s="119"/>
      <c r="F15" s="119"/>
      <c r="G15" s="119"/>
      <c r="H15" s="119"/>
      <c r="I15" s="15" t="s">
        <v>0</v>
      </c>
      <c r="J15" s="16">
        <v>0.03</v>
      </c>
      <c r="K15" s="83">
        <v>3748.5</v>
      </c>
      <c r="L15" s="84"/>
      <c r="M15" s="17">
        <f>ROUND(J15*K15,0)</f>
        <v>112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173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87" t="s">
        <v>66</v>
      </c>
      <c r="B22" s="82"/>
      <c r="C22" s="82"/>
      <c r="D22" s="82"/>
      <c r="E22" s="82"/>
      <c r="F22" s="82"/>
      <c r="G22" s="82"/>
      <c r="H22" s="88"/>
      <c r="I22" s="16" t="s">
        <v>36</v>
      </c>
      <c r="J22" s="16">
        <v>1.05</v>
      </c>
      <c r="K22" s="89">
        <v>2386.88</v>
      </c>
      <c r="L22" s="89"/>
      <c r="M22" s="17">
        <f>ROUND(J22*K22,0)</f>
        <v>2506</v>
      </c>
    </row>
    <row r="23" spans="1:13" x14ac:dyDescent="0.25">
      <c r="A23" s="91" t="s">
        <v>67</v>
      </c>
      <c r="B23" s="92"/>
      <c r="C23" s="92"/>
      <c r="D23" s="92"/>
      <c r="E23" s="92"/>
      <c r="F23" s="92"/>
      <c r="G23" s="92"/>
      <c r="H23" s="92"/>
      <c r="I23" s="16" t="s">
        <v>36</v>
      </c>
      <c r="J23" s="16">
        <v>0.03</v>
      </c>
      <c r="K23" s="89">
        <v>2760.25</v>
      </c>
      <c r="L23" s="89"/>
      <c r="M23" s="17">
        <f>ROUND(J23*K23,0)</f>
        <v>83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2589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37</v>
      </c>
      <c r="B37" s="82"/>
      <c r="C37" s="82"/>
      <c r="D37" s="82"/>
      <c r="E37" s="82"/>
      <c r="F37" s="82"/>
      <c r="G37" s="82"/>
      <c r="H37" s="82"/>
      <c r="I37" s="16" t="s">
        <v>63</v>
      </c>
      <c r="J37" s="16">
        <v>5.9799999999999992E-2</v>
      </c>
      <c r="K37" s="83">
        <v>7595.09</v>
      </c>
      <c r="L37" s="84"/>
      <c r="M37" s="17">
        <f>ROUND(J37*K37,0)</f>
        <v>454</v>
      </c>
    </row>
    <row r="38" spans="1:13" x14ac:dyDescent="0.25">
      <c r="A38" s="81" t="s">
        <v>38</v>
      </c>
      <c r="B38" s="82"/>
      <c r="C38" s="82"/>
      <c r="D38" s="82"/>
      <c r="E38" s="82"/>
      <c r="F38" s="82"/>
      <c r="G38" s="82"/>
      <c r="H38" s="82"/>
      <c r="I38" s="16" t="s">
        <v>63</v>
      </c>
      <c r="J38" s="16">
        <v>2.9899999999999996E-2</v>
      </c>
      <c r="K38" s="83">
        <v>13041.42</v>
      </c>
      <c r="L38" s="84"/>
      <c r="M38" s="17">
        <f t="shared" ref="M38" si="0">ROUND(J38*K38,0)</f>
        <v>390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844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3606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>
        <f>+M42*4%</f>
        <v>144.24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3750.24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31" zoomScaleNormal="60" zoomScaleSheetLayoutView="100" workbookViewId="0">
      <selection activeCell="L49" sqref="L49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29.25" customHeight="1" thickBot="1" x14ac:dyDescent="0.3">
      <c r="A10" s="50">
        <f>+PRESUPUESTO!B10</f>
        <v>2.1</v>
      </c>
      <c r="B10" s="135" t="str">
        <f>PRESUPUESTO!$C$10</f>
        <v>SUMINISTRO E INSTALACIÓN CABALLETE ONDULADO ASBESTO CEMENTO</v>
      </c>
      <c r="C10" s="136"/>
      <c r="D10" s="136"/>
      <c r="E10" s="136"/>
      <c r="F10" s="136"/>
      <c r="G10" s="136"/>
      <c r="H10" s="136"/>
      <c r="I10" s="136"/>
      <c r="J10" s="137"/>
      <c r="K10" s="138" t="str">
        <f>PRESUPUESTO!$E$10</f>
        <v>ML</v>
      </c>
      <c r="L10" s="139"/>
      <c r="M10" s="25">
        <f>PRESUPUESTO!$F$10</f>
        <v>10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v>11143</v>
      </c>
      <c r="L14" s="84"/>
      <c r="M14" s="17">
        <f>ROUND(K14*J14%,0)</f>
        <v>368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368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82</v>
      </c>
      <c r="B22" s="92"/>
      <c r="C22" s="92"/>
      <c r="D22" s="92"/>
      <c r="E22" s="92"/>
      <c r="F22" s="92"/>
      <c r="G22" s="92"/>
      <c r="H22" s="92"/>
      <c r="I22" s="16" t="s">
        <v>0</v>
      </c>
      <c r="J22" s="16">
        <v>1.1499999999999999</v>
      </c>
      <c r="K22" s="89">
        <v>26649.84</v>
      </c>
      <c r="L22" s="89"/>
      <c r="M22" s="17">
        <f>+K22*J22</f>
        <v>30647.315999999999</v>
      </c>
    </row>
    <row r="23" spans="1:13" x14ac:dyDescent="0.25">
      <c r="A23" s="91" t="s">
        <v>83</v>
      </c>
      <c r="B23" s="92"/>
      <c r="C23" s="92"/>
      <c r="D23" s="92"/>
      <c r="E23" s="92"/>
      <c r="F23" s="92"/>
      <c r="G23" s="92"/>
      <c r="H23" s="92"/>
      <c r="I23" s="16" t="s">
        <v>0</v>
      </c>
      <c r="J23" s="16">
        <v>4.5999999999999996</v>
      </c>
      <c r="K23" s="89">
        <v>379.57</v>
      </c>
      <c r="L23" s="89"/>
      <c r="M23" s="17">
        <f>+K23*J23</f>
        <v>1746.0219999999999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32393.338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37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0.54</v>
      </c>
      <c r="K37" s="83">
        <v>7595.09</v>
      </c>
      <c r="L37" s="84"/>
      <c r="M37" s="17">
        <f>ROUND(J37*K37,0)</f>
        <v>4101</v>
      </c>
    </row>
    <row r="38" spans="1:13" x14ac:dyDescent="0.25">
      <c r="A38" s="81" t="s">
        <v>38</v>
      </c>
      <c r="B38" s="82"/>
      <c r="C38" s="82"/>
      <c r="D38" s="82"/>
      <c r="E38" s="82"/>
      <c r="F38" s="82"/>
      <c r="G38" s="82"/>
      <c r="H38" s="82"/>
      <c r="I38" s="16" t="s">
        <v>33</v>
      </c>
      <c r="J38" s="16">
        <v>0.54</v>
      </c>
      <c r="K38" s="83">
        <v>13041.42</v>
      </c>
      <c r="L38" s="84"/>
      <c r="M38" s="17">
        <f t="shared" ref="M38" si="0">ROUND(J38*K38,0)</f>
        <v>7042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11143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187">
        <f>+M40+M33+M26+M18</f>
        <v>43904.338000000003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187">
        <f>+M42*0.04</f>
        <v>1756.1735200000003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186">
        <f>M42+M43</f>
        <v>45660.51152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0"/>
  <sheetViews>
    <sheetView view="pageBreakPreview" topLeftCell="A21" zoomScaleNormal="60" zoomScaleSheetLayoutView="100" workbookViewId="0">
      <selection activeCell="M46" sqref="M46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29.25" customHeight="1" thickBot="1" x14ac:dyDescent="0.3">
      <c r="A10" s="50">
        <f>PRESUPUESTO!$B$11</f>
        <v>2.2000000000000002</v>
      </c>
      <c r="B10" s="135" t="str">
        <f>+PRESUPUESTO!C11</f>
        <v>SUMINISTRO E INSTALACION DE CIELO RASO EN PVC</v>
      </c>
      <c r="C10" s="136"/>
      <c r="D10" s="136"/>
      <c r="E10" s="136"/>
      <c r="F10" s="136"/>
      <c r="G10" s="136"/>
      <c r="H10" s="136"/>
      <c r="I10" s="136"/>
      <c r="J10" s="137"/>
      <c r="K10" s="138" t="str">
        <f>PRESUPUESTO!$E$11</f>
        <v>M2</v>
      </c>
      <c r="L10" s="139"/>
      <c r="M10" s="25">
        <f>PRESUPUESTO!$F$11</f>
        <v>128.28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v>26082</v>
      </c>
      <c r="L14" s="84"/>
      <c r="M14" s="17">
        <f>ROUND(K14*J14%,0)</f>
        <v>861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861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ht="15" customHeight="1" x14ac:dyDescent="0.25">
      <c r="A22" s="188" t="s">
        <v>100</v>
      </c>
      <c r="B22" s="189"/>
      <c r="C22" s="189"/>
      <c r="D22" s="189"/>
      <c r="E22" s="189"/>
      <c r="F22" s="189"/>
      <c r="G22" s="189"/>
      <c r="H22" s="190"/>
      <c r="I22" s="16" t="s">
        <v>22</v>
      </c>
      <c r="J22" s="197">
        <v>0.45</v>
      </c>
      <c r="K22" s="206">
        <v>15598.23</v>
      </c>
      <c r="L22" s="207"/>
      <c r="M22" s="17">
        <f>+K22*J22</f>
        <v>7019.2034999999996</v>
      </c>
    </row>
    <row r="23" spans="1:13" ht="15" customHeight="1" x14ac:dyDescent="0.25">
      <c r="A23" s="191" t="s">
        <v>99</v>
      </c>
      <c r="B23" s="192"/>
      <c r="C23" s="192"/>
      <c r="D23" s="192"/>
      <c r="E23" s="192"/>
      <c r="F23" s="192"/>
      <c r="G23" s="192"/>
      <c r="H23" s="193"/>
      <c r="I23" s="16" t="s">
        <v>22</v>
      </c>
      <c r="J23" s="197">
        <v>0.35</v>
      </c>
      <c r="K23" s="204">
        <v>24960</v>
      </c>
      <c r="L23" s="205"/>
      <c r="M23" s="17">
        <f t="shared" ref="M23:M27" si="0">+K23*J23</f>
        <v>8736</v>
      </c>
    </row>
    <row r="24" spans="1:13" ht="15" customHeight="1" x14ac:dyDescent="0.25">
      <c r="A24" s="191" t="s">
        <v>101</v>
      </c>
      <c r="B24" s="192"/>
      <c r="C24" s="192"/>
      <c r="D24" s="192"/>
      <c r="E24" s="192"/>
      <c r="F24" s="192"/>
      <c r="G24" s="192"/>
      <c r="H24" s="193"/>
      <c r="I24" s="16" t="s">
        <v>22</v>
      </c>
      <c r="J24" s="197">
        <v>0.68</v>
      </c>
      <c r="K24" s="204">
        <v>4238.8599999999997</v>
      </c>
      <c r="L24" s="205"/>
      <c r="M24" s="17">
        <f t="shared" si="0"/>
        <v>2882.4247999999998</v>
      </c>
    </row>
    <row r="25" spans="1:13" x14ac:dyDescent="0.25">
      <c r="A25" s="191" t="s">
        <v>102</v>
      </c>
      <c r="B25" s="192"/>
      <c r="C25" s="192"/>
      <c r="D25" s="192"/>
      <c r="E25" s="192"/>
      <c r="F25" s="192"/>
      <c r="G25" s="192"/>
      <c r="H25" s="193"/>
      <c r="I25" s="16" t="s">
        <v>22</v>
      </c>
      <c r="J25" s="197">
        <v>5.4</v>
      </c>
      <c r="K25" s="204">
        <v>89.25</v>
      </c>
      <c r="L25" s="205"/>
      <c r="M25" s="17">
        <f t="shared" si="0"/>
        <v>481.95000000000005</v>
      </c>
    </row>
    <row r="26" spans="1:13" ht="15" customHeight="1" x14ac:dyDescent="0.25">
      <c r="A26" s="191" t="s">
        <v>103</v>
      </c>
      <c r="B26" s="192"/>
      <c r="C26" s="192"/>
      <c r="D26" s="192"/>
      <c r="E26" s="192"/>
      <c r="F26" s="192"/>
      <c r="G26" s="192"/>
      <c r="H26" s="193"/>
      <c r="I26" s="16" t="s">
        <v>22</v>
      </c>
      <c r="J26" s="197">
        <v>10.35</v>
      </c>
      <c r="K26" s="204">
        <v>102.59</v>
      </c>
      <c r="L26" s="205"/>
      <c r="M26" s="17">
        <f t="shared" si="0"/>
        <v>1061.8064999999999</v>
      </c>
    </row>
    <row r="27" spans="1:13" ht="15" customHeight="1" x14ac:dyDescent="0.25">
      <c r="A27" s="194" t="s">
        <v>104</v>
      </c>
      <c r="B27" s="195"/>
      <c r="C27" s="195"/>
      <c r="D27" s="195"/>
      <c r="E27" s="195"/>
      <c r="F27" s="195"/>
      <c r="G27" s="195"/>
      <c r="H27" s="196"/>
      <c r="I27" s="16" t="s">
        <v>22</v>
      </c>
      <c r="J27" s="197">
        <v>0.37</v>
      </c>
      <c r="K27" s="202">
        <v>2975</v>
      </c>
      <c r="L27" s="203"/>
      <c r="M27" s="17">
        <f t="shared" si="0"/>
        <v>1100.75</v>
      </c>
    </row>
    <row r="28" spans="1:13" ht="15.75" thickBot="1" x14ac:dyDescent="0.3">
      <c r="A28" s="73" t="s">
        <v>28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208">
        <f>SUM(M22:M27)</f>
        <v>21282.1348</v>
      </c>
    </row>
    <row r="29" spans="1:13" ht="15.75" thickBot="1" x14ac:dyDescent="0.3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spans="1:13" x14ac:dyDescent="0.25">
      <c r="A30" s="33" t="s">
        <v>30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x14ac:dyDescent="0.25">
      <c r="A31" s="90" t="s">
        <v>21</v>
      </c>
      <c r="B31" s="80"/>
      <c r="C31" s="80"/>
      <c r="D31" s="80"/>
      <c r="E31" s="80"/>
      <c r="F31" s="80"/>
      <c r="G31" s="80"/>
      <c r="H31" s="80"/>
      <c r="I31" s="36" t="s">
        <v>22</v>
      </c>
      <c r="J31" s="36" t="s">
        <v>23</v>
      </c>
      <c r="K31" s="80" t="s">
        <v>25</v>
      </c>
      <c r="L31" s="80"/>
      <c r="M31" s="39" t="s">
        <v>26</v>
      </c>
    </row>
    <row r="32" spans="1:13" x14ac:dyDescent="0.25">
      <c r="A32" s="118"/>
      <c r="B32" s="119"/>
      <c r="C32" s="119"/>
      <c r="D32" s="119"/>
      <c r="E32" s="119"/>
      <c r="F32" s="119"/>
      <c r="G32" s="119"/>
      <c r="H32" s="119"/>
      <c r="I32" s="15"/>
      <c r="J32" s="16"/>
      <c r="K32" s="83"/>
      <c r="L32" s="84"/>
      <c r="M32" s="17"/>
    </row>
    <row r="33" spans="1:13" x14ac:dyDescent="0.25">
      <c r="A33" s="87"/>
      <c r="B33" s="82"/>
      <c r="C33" s="82"/>
      <c r="D33" s="82"/>
      <c r="E33" s="82"/>
      <c r="F33" s="82"/>
      <c r="G33" s="82"/>
      <c r="H33" s="88"/>
      <c r="I33" s="19"/>
      <c r="J33" s="16"/>
      <c r="K33" s="89"/>
      <c r="L33" s="89"/>
      <c r="M33" s="17"/>
    </row>
    <row r="34" spans="1:13" x14ac:dyDescent="0.25">
      <c r="A34" s="87"/>
      <c r="B34" s="82"/>
      <c r="C34" s="82"/>
      <c r="D34" s="82"/>
      <c r="E34" s="82"/>
      <c r="F34" s="82"/>
      <c r="G34" s="82"/>
      <c r="H34" s="88"/>
      <c r="I34" s="19"/>
      <c r="J34" s="16"/>
      <c r="K34" s="89"/>
      <c r="L34" s="89"/>
      <c r="M34" s="17"/>
    </row>
    <row r="35" spans="1:13" ht="15.75" thickBot="1" x14ac:dyDescent="0.3">
      <c r="A35" s="73" t="s">
        <v>28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18">
        <f>SUM(M32:M34)</f>
        <v>0</v>
      </c>
    </row>
    <row r="36" spans="1:13" ht="15.75" thickBo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x14ac:dyDescent="0.25">
      <c r="A37" s="33" t="s">
        <v>31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x14ac:dyDescent="0.25">
      <c r="A38" s="78" t="s">
        <v>32</v>
      </c>
      <c r="B38" s="79"/>
      <c r="C38" s="79"/>
      <c r="D38" s="79"/>
      <c r="E38" s="79"/>
      <c r="F38" s="79"/>
      <c r="G38" s="79"/>
      <c r="H38" s="79"/>
      <c r="I38" s="40" t="s">
        <v>22</v>
      </c>
      <c r="J38" s="36" t="s">
        <v>23</v>
      </c>
      <c r="K38" s="80" t="s">
        <v>25</v>
      </c>
      <c r="L38" s="80"/>
      <c r="M38" s="39" t="s">
        <v>26</v>
      </c>
    </row>
    <row r="39" spans="1:13" x14ac:dyDescent="0.25">
      <c r="A39" s="81" t="s">
        <v>74</v>
      </c>
      <c r="B39" s="82"/>
      <c r="C39" s="82"/>
      <c r="D39" s="82"/>
      <c r="E39" s="82"/>
      <c r="F39" s="82"/>
      <c r="G39" s="82"/>
      <c r="H39" s="82"/>
      <c r="I39" s="16" t="s">
        <v>33</v>
      </c>
      <c r="J39" s="197">
        <v>1.5483</v>
      </c>
      <c r="K39" s="200">
        <v>7595.09</v>
      </c>
      <c r="L39" s="201"/>
      <c r="M39" s="17">
        <f>ROUND(J39*K39,0)</f>
        <v>11759</v>
      </c>
    </row>
    <row r="40" spans="1:13" x14ac:dyDescent="0.25">
      <c r="A40" s="81" t="s">
        <v>70</v>
      </c>
      <c r="B40" s="82"/>
      <c r="C40" s="82"/>
      <c r="D40" s="82"/>
      <c r="E40" s="82"/>
      <c r="F40" s="82"/>
      <c r="G40" s="82"/>
      <c r="H40" s="82"/>
      <c r="I40" s="16" t="s">
        <v>33</v>
      </c>
      <c r="J40" s="197">
        <v>1.0983000000000001</v>
      </c>
      <c r="K40" s="198">
        <v>13041.42</v>
      </c>
      <c r="L40" s="199"/>
      <c r="M40" s="17">
        <f t="shared" ref="M40" si="1">ROUND(J40*K40,0)</f>
        <v>14323</v>
      </c>
    </row>
    <row r="41" spans="1:13" x14ac:dyDescent="0.25">
      <c r="A41" s="81"/>
      <c r="B41" s="82"/>
      <c r="C41" s="82"/>
      <c r="D41" s="82"/>
      <c r="E41" s="82"/>
      <c r="F41" s="82"/>
      <c r="G41" s="82"/>
      <c r="H41" s="82"/>
      <c r="I41" s="16"/>
      <c r="J41" s="16"/>
      <c r="K41" s="83"/>
      <c r="L41" s="84"/>
      <c r="M41" s="17"/>
    </row>
    <row r="42" spans="1:13" ht="15.75" thickBot="1" x14ac:dyDescent="0.3">
      <c r="A42" s="73" t="s">
        <v>28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18">
        <f>SUM(M39:M41)</f>
        <v>26082</v>
      </c>
    </row>
    <row r="43" spans="1:13" ht="15.75" thickBot="1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</row>
    <row r="44" spans="1:13" ht="16.5" thickBot="1" x14ac:dyDescent="0.3">
      <c r="A44" s="85" t="s">
        <v>34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20">
        <f>+M42+M35+M28+M18</f>
        <v>48225.1348</v>
      </c>
    </row>
    <row r="45" spans="1:13" ht="16.5" thickBot="1" x14ac:dyDescent="0.3">
      <c r="A45" s="75" t="s">
        <v>52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7"/>
      <c r="M45" s="20">
        <f>+M44*0.04</f>
        <v>1929.005392</v>
      </c>
    </row>
    <row r="46" spans="1:13" ht="16.5" thickBot="1" x14ac:dyDescent="0.3">
      <c r="A46" s="75" t="s">
        <v>35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186">
        <f>M44+M45</f>
        <v>50154.140191999999</v>
      </c>
    </row>
    <row r="47" spans="1:13" ht="15.75" thickBot="1" x14ac:dyDescent="0.3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42"/>
      <c r="G53" s="41"/>
      <c r="H53" s="41"/>
      <c r="I53" s="41"/>
      <c r="J53" s="30"/>
      <c r="K53" s="30"/>
      <c r="L53" s="30"/>
      <c r="M53" s="30"/>
    </row>
    <row r="54" spans="1:13" x14ac:dyDescent="0.25">
      <c r="A54" s="30"/>
      <c r="B54" s="30"/>
      <c r="C54" s="30"/>
      <c r="D54" s="108" t="s">
        <v>48</v>
      </c>
      <c r="E54" s="108"/>
      <c r="F54" s="108"/>
      <c r="G54" s="108"/>
      <c r="H54" s="108"/>
      <c r="I54" s="108"/>
      <c r="J54" s="108"/>
      <c r="K54" s="30"/>
      <c r="L54" s="30"/>
      <c r="M54" s="30"/>
    </row>
    <row r="55" spans="1:13" x14ac:dyDescent="0.25">
      <c r="A55" s="30"/>
      <c r="B55" s="30"/>
      <c r="C55" s="30"/>
      <c r="D55" s="117" t="s">
        <v>49</v>
      </c>
      <c r="E55" s="117"/>
      <c r="F55" s="117"/>
      <c r="G55" s="117"/>
      <c r="H55" s="117"/>
      <c r="I55" s="117"/>
      <c r="J55" s="117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30"/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43"/>
      <c r="E58" s="43"/>
      <c r="F58" s="43"/>
      <c r="G58" s="43"/>
      <c r="H58" s="43"/>
      <c r="I58" s="43"/>
      <c r="J58" s="43"/>
      <c r="K58" s="30"/>
      <c r="L58" s="30"/>
      <c r="M58" s="30"/>
    </row>
    <row r="59" spans="1:13" x14ac:dyDescent="0.25">
      <c r="A59" s="44" t="s">
        <v>51</v>
      </c>
      <c r="B59" s="30"/>
      <c r="C59" s="30"/>
      <c r="D59" s="43"/>
      <c r="E59" s="43"/>
      <c r="F59" s="43"/>
      <c r="G59" s="43"/>
      <c r="H59" s="43"/>
      <c r="I59" s="43"/>
      <c r="J59" s="43"/>
      <c r="K59" s="30"/>
      <c r="L59" s="30"/>
      <c r="M59" s="30"/>
    </row>
    <row r="60" spans="1:13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</row>
  </sheetData>
  <mergeCells count="63">
    <mergeCell ref="K24:L24"/>
    <mergeCell ref="K23:L23"/>
    <mergeCell ref="K26:L26"/>
    <mergeCell ref="A45:L45"/>
    <mergeCell ref="A46:L46"/>
    <mergeCell ref="D54:J54"/>
    <mergeCell ref="D55:J55"/>
    <mergeCell ref="A40:H40"/>
    <mergeCell ref="K40:L40"/>
    <mergeCell ref="A41:H41"/>
    <mergeCell ref="K41:L41"/>
    <mergeCell ref="A42:L42"/>
    <mergeCell ref="A44:L44"/>
    <mergeCell ref="A39:H39"/>
    <mergeCell ref="K39:L39"/>
    <mergeCell ref="A28:L28"/>
    <mergeCell ref="A31:H31"/>
    <mergeCell ref="K31:L31"/>
    <mergeCell ref="A32:H32"/>
    <mergeCell ref="K32:L32"/>
    <mergeCell ref="A33:H33"/>
    <mergeCell ref="K33:L33"/>
    <mergeCell ref="A34:H34"/>
    <mergeCell ref="K34:L34"/>
    <mergeCell ref="A35:L35"/>
    <mergeCell ref="A38:H38"/>
    <mergeCell ref="K38:L38"/>
    <mergeCell ref="A22:H22"/>
    <mergeCell ref="K22:L22"/>
    <mergeCell ref="A25:H25"/>
    <mergeCell ref="K25:L25"/>
    <mergeCell ref="A27:H27"/>
    <mergeCell ref="K27:L27"/>
    <mergeCell ref="A26:H26"/>
    <mergeCell ref="A23:H23"/>
    <mergeCell ref="A24:H24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view="pageBreakPreview" topLeftCell="A25" zoomScaleNormal="60" zoomScaleSheetLayoutView="100" workbookViewId="0">
      <selection activeCell="M47" sqref="M47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51">
        <f>PRESUPUESTO!$B$12</f>
        <v>2.2999999999999998</v>
      </c>
      <c r="B10" s="127" t="str">
        <f>PRESUPUESTO!$C$12</f>
        <v>SUMINISTRO E INSTALACION DE BALA LED NCIRCULAR 840 MULENES</v>
      </c>
      <c r="C10" s="128"/>
      <c r="D10" s="128"/>
      <c r="E10" s="128"/>
      <c r="F10" s="128"/>
      <c r="G10" s="128"/>
      <c r="H10" s="128"/>
      <c r="I10" s="128"/>
      <c r="J10" s="129"/>
      <c r="K10" s="127" t="str">
        <f>PRESUPUESTO!$E$12</f>
        <v>UN</v>
      </c>
      <c r="L10" s="129"/>
      <c r="M10" s="22">
        <f>PRESUPUESTO!$F$12</f>
        <v>20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5</v>
      </c>
      <c r="K14" s="83">
        <v>25841</v>
      </c>
      <c r="L14" s="84"/>
      <c r="M14" s="17">
        <f>ROUND(K14*J14%,0)</f>
        <v>1292</v>
      </c>
    </row>
    <row r="15" spans="1:13" x14ac:dyDescent="0.25">
      <c r="A15" s="118"/>
      <c r="B15" s="119"/>
      <c r="C15" s="119"/>
      <c r="D15" s="119"/>
      <c r="E15" s="119"/>
      <c r="F15" s="119"/>
      <c r="G15" s="119"/>
      <c r="H15" s="119"/>
      <c r="I15" s="15"/>
      <c r="J15" s="16"/>
      <c r="K15" s="83"/>
      <c r="L15" s="84"/>
      <c r="M15" s="17"/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1292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ht="15" customHeight="1" x14ac:dyDescent="0.25">
      <c r="A22" s="87" t="s">
        <v>97</v>
      </c>
      <c r="B22" s="82"/>
      <c r="C22" s="82"/>
      <c r="D22" s="82"/>
      <c r="E22" s="82"/>
      <c r="F22" s="82"/>
      <c r="G22" s="82"/>
      <c r="H22" s="88"/>
      <c r="I22" s="16" t="s">
        <v>22</v>
      </c>
      <c r="J22" s="16">
        <v>1</v>
      </c>
      <c r="K22" s="89">
        <v>14900</v>
      </c>
      <c r="L22" s="89"/>
      <c r="M22" s="17">
        <f>ROUND(K22*J22,0)</f>
        <v>14900</v>
      </c>
    </row>
    <row r="23" spans="1:13" x14ac:dyDescent="0.25">
      <c r="A23" s="91"/>
      <c r="B23" s="92"/>
      <c r="C23" s="92"/>
      <c r="D23" s="92"/>
      <c r="E23" s="92"/>
      <c r="F23" s="92"/>
      <c r="G23" s="92"/>
      <c r="H23" s="92"/>
      <c r="I23" s="16"/>
      <c r="J23" s="16"/>
      <c r="K23" s="89"/>
      <c r="L23" s="89"/>
      <c r="M23" s="17"/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x14ac:dyDescent="0.25">
      <c r="A26" s="91"/>
      <c r="B26" s="92"/>
      <c r="C26" s="92"/>
      <c r="D26" s="92"/>
      <c r="E26" s="92"/>
      <c r="F26" s="92"/>
      <c r="G26" s="92"/>
      <c r="H26" s="92"/>
      <c r="I26" s="16"/>
      <c r="J26" s="16"/>
      <c r="K26" s="89"/>
      <c r="L26" s="89"/>
      <c r="M26" s="17"/>
    </row>
    <row r="27" spans="1:13" x14ac:dyDescent="0.25">
      <c r="A27" s="91"/>
      <c r="B27" s="92"/>
      <c r="C27" s="92"/>
      <c r="D27" s="92"/>
      <c r="E27" s="92"/>
      <c r="F27" s="92"/>
      <c r="G27" s="92"/>
      <c r="H27" s="92"/>
      <c r="I27" s="16"/>
      <c r="J27" s="16"/>
      <c r="K27" s="89"/>
      <c r="L27" s="89"/>
      <c r="M27" s="17"/>
    </row>
    <row r="28" spans="1:13" x14ac:dyDescent="0.25">
      <c r="A28" s="91"/>
      <c r="B28" s="92"/>
      <c r="C28" s="92"/>
      <c r="D28" s="92"/>
      <c r="E28" s="92"/>
      <c r="F28" s="92"/>
      <c r="G28" s="92"/>
      <c r="H28" s="92"/>
      <c r="I28" s="16"/>
      <c r="J28" s="16"/>
      <c r="K28" s="89"/>
      <c r="L28" s="89"/>
      <c r="M28" s="17"/>
    </row>
    <row r="29" spans="1:13" x14ac:dyDescent="0.25">
      <c r="A29" s="91"/>
      <c r="B29" s="92"/>
      <c r="C29" s="92"/>
      <c r="D29" s="92"/>
      <c r="E29" s="92"/>
      <c r="F29" s="92"/>
      <c r="G29" s="92"/>
      <c r="H29" s="92"/>
      <c r="I29" s="16"/>
      <c r="J29" s="16"/>
      <c r="K29" s="89"/>
      <c r="L29" s="89"/>
      <c r="M29" s="17"/>
    </row>
    <row r="30" spans="1:13" ht="15.75" thickBot="1" x14ac:dyDescent="0.3">
      <c r="A30" s="73" t="s">
        <v>28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18">
        <f>SUM(M22:M29)</f>
        <v>14900</v>
      </c>
    </row>
    <row r="31" spans="1:13" ht="15.75" thickBot="1" x14ac:dyDescent="0.3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4"/>
    </row>
    <row r="32" spans="1:13" x14ac:dyDescent="0.25">
      <c r="A32" s="33" t="s">
        <v>30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5"/>
    </row>
    <row r="33" spans="1:13" x14ac:dyDescent="0.25">
      <c r="A33" s="90" t="s">
        <v>21</v>
      </c>
      <c r="B33" s="80"/>
      <c r="C33" s="80"/>
      <c r="D33" s="80"/>
      <c r="E33" s="80"/>
      <c r="F33" s="80"/>
      <c r="G33" s="80"/>
      <c r="H33" s="80"/>
      <c r="I33" s="36" t="s">
        <v>22</v>
      </c>
      <c r="J33" s="36" t="s">
        <v>23</v>
      </c>
      <c r="K33" s="80" t="s">
        <v>25</v>
      </c>
      <c r="L33" s="80"/>
      <c r="M33" s="39" t="s">
        <v>26</v>
      </c>
    </row>
    <row r="34" spans="1:13" x14ac:dyDescent="0.25">
      <c r="A34" s="87"/>
      <c r="B34" s="82"/>
      <c r="C34" s="82"/>
      <c r="D34" s="82"/>
      <c r="E34" s="82"/>
      <c r="F34" s="82"/>
      <c r="G34" s="82"/>
      <c r="H34" s="88"/>
      <c r="I34" s="19"/>
      <c r="J34" s="16"/>
      <c r="K34" s="89"/>
      <c r="L34" s="89"/>
      <c r="M34" s="17"/>
    </row>
    <row r="35" spans="1:13" x14ac:dyDescent="0.25">
      <c r="A35" s="87"/>
      <c r="B35" s="82"/>
      <c r="C35" s="82"/>
      <c r="D35" s="82"/>
      <c r="E35" s="82"/>
      <c r="F35" s="82"/>
      <c r="G35" s="82"/>
      <c r="H35" s="88"/>
      <c r="I35" s="19"/>
      <c r="J35" s="16"/>
      <c r="K35" s="89"/>
      <c r="L35" s="89"/>
      <c r="M35" s="17"/>
    </row>
    <row r="36" spans="1:13" x14ac:dyDescent="0.25">
      <c r="A36" s="87"/>
      <c r="B36" s="82"/>
      <c r="C36" s="82"/>
      <c r="D36" s="82"/>
      <c r="E36" s="82"/>
      <c r="F36" s="82"/>
      <c r="G36" s="82"/>
      <c r="H36" s="88"/>
      <c r="I36" s="19"/>
      <c r="J36" s="16"/>
      <c r="K36" s="89"/>
      <c r="L36" s="89"/>
      <c r="M36" s="17"/>
    </row>
    <row r="37" spans="1:13" ht="15.75" thickBot="1" x14ac:dyDescent="0.3">
      <c r="A37" s="73" t="s">
        <v>28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18">
        <f>SUM(M34:M36)</f>
        <v>0</v>
      </c>
    </row>
    <row r="38" spans="1:13" ht="15.75" thickBot="1" x14ac:dyDescent="0.3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</row>
    <row r="39" spans="1:13" x14ac:dyDescent="0.25">
      <c r="A39" s="33" t="s">
        <v>31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3" x14ac:dyDescent="0.25">
      <c r="A40" s="78" t="s">
        <v>32</v>
      </c>
      <c r="B40" s="79"/>
      <c r="C40" s="79"/>
      <c r="D40" s="79"/>
      <c r="E40" s="79"/>
      <c r="F40" s="79"/>
      <c r="G40" s="79"/>
      <c r="H40" s="79"/>
      <c r="I40" s="40" t="s">
        <v>22</v>
      </c>
      <c r="J40" s="36" t="s">
        <v>23</v>
      </c>
      <c r="K40" s="80" t="s">
        <v>25</v>
      </c>
      <c r="L40" s="80"/>
      <c r="M40" s="39" t="s">
        <v>26</v>
      </c>
    </row>
    <row r="41" spans="1:13" x14ac:dyDescent="0.25">
      <c r="A41" s="81" t="s">
        <v>98</v>
      </c>
      <c r="B41" s="82"/>
      <c r="C41" s="82"/>
      <c r="D41" s="82"/>
      <c r="E41" s="82"/>
      <c r="F41" s="82"/>
      <c r="G41" s="82"/>
      <c r="H41" s="82"/>
      <c r="I41" s="16" t="s">
        <v>33</v>
      </c>
      <c r="J41" s="16">
        <v>1</v>
      </c>
      <c r="K41" s="83">
        <v>25841.31</v>
      </c>
      <c r="L41" s="84"/>
      <c r="M41" s="17">
        <f>ROUND(J41*K41,0)</f>
        <v>25841</v>
      </c>
    </row>
    <row r="42" spans="1:13" x14ac:dyDescent="0.25">
      <c r="A42" s="81"/>
      <c r="B42" s="82"/>
      <c r="C42" s="82"/>
      <c r="D42" s="82"/>
      <c r="E42" s="82"/>
      <c r="F42" s="82"/>
      <c r="G42" s="82"/>
      <c r="H42" s="82"/>
      <c r="I42" s="16"/>
      <c r="J42" s="16"/>
      <c r="K42" s="83"/>
      <c r="L42" s="84"/>
      <c r="M42" s="17"/>
    </row>
    <row r="43" spans="1:13" x14ac:dyDescent="0.25">
      <c r="A43" s="81"/>
      <c r="B43" s="82"/>
      <c r="C43" s="82"/>
      <c r="D43" s="82"/>
      <c r="E43" s="82"/>
      <c r="F43" s="82"/>
      <c r="G43" s="82"/>
      <c r="H43" s="82"/>
      <c r="I43" s="16"/>
      <c r="J43" s="16"/>
      <c r="K43" s="83"/>
      <c r="L43" s="84"/>
      <c r="M43" s="17"/>
    </row>
    <row r="44" spans="1:13" ht="15.75" thickBot="1" x14ac:dyDescent="0.3">
      <c r="A44" s="73" t="s">
        <v>28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18">
        <f>SUM(M41:M43)</f>
        <v>25841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ht="16.5" thickBot="1" x14ac:dyDescent="0.3">
      <c r="A46" s="85" t="s">
        <v>34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20">
        <f>+M44+M37+M30+M18</f>
        <v>42033</v>
      </c>
    </row>
    <row r="47" spans="1:13" ht="16.5" thickBot="1" x14ac:dyDescent="0.3">
      <c r="A47" s="75" t="s">
        <v>52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7"/>
      <c r="M47" s="20"/>
    </row>
    <row r="48" spans="1:13" ht="16.5" thickBot="1" x14ac:dyDescent="0.3">
      <c r="A48" s="75" t="s">
        <v>35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7"/>
      <c r="M48" s="21">
        <f>M46+M47</f>
        <v>42033</v>
      </c>
    </row>
    <row r="49" spans="1:13" ht="15.75" thickBot="1" x14ac:dyDescent="0.3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3" x14ac:dyDescent="0.25">
      <c r="A55" s="30"/>
      <c r="B55" s="30"/>
      <c r="C55" s="30"/>
      <c r="D55" s="30"/>
      <c r="E55" s="30"/>
      <c r="F55" s="42"/>
      <c r="G55" s="41"/>
      <c r="H55" s="41"/>
      <c r="I55" s="41"/>
      <c r="J55" s="30"/>
      <c r="K55" s="30"/>
      <c r="L55" s="30"/>
      <c r="M55" s="30"/>
    </row>
    <row r="56" spans="1:13" x14ac:dyDescent="0.25">
      <c r="A56" s="30"/>
      <c r="B56" s="30"/>
      <c r="C56" s="30"/>
      <c r="D56" s="108" t="s">
        <v>48</v>
      </c>
      <c r="E56" s="108"/>
      <c r="F56" s="108"/>
      <c r="G56" s="108"/>
      <c r="H56" s="108"/>
      <c r="I56" s="108"/>
      <c r="J56" s="108"/>
      <c r="K56" s="30"/>
      <c r="L56" s="30"/>
      <c r="M56" s="30"/>
    </row>
    <row r="57" spans="1:13" x14ac:dyDescent="0.25">
      <c r="A57" s="30"/>
      <c r="B57" s="30"/>
      <c r="C57" s="30"/>
      <c r="D57" s="117" t="s">
        <v>49</v>
      </c>
      <c r="E57" s="117"/>
      <c r="F57" s="117"/>
      <c r="G57" s="117"/>
      <c r="H57" s="117"/>
      <c r="I57" s="117"/>
      <c r="J57" s="117"/>
      <c r="K57" s="30"/>
      <c r="L57" s="30"/>
      <c r="M57" s="30"/>
    </row>
    <row r="58" spans="1:13" x14ac:dyDescent="0.25">
      <c r="A58" s="30"/>
      <c r="B58" s="30"/>
      <c r="C58" s="30"/>
      <c r="D58" s="43"/>
      <c r="E58" s="43"/>
      <c r="F58" s="43"/>
      <c r="G58" s="43"/>
      <c r="H58" s="43"/>
      <c r="I58" s="43"/>
      <c r="J58" s="43"/>
      <c r="K58" s="30"/>
      <c r="L58" s="30"/>
      <c r="M58" s="30"/>
    </row>
    <row r="59" spans="1:13" x14ac:dyDescent="0.25">
      <c r="A59" s="30"/>
      <c r="B59" s="30"/>
      <c r="C59" s="30"/>
      <c r="D59" s="43"/>
      <c r="E59" s="43"/>
      <c r="F59" s="43"/>
      <c r="G59" s="43"/>
      <c r="H59" s="43"/>
      <c r="I59" s="43"/>
      <c r="J59" s="43"/>
      <c r="K59" s="30"/>
      <c r="L59" s="30"/>
      <c r="M59" s="30"/>
    </row>
    <row r="60" spans="1:13" x14ac:dyDescent="0.25">
      <c r="A60" s="30"/>
      <c r="B60" s="30"/>
      <c r="C60" s="30"/>
      <c r="D60" s="43"/>
      <c r="E60" s="43"/>
      <c r="F60" s="43"/>
      <c r="G60" s="43"/>
      <c r="H60" s="43"/>
      <c r="I60" s="43"/>
      <c r="J60" s="43"/>
      <c r="K60" s="30"/>
      <c r="L60" s="30"/>
      <c r="M60" s="30"/>
    </row>
    <row r="61" spans="1:13" x14ac:dyDescent="0.25">
      <c r="A61" s="44" t="s">
        <v>51</v>
      </c>
      <c r="B61" s="30"/>
      <c r="C61" s="30"/>
      <c r="D61" s="43"/>
      <c r="E61" s="43"/>
      <c r="F61" s="43"/>
      <c r="G61" s="43"/>
      <c r="H61" s="43"/>
      <c r="I61" s="43"/>
      <c r="J61" s="43"/>
      <c r="K61" s="30"/>
      <c r="L61" s="30"/>
      <c r="M61" s="30"/>
    </row>
    <row r="62" spans="1:13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</sheetData>
  <mergeCells count="67">
    <mergeCell ref="A29:H29"/>
    <mergeCell ref="K29:L29"/>
    <mergeCell ref="A47:L47"/>
    <mergeCell ref="A48:L48"/>
    <mergeCell ref="D56:J56"/>
    <mergeCell ref="A40:H40"/>
    <mergeCell ref="K40:L40"/>
    <mergeCell ref="A41:H41"/>
    <mergeCell ref="K41:L41"/>
    <mergeCell ref="A30:L30"/>
    <mergeCell ref="A33:H33"/>
    <mergeCell ref="K33:L33"/>
    <mergeCell ref="A34:H34"/>
    <mergeCell ref="K34:L34"/>
    <mergeCell ref="A35:H35"/>
    <mergeCell ref="K35:L35"/>
    <mergeCell ref="D57:J57"/>
    <mergeCell ref="A26:H26"/>
    <mergeCell ref="K26:L26"/>
    <mergeCell ref="A27:H27"/>
    <mergeCell ref="K27:L27"/>
    <mergeCell ref="A28:H28"/>
    <mergeCell ref="K28:L28"/>
    <mergeCell ref="A42:H42"/>
    <mergeCell ref="K42:L42"/>
    <mergeCell ref="A43:H43"/>
    <mergeCell ref="K43:L43"/>
    <mergeCell ref="A44:L44"/>
    <mergeCell ref="A46:L46"/>
    <mergeCell ref="A36:H36"/>
    <mergeCell ref="K36:L36"/>
    <mergeCell ref="A37:L37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8"/>
  <sheetViews>
    <sheetView view="pageBreakPreview" topLeftCell="A22" zoomScaleNormal="60" zoomScaleSheetLayoutView="100" workbookViewId="0">
      <selection activeCell="M43" sqref="M43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15.75" thickBot="1" x14ac:dyDescent="0.3">
      <c r="A10" s="51">
        <f>PRESUPUESTO!$B$13</f>
        <v>2.4</v>
      </c>
      <c r="B10" s="127" t="str">
        <f>PRESUPUESTO!$C$13</f>
        <v>SUMINISTRO E INSTALACIÓN CUBIERTA LAMINA POLICARBONATO Cal. 6 mm</v>
      </c>
      <c r="C10" s="128"/>
      <c r="D10" s="128"/>
      <c r="E10" s="128"/>
      <c r="F10" s="128"/>
      <c r="G10" s="128"/>
      <c r="H10" s="128"/>
      <c r="I10" s="128"/>
      <c r="J10" s="129"/>
      <c r="K10" s="127" t="str">
        <f>PRESUPUESTO!$E$13</f>
        <v>M2</v>
      </c>
      <c r="L10" s="129"/>
      <c r="M10" s="22">
        <f>PRESUPUESTO!$F$13</f>
        <v>48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3.3</v>
      </c>
      <c r="K14" s="83">
        <v>12382</v>
      </c>
      <c r="L14" s="84"/>
      <c r="M14" s="17">
        <f>ROUND(K14*J14%,0)</f>
        <v>409</v>
      </c>
    </row>
    <row r="15" spans="1:13" x14ac:dyDescent="0.25">
      <c r="A15" s="118" t="s">
        <v>79</v>
      </c>
      <c r="B15" s="119"/>
      <c r="C15" s="119"/>
      <c r="D15" s="119"/>
      <c r="E15" s="119"/>
      <c r="F15" s="119"/>
      <c r="G15" s="119"/>
      <c r="H15" s="119"/>
      <c r="I15" s="15" t="s">
        <v>39</v>
      </c>
      <c r="J15" s="16">
        <v>40</v>
      </c>
      <c r="K15" s="83">
        <v>1243.3399999999999</v>
      </c>
      <c r="L15" s="84"/>
      <c r="M15" s="17">
        <f>+K15*J15</f>
        <v>49733.599999999999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50142.6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91" t="s">
        <v>105</v>
      </c>
      <c r="B22" s="92"/>
      <c r="C22" s="92"/>
      <c r="D22" s="92"/>
      <c r="E22" s="92"/>
      <c r="F22" s="92"/>
      <c r="G22" s="92"/>
      <c r="H22" s="92"/>
      <c r="I22" s="16" t="s">
        <v>22</v>
      </c>
      <c r="J22" s="16">
        <v>0.33</v>
      </c>
      <c r="K22" s="89">
        <v>106347.7</v>
      </c>
      <c r="L22" s="89"/>
      <c r="M22" s="17">
        <f>ROUND(J22*K22,0)</f>
        <v>35095</v>
      </c>
    </row>
    <row r="23" spans="1:13" x14ac:dyDescent="0.25">
      <c r="A23" s="91" t="s">
        <v>106</v>
      </c>
      <c r="B23" s="92"/>
      <c r="C23" s="92"/>
      <c r="D23" s="92"/>
      <c r="E23" s="92"/>
      <c r="F23" s="92"/>
      <c r="G23" s="92"/>
      <c r="H23" s="92"/>
      <c r="I23" s="16" t="s">
        <v>22</v>
      </c>
      <c r="J23" s="16">
        <v>3.12</v>
      </c>
      <c r="K23" s="89">
        <v>589.36</v>
      </c>
      <c r="L23" s="89"/>
      <c r="M23" s="17">
        <f>+K23*J23</f>
        <v>1838.8032000000001</v>
      </c>
    </row>
    <row r="24" spans="1:13" x14ac:dyDescent="0.25">
      <c r="A24" s="91"/>
      <c r="B24" s="92"/>
      <c r="C24" s="92"/>
      <c r="D24" s="92"/>
      <c r="E24" s="92"/>
      <c r="F24" s="92"/>
      <c r="G24" s="92"/>
      <c r="H24" s="92"/>
      <c r="I24" s="16"/>
      <c r="J24" s="16"/>
      <c r="K24" s="89"/>
      <c r="L24" s="89"/>
      <c r="M24" s="17"/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ht="15.75" thickBot="1" x14ac:dyDescent="0.3">
      <c r="A26" s="73" t="s">
        <v>28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18">
        <f>SUM(M22:M25)</f>
        <v>36933.803200000002</v>
      </c>
    </row>
    <row r="27" spans="1:13" ht="15.75" thickBot="1" x14ac:dyDescent="0.3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x14ac:dyDescent="0.25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</row>
    <row r="29" spans="1:13" x14ac:dyDescent="0.25">
      <c r="A29" s="90" t="s">
        <v>21</v>
      </c>
      <c r="B29" s="80"/>
      <c r="C29" s="80"/>
      <c r="D29" s="80"/>
      <c r="E29" s="80"/>
      <c r="F29" s="80"/>
      <c r="G29" s="80"/>
      <c r="H29" s="80"/>
      <c r="I29" s="36" t="s">
        <v>22</v>
      </c>
      <c r="J29" s="36" t="s">
        <v>23</v>
      </c>
      <c r="K29" s="80" t="s">
        <v>25</v>
      </c>
      <c r="L29" s="80"/>
      <c r="M29" s="39" t="s">
        <v>26</v>
      </c>
    </row>
    <row r="30" spans="1:13" x14ac:dyDescent="0.25">
      <c r="A30" s="87"/>
      <c r="B30" s="82"/>
      <c r="C30" s="82"/>
      <c r="D30" s="82"/>
      <c r="E30" s="82"/>
      <c r="F30" s="82"/>
      <c r="G30" s="82"/>
      <c r="H30" s="88"/>
      <c r="I30" s="19"/>
      <c r="J30" s="16"/>
      <c r="K30" s="89"/>
      <c r="L30" s="89"/>
      <c r="M30" s="17"/>
    </row>
    <row r="31" spans="1:13" x14ac:dyDescent="0.25">
      <c r="A31" s="87"/>
      <c r="B31" s="82"/>
      <c r="C31" s="82"/>
      <c r="D31" s="82"/>
      <c r="E31" s="82"/>
      <c r="F31" s="82"/>
      <c r="G31" s="82"/>
      <c r="H31" s="88"/>
      <c r="I31" s="19"/>
      <c r="J31" s="16"/>
      <c r="K31" s="89"/>
      <c r="L31" s="89"/>
      <c r="M31" s="17"/>
    </row>
    <row r="32" spans="1:13" x14ac:dyDescent="0.25">
      <c r="A32" s="87"/>
      <c r="B32" s="82"/>
      <c r="C32" s="82"/>
      <c r="D32" s="82"/>
      <c r="E32" s="82"/>
      <c r="F32" s="82"/>
      <c r="G32" s="82"/>
      <c r="H32" s="88"/>
      <c r="I32" s="19"/>
      <c r="J32" s="16"/>
      <c r="K32" s="89"/>
      <c r="L32" s="89"/>
      <c r="M32" s="17"/>
    </row>
    <row r="33" spans="1:13" ht="15.75" thickBot="1" x14ac:dyDescent="0.3">
      <c r="A33" s="73" t="s">
        <v>28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8">
        <f>SUM(M30:M32)</f>
        <v>0</v>
      </c>
    </row>
    <row r="34" spans="1:13" ht="15.75" thickBot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</row>
    <row r="35" spans="1:13" x14ac:dyDescent="0.25">
      <c r="A35" s="33" t="s">
        <v>31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78" t="s">
        <v>32</v>
      </c>
      <c r="B36" s="79"/>
      <c r="C36" s="79"/>
      <c r="D36" s="79"/>
      <c r="E36" s="79"/>
      <c r="F36" s="79"/>
      <c r="G36" s="79"/>
      <c r="H36" s="79"/>
      <c r="I36" s="40" t="s">
        <v>22</v>
      </c>
      <c r="J36" s="36" t="s">
        <v>23</v>
      </c>
      <c r="K36" s="80" t="s">
        <v>25</v>
      </c>
      <c r="L36" s="80"/>
      <c r="M36" s="39" t="s">
        <v>26</v>
      </c>
    </row>
    <row r="37" spans="1:13" x14ac:dyDescent="0.25">
      <c r="A37" s="81" t="s">
        <v>37</v>
      </c>
      <c r="B37" s="82"/>
      <c r="C37" s="82"/>
      <c r="D37" s="82"/>
      <c r="E37" s="82"/>
      <c r="F37" s="82"/>
      <c r="G37" s="82"/>
      <c r="H37" s="82"/>
      <c r="I37" s="16" t="s">
        <v>33</v>
      </c>
      <c r="J37" s="16">
        <v>0.6</v>
      </c>
      <c r="K37" s="83">
        <v>7595.09</v>
      </c>
      <c r="L37" s="84"/>
      <c r="M37" s="17">
        <f>ROUND(J37*K37,0)</f>
        <v>4557</v>
      </c>
    </row>
    <row r="38" spans="1:13" x14ac:dyDescent="0.25">
      <c r="A38" s="81" t="s">
        <v>38</v>
      </c>
      <c r="B38" s="82"/>
      <c r="C38" s="82"/>
      <c r="D38" s="82"/>
      <c r="E38" s="82"/>
      <c r="F38" s="82"/>
      <c r="G38" s="82"/>
      <c r="H38" s="82"/>
      <c r="I38" s="16" t="s">
        <v>33</v>
      </c>
      <c r="J38" s="16">
        <v>0.6</v>
      </c>
      <c r="K38" s="83">
        <v>13041.42</v>
      </c>
      <c r="L38" s="84"/>
      <c r="M38" s="17">
        <f t="shared" ref="M38" si="0">ROUND(J38*K38,0)</f>
        <v>7825</v>
      </c>
    </row>
    <row r="39" spans="1:13" x14ac:dyDescent="0.25">
      <c r="A39" s="81"/>
      <c r="B39" s="82"/>
      <c r="C39" s="82"/>
      <c r="D39" s="82"/>
      <c r="E39" s="82"/>
      <c r="F39" s="82"/>
      <c r="G39" s="82"/>
      <c r="H39" s="82"/>
      <c r="I39" s="16"/>
      <c r="J39" s="16"/>
      <c r="K39" s="83"/>
      <c r="L39" s="84"/>
      <c r="M39" s="17"/>
    </row>
    <row r="40" spans="1:13" ht="15.75" thickBot="1" x14ac:dyDescent="0.3">
      <c r="A40" s="73" t="s">
        <v>28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18">
        <f>SUM(M37:M39)</f>
        <v>12382</v>
      </c>
    </row>
    <row r="41" spans="1:13" ht="15.75" thickBo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4"/>
    </row>
    <row r="42" spans="1:13" ht="16.5" thickBot="1" x14ac:dyDescent="0.3">
      <c r="A42" s="85" t="s">
        <v>34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20">
        <f>+M40+M33+M26+M18</f>
        <v>99458.403200000001</v>
      </c>
    </row>
    <row r="43" spans="1:13" ht="16.5" thickBot="1" x14ac:dyDescent="0.3">
      <c r="A43" s="75" t="s">
        <v>52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7"/>
      <c r="M43" s="20">
        <f>+M42*4%</f>
        <v>3978.3361279999999</v>
      </c>
    </row>
    <row r="44" spans="1:13" ht="16.5" thickBot="1" x14ac:dyDescent="0.3">
      <c r="A44" s="75" t="s">
        <v>35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21">
        <f>M42+M43</f>
        <v>103436.739328</v>
      </c>
    </row>
    <row r="45" spans="1:13" ht="15.75" thickBot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spans="1:13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1:13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42"/>
      <c r="G51" s="41"/>
      <c r="H51" s="41"/>
      <c r="I51" s="41"/>
      <c r="J51" s="30"/>
      <c r="K51" s="30"/>
      <c r="L51" s="30"/>
      <c r="M51" s="30"/>
    </row>
    <row r="52" spans="1:13" x14ac:dyDescent="0.25">
      <c r="A52" s="30"/>
      <c r="B52" s="30"/>
      <c r="C52" s="30"/>
      <c r="D52" s="108" t="s">
        <v>48</v>
      </c>
      <c r="E52" s="108"/>
      <c r="F52" s="108"/>
      <c r="G52" s="108"/>
      <c r="H52" s="108"/>
      <c r="I52" s="108"/>
      <c r="J52" s="108"/>
      <c r="K52" s="30"/>
      <c r="L52" s="30"/>
      <c r="M52" s="30"/>
    </row>
    <row r="53" spans="1:13" x14ac:dyDescent="0.25">
      <c r="A53" s="30"/>
      <c r="B53" s="30"/>
      <c r="C53" s="30"/>
      <c r="D53" s="117" t="s">
        <v>49</v>
      </c>
      <c r="E53" s="117"/>
      <c r="F53" s="117"/>
      <c r="G53" s="117"/>
      <c r="H53" s="117"/>
      <c r="I53" s="117"/>
      <c r="J53" s="117"/>
      <c r="K53" s="30"/>
      <c r="L53" s="30"/>
      <c r="M53" s="30"/>
    </row>
    <row r="54" spans="1:13" x14ac:dyDescent="0.25">
      <c r="A54" s="30"/>
      <c r="B54" s="30"/>
      <c r="C54" s="30"/>
      <c r="D54" s="43"/>
      <c r="E54" s="43"/>
      <c r="F54" s="43"/>
      <c r="G54" s="43"/>
      <c r="H54" s="43"/>
      <c r="I54" s="43"/>
      <c r="J54" s="43"/>
      <c r="K54" s="30"/>
      <c r="L54" s="30"/>
      <c r="M54" s="30"/>
    </row>
    <row r="55" spans="1:13" x14ac:dyDescent="0.25">
      <c r="A55" s="30"/>
      <c r="B55" s="30"/>
      <c r="C55" s="30"/>
      <c r="D55" s="43"/>
      <c r="E55" s="43"/>
      <c r="F55" s="43"/>
      <c r="G55" s="43"/>
      <c r="H55" s="43"/>
      <c r="I55" s="43"/>
      <c r="J55" s="43"/>
      <c r="K55" s="30"/>
      <c r="L55" s="30"/>
      <c r="M55" s="30"/>
    </row>
    <row r="56" spans="1:13" x14ac:dyDescent="0.25">
      <c r="A56" s="30"/>
      <c r="B56" s="30"/>
      <c r="C56" s="30"/>
      <c r="D56" s="43"/>
      <c r="E56" s="43"/>
      <c r="F56" s="43"/>
      <c r="G56" s="43"/>
      <c r="H56" s="43"/>
      <c r="I56" s="43"/>
      <c r="J56" s="43"/>
      <c r="K56" s="30"/>
      <c r="L56" s="30"/>
      <c r="M56" s="30"/>
    </row>
    <row r="57" spans="1:13" x14ac:dyDescent="0.25">
      <c r="A57" s="44" t="s">
        <v>51</v>
      </c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59">
    <mergeCell ref="A43:L43"/>
    <mergeCell ref="A44:L44"/>
    <mergeCell ref="D52:J52"/>
    <mergeCell ref="D53:J53"/>
    <mergeCell ref="A38:H38"/>
    <mergeCell ref="K38:L38"/>
    <mergeCell ref="A39:H39"/>
    <mergeCell ref="K39:L39"/>
    <mergeCell ref="A40:L40"/>
    <mergeCell ref="A42:L42"/>
    <mergeCell ref="A37:H37"/>
    <mergeCell ref="K37:L37"/>
    <mergeCell ref="A26:L26"/>
    <mergeCell ref="A29:H29"/>
    <mergeCell ref="K29:L29"/>
    <mergeCell ref="A30:H30"/>
    <mergeCell ref="K30:L30"/>
    <mergeCell ref="A31:H31"/>
    <mergeCell ref="K31:L31"/>
    <mergeCell ref="A32:H32"/>
    <mergeCell ref="K32:L32"/>
    <mergeCell ref="A33:L33"/>
    <mergeCell ref="A36:H36"/>
    <mergeCell ref="K36:L36"/>
    <mergeCell ref="A23:H23"/>
    <mergeCell ref="K23:L23"/>
    <mergeCell ref="A24:H24"/>
    <mergeCell ref="K24:L24"/>
    <mergeCell ref="A25:H25"/>
    <mergeCell ref="K25:L25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  <mergeCell ref="A18:L18"/>
    <mergeCell ref="A21:H21"/>
    <mergeCell ref="K21:L21"/>
    <mergeCell ref="A13:H13"/>
    <mergeCell ref="K13:L13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7:M7"/>
    <mergeCell ref="B9:J9"/>
    <mergeCell ref="K9:L9"/>
    <mergeCell ref="B10:J10"/>
    <mergeCell ref="K10:L10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1"/>
  <sheetViews>
    <sheetView view="pageBreakPreview" topLeftCell="A31" zoomScaleNormal="60" zoomScaleSheetLayoutView="100" workbookViewId="0">
      <selection activeCell="M25" sqref="M25"/>
    </sheetView>
  </sheetViews>
  <sheetFormatPr baseColWidth="10" defaultRowHeight="15" x14ac:dyDescent="0.25"/>
  <cols>
    <col min="1" max="1" width="18.5703125" style="7" customWidth="1"/>
    <col min="2" max="5" width="8.28515625" style="7" customWidth="1"/>
    <col min="6" max="7" width="10.7109375" style="7" customWidth="1"/>
    <col min="8" max="8" width="18.140625" style="7" customWidth="1"/>
    <col min="9" max="10" width="19.42578125" style="7" customWidth="1"/>
    <col min="11" max="12" width="11.42578125" style="7"/>
    <col min="13" max="13" width="20.28515625" style="7" customWidth="1"/>
    <col min="14" max="256" width="11.42578125" style="7"/>
    <col min="257" max="257" width="18.5703125" style="7" customWidth="1"/>
    <col min="258" max="261" width="8.28515625" style="7" customWidth="1"/>
    <col min="262" max="263" width="10.7109375" style="7" customWidth="1"/>
    <col min="264" max="264" width="18.140625" style="7" customWidth="1"/>
    <col min="265" max="265" width="21.7109375" style="7" customWidth="1"/>
    <col min="266" max="266" width="19.28515625" style="7" customWidth="1"/>
    <col min="267" max="268" width="11.42578125" style="7"/>
    <col min="269" max="269" width="24" style="7" customWidth="1"/>
    <col min="270" max="512" width="11.42578125" style="7"/>
    <col min="513" max="513" width="18.5703125" style="7" customWidth="1"/>
    <col min="514" max="517" width="8.28515625" style="7" customWidth="1"/>
    <col min="518" max="519" width="10.7109375" style="7" customWidth="1"/>
    <col min="520" max="520" width="18.140625" style="7" customWidth="1"/>
    <col min="521" max="521" width="21.7109375" style="7" customWidth="1"/>
    <col min="522" max="522" width="19.28515625" style="7" customWidth="1"/>
    <col min="523" max="524" width="11.42578125" style="7"/>
    <col min="525" max="525" width="24" style="7" customWidth="1"/>
    <col min="526" max="768" width="11.42578125" style="7"/>
    <col min="769" max="769" width="18.5703125" style="7" customWidth="1"/>
    <col min="770" max="773" width="8.28515625" style="7" customWidth="1"/>
    <col min="774" max="775" width="10.7109375" style="7" customWidth="1"/>
    <col min="776" max="776" width="18.140625" style="7" customWidth="1"/>
    <col min="777" max="777" width="21.7109375" style="7" customWidth="1"/>
    <col min="778" max="778" width="19.28515625" style="7" customWidth="1"/>
    <col min="779" max="780" width="11.42578125" style="7"/>
    <col min="781" max="781" width="24" style="7" customWidth="1"/>
    <col min="782" max="1024" width="11.42578125" style="7"/>
    <col min="1025" max="1025" width="18.5703125" style="7" customWidth="1"/>
    <col min="1026" max="1029" width="8.28515625" style="7" customWidth="1"/>
    <col min="1030" max="1031" width="10.7109375" style="7" customWidth="1"/>
    <col min="1032" max="1032" width="18.140625" style="7" customWidth="1"/>
    <col min="1033" max="1033" width="21.7109375" style="7" customWidth="1"/>
    <col min="1034" max="1034" width="19.28515625" style="7" customWidth="1"/>
    <col min="1035" max="1036" width="11.42578125" style="7"/>
    <col min="1037" max="1037" width="24" style="7" customWidth="1"/>
    <col min="1038" max="1280" width="11.42578125" style="7"/>
    <col min="1281" max="1281" width="18.5703125" style="7" customWidth="1"/>
    <col min="1282" max="1285" width="8.28515625" style="7" customWidth="1"/>
    <col min="1286" max="1287" width="10.7109375" style="7" customWidth="1"/>
    <col min="1288" max="1288" width="18.140625" style="7" customWidth="1"/>
    <col min="1289" max="1289" width="21.7109375" style="7" customWidth="1"/>
    <col min="1290" max="1290" width="19.28515625" style="7" customWidth="1"/>
    <col min="1291" max="1292" width="11.42578125" style="7"/>
    <col min="1293" max="1293" width="24" style="7" customWidth="1"/>
    <col min="1294" max="1536" width="11.42578125" style="7"/>
    <col min="1537" max="1537" width="18.5703125" style="7" customWidth="1"/>
    <col min="1538" max="1541" width="8.28515625" style="7" customWidth="1"/>
    <col min="1542" max="1543" width="10.7109375" style="7" customWidth="1"/>
    <col min="1544" max="1544" width="18.140625" style="7" customWidth="1"/>
    <col min="1545" max="1545" width="21.7109375" style="7" customWidth="1"/>
    <col min="1546" max="1546" width="19.28515625" style="7" customWidth="1"/>
    <col min="1547" max="1548" width="11.42578125" style="7"/>
    <col min="1549" max="1549" width="24" style="7" customWidth="1"/>
    <col min="1550" max="1792" width="11.42578125" style="7"/>
    <col min="1793" max="1793" width="18.5703125" style="7" customWidth="1"/>
    <col min="1794" max="1797" width="8.28515625" style="7" customWidth="1"/>
    <col min="1798" max="1799" width="10.7109375" style="7" customWidth="1"/>
    <col min="1800" max="1800" width="18.140625" style="7" customWidth="1"/>
    <col min="1801" max="1801" width="21.7109375" style="7" customWidth="1"/>
    <col min="1802" max="1802" width="19.28515625" style="7" customWidth="1"/>
    <col min="1803" max="1804" width="11.42578125" style="7"/>
    <col min="1805" max="1805" width="24" style="7" customWidth="1"/>
    <col min="1806" max="2048" width="11.42578125" style="7"/>
    <col min="2049" max="2049" width="18.5703125" style="7" customWidth="1"/>
    <col min="2050" max="2053" width="8.28515625" style="7" customWidth="1"/>
    <col min="2054" max="2055" width="10.7109375" style="7" customWidth="1"/>
    <col min="2056" max="2056" width="18.140625" style="7" customWidth="1"/>
    <col min="2057" max="2057" width="21.7109375" style="7" customWidth="1"/>
    <col min="2058" max="2058" width="19.28515625" style="7" customWidth="1"/>
    <col min="2059" max="2060" width="11.42578125" style="7"/>
    <col min="2061" max="2061" width="24" style="7" customWidth="1"/>
    <col min="2062" max="2304" width="11.42578125" style="7"/>
    <col min="2305" max="2305" width="18.5703125" style="7" customWidth="1"/>
    <col min="2306" max="2309" width="8.28515625" style="7" customWidth="1"/>
    <col min="2310" max="2311" width="10.7109375" style="7" customWidth="1"/>
    <col min="2312" max="2312" width="18.140625" style="7" customWidth="1"/>
    <col min="2313" max="2313" width="21.7109375" style="7" customWidth="1"/>
    <col min="2314" max="2314" width="19.28515625" style="7" customWidth="1"/>
    <col min="2315" max="2316" width="11.42578125" style="7"/>
    <col min="2317" max="2317" width="24" style="7" customWidth="1"/>
    <col min="2318" max="2560" width="11.42578125" style="7"/>
    <col min="2561" max="2561" width="18.5703125" style="7" customWidth="1"/>
    <col min="2562" max="2565" width="8.28515625" style="7" customWidth="1"/>
    <col min="2566" max="2567" width="10.7109375" style="7" customWidth="1"/>
    <col min="2568" max="2568" width="18.140625" style="7" customWidth="1"/>
    <col min="2569" max="2569" width="21.7109375" style="7" customWidth="1"/>
    <col min="2570" max="2570" width="19.28515625" style="7" customWidth="1"/>
    <col min="2571" max="2572" width="11.42578125" style="7"/>
    <col min="2573" max="2573" width="24" style="7" customWidth="1"/>
    <col min="2574" max="2816" width="11.42578125" style="7"/>
    <col min="2817" max="2817" width="18.5703125" style="7" customWidth="1"/>
    <col min="2818" max="2821" width="8.28515625" style="7" customWidth="1"/>
    <col min="2822" max="2823" width="10.7109375" style="7" customWidth="1"/>
    <col min="2824" max="2824" width="18.140625" style="7" customWidth="1"/>
    <col min="2825" max="2825" width="21.7109375" style="7" customWidth="1"/>
    <col min="2826" max="2826" width="19.28515625" style="7" customWidth="1"/>
    <col min="2827" max="2828" width="11.42578125" style="7"/>
    <col min="2829" max="2829" width="24" style="7" customWidth="1"/>
    <col min="2830" max="3072" width="11.42578125" style="7"/>
    <col min="3073" max="3073" width="18.5703125" style="7" customWidth="1"/>
    <col min="3074" max="3077" width="8.28515625" style="7" customWidth="1"/>
    <col min="3078" max="3079" width="10.7109375" style="7" customWidth="1"/>
    <col min="3080" max="3080" width="18.140625" style="7" customWidth="1"/>
    <col min="3081" max="3081" width="21.7109375" style="7" customWidth="1"/>
    <col min="3082" max="3082" width="19.28515625" style="7" customWidth="1"/>
    <col min="3083" max="3084" width="11.42578125" style="7"/>
    <col min="3085" max="3085" width="24" style="7" customWidth="1"/>
    <col min="3086" max="3328" width="11.42578125" style="7"/>
    <col min="3329" max="3329" width="18.5703125" style="7" customWidth="1"/>
    <col min="3330" max="3333" width="8.28515625" style="7" customWidth="1"/>
    <col min="3334" max="3335" width="10.7109375" style="7" customWidth="1"/>
    <col min="3336" max="3336" width="18.140625" style="7" customWidth="1"/>
    <col min="3337" max="3337" width="21.7109375" style="7" customWidth="1"/>
    <col min="3338" max="3338" width="19.28515625" style="7" customWidth="1"/>
    <col min="3339" max="3340" width="11.42578125" style="7"/>
    <col min="3341" max="3341" width="24" style="7" customWidth="1"/>
    <col min="3342" max="3584" width="11.42578125" style="7"/>
    <col min="3585" max="3585" width="18.5703125" style="7" customWidth="1"/>
    <col min="3586" max="3589" width="8.28515625" style="7" customWidth="1"/>
    <col min="3590" max="3591" width="10.7109375" style="7" customWidth="1"/>
    <col min="3592" max="3592" width="18.140625" style="7" customWidth="1"/>
    <col min="3593" max="3593" width="21.7109375" style="7" customWidth="1"/>
    <col min="3594" max="3594" width="19.28515625" style="7" customWidth="1"/>
    <col min="3595" max="3596" width="11.42578125" style="7"/>
    <col min="3597" max="3597" width="24" style="7" customWidth="1"/>
    <col min="3598" max="3840" width="11.42578125" style="7"/>
    <col min="3841" max="3841" width="18.5703125" style="7" customWidth="1"/>
    <col min="3842" max="3845" width="8.28515625" style="7" customWidth="1"/>
    <col min="3846" max="3847" width="10.7109375" style="7" customWidth="1"/>
    <col min="3848" max="3848" width="18.140625" style="7" customWidth="1"/>
    <col min="3849" max="3849" width="21.7109375" style="7" customWidth="1"/>
    <col min="3850" max="3850" width="19.28515625" style="7" customWidth="1"/>
    <col min="3851" max="3852" width="11.42578125" style="7"/>
    <col min="3853" max="3853" width="24" style="7" customWidth="1"/>
    <col min="3854" max="4096" width="11.42578125" style="7"/>
    <col min="4097" max="4097" width="18.5703125" style="7" customWidth="1"/>
    <col min="4098" max="4101" width="8.28515625" style="7" customWidth="1"/>
    <col min="4102" max="4103" width="10.7109375" style="7" customWidth="1"/>
    <col min="4104" max="4104" width="18.140625" style="7" customWidth="1"/>
    <col min="4105" max="4105" width="21.7109375" style="7" customWidth="1"/>
    <col min="4106" max="4106" width="19.28515625" style="7" customWidth="1"/>
    <col min="4107" max="4108" width="11.42578125" style="7"/>
    <col min="4109" max="4109" width="24" style="7" customWidth="1"/>
    <col min="4110" max="4352" width="11.42578125" style="7"/>
    <col min="4353" max="4353" width="18.5703125" style="7" customWidth="1"/>
    <col min="4354" max="4357" width="8.28515625" style="7" customWidth="1"/>
    <col min="4358" max="4359" width="10.7109375" style="7" customWidth="1"/>
    <col min="4360" max="4360" width="18.140625" style="7" customWidth="1"/>
    <col min="4361" max="4361" width="21.7109375" style="7" customWidth="1"/>
    <col min="4362" max="4362" width="19.28515625" style="7" customWidth="1"/>
    <col min="4363" max="4364" width="11.42578125" style="7"/>
    <col min="4365" max="4365" width="24" style="7" customWidth="1"/>
    <col min="4366" max="4608" width="11.42578125" style="7"/>
    <col min="4609" max="4609" width="18.5703125" style="7" customWidth="1"/>
    <col min="4610" max="4613" width="8.28515625" style="7" customWidth="1"/>
    <col min="4614" max="4615" width="10.7109375" style="7" customWidth="1"/>
    <col min="4616" max="4616" width="18.140625" style="7" customWidth="1"/>
    <col min="4617" max="4617" width="21.7109375" style="7" customWidth="1"/>
    <col min="4618" max="4618" width="19.28515625" style="7" customWidth="1"/>
    <col min="4619" max="4620" width="11.42578125" style="7"/>
    <col min="4621" max="4621" width="24" style="7" customWidth="1"/>
    <col min="4622" max="4864" width="11.42578125" style="7"/>
    <col min="4865" max="4865" width="18.5703125" style="7" customWidth="1"/>
    <col min="4866" max="4869" width="8.28515625" style="7" customWidth="1"/>
    <col min="4870" max="4871" width="10.7109375" style="7" customWidth="1"/>
    <col min="4872" max="4872" width="18.140625" style="7" customWidth="1"/>
    <col min="4873" max="4873" width="21.7109375" style="7" customWidth="1"/>
    <col min="4874" max="4874" width="19.28515625" style="7" customWidth="1"/>
    <col min="4875" max="4876" width="11.42578125" style="7"/>
    <col min="4877" max="4877" width="24" style="7" customWidth="1"/>
    <col min="4878" max="5120" width="11.42578125" style="7"/>
    <col min="5121" max="5121" width="18.5703125" style="7" customWidth="1"/>
    <col min="5122" max="5125" width="8.28515625" style="7" customWidth="1"/>
    <col min="5126" max="5127" width="10.7109375" style="7" customWidth="1"/>
    <col min="5128" max="5128" width="18.140625" style="7" customWidth="1"/>
    <col min="5129" max="5129" width="21.7109375" style="7" customWidth="1"/>
    <col min="5130" max="5130" width="19.28515625" style="7" customWidth="1"/>
    <col min="5131" max="5132" width="11.42578125" style="7"/>
    <col min="5133" max="5133" width="24" style="7" customWidth="1"/>
    <col min="5134" max="5376" width="11.42578125" style="7"/>
    <col min="5377" max="5377" width="18.5703125" style="7" customWidth="1"/>
    <col min="5378" max="5381" width="8.28515625" style="7" customWidth="1"/>
    <col min="5382" max="5383" width="10.7109375" style="7" customWidth="1"/>
    <col min="5384" max="5384" width="18.140625" style="7" customWidth="1"/>
    <col min="5385" max="5385" width="21.7109375" style="7" customWidth="1"/>
    <col min="5386" max="5386" width="19.28515625" style="7" customWidth="1"/>
    <col min="5387" max="5388" width="11.42578125" style="7"/>
    <col min="5389" max="5389" width="24" style="7" customWidth="1"/>
    <col min="5390" max="5632" width="11.42578125" style="7"/>
    <col min="5633" max="5633" width="18.5703125" style="7" customWidth="1"/>
    <col min="5634" max="5637" width="8.28515625" style="7" customWidth="1"/>
    <col min="5638" max="5639" width="10.7109375" style="7" customWidth="1"/>
    <col min="5640" max="5640" width="18.140625" style="7" customWidth="1"/>
    <col min="5641" max="5641" width="21.7109375" style="7" customWidth="1"/>
    <col min="5642" max="5642" width="19.28515625" style="7" customWidth="1"/>
    <col min="5643" max="5644" width="11.42578125" style="7"/>
    <col min="5645" max="5645" width="24" style="7" customWidth="1"/>
    <col min="5646" max="5888" width="11.42578125" style="7"/>
    <col min="5889" max="5889" width="18.5703125" style="7" customWidth="1"/>
    <col min="5890" max="5893" width="8.28515625" style="7" customWidth="1"/>
    <col min="5894" max="5895" width="10.7109375" style="7" customWidth="1"/>
    <col min="5896" max="5896" width="18.140625" style="7" customWidth="1"/>
    <col min="5897" max="5897" width="21.7109375" style="7" customWidth="1"/>
    <col min="5898" max="5898" width="19.28515625" style="7" customWidth="1"/>
    <col min="5899" max="5900" width="11.42578125" style="7"/>
    <col min="5901" max="5901" width="24" style="7" customWidth="1"/>
    <col min="5902" max="6144" width="11.42578125" style="7"/>
    <col min="6145" max="6145" width="18.5703125" style="7" customWidth="1"/>
    <col min="6146" max="6149" width="8.28515625" style="7" customWidth="1"/>
    <col min="6150" max="6151" width="10.7109375" style="7" customWidth="1"/>
    <col min="6152" max="6152" width="18.140625" style="7" customWidth="1"/>
    <col min="6153" max="6153" width="21.7109375" style="7" customWidth="1"/>
    <col min="6154" max="6154" width="19.28515625" style="7" customWidth="1"/>
    <col min="6155" max="6156" width="11.42578125" style="7"/>
    <col min="6157" max="6157" width="24" style="7" customWidth="1"/>
    <col min="6158" max="6400" width="11.42578125" style="7"/>
    <col min="6401" max="6401" width="18.5703125" style="7" customWidth="1"/>
    <col min="6402" max="6405" width="8.28515625" style="7" customWidth="1"/>
    <col min="6406" max="6407" width="10.7109375" style="7" customWidth="1"/>
    <col min="6408" max="6408" width="18.140625" style="7" customWidth="1"/>
    <col min="6409" max="6409" width="21.7109375" style="7" customWidth="1"/>
    <col min="6410" max="6410" width="19.28515625" style="7" customWidth="1"/>
    <col min="6411" max="6412" width="11.42578125" style="7"/>
    <col min="6413" max="6413" width="24" style="7" customWidth="1"/>
    <col min="6414" max="6656" width="11.42578125" style="7"/>
    <col min="6657" max="6657" width="18.5703125" style="7" customWidth="1"/>
    <col min="6658" max="6661" width="8.28515625" style="7" customWidth="1"/>
    <col min="6662" max="6663" width="10.7109375" style="7" customWidth="1"/>
    <col min="6664" max="6664" width="18.140625" style="7" customWidth="1"/>
    <col min="6665" max="6665" width="21.7109375" style="7" customWidth="1"/>
    <col min="6666" max="6666" width="19.28515625" style="7" customWidth="1"/>
    <col min="6667" max="6668" width="11.42578125" style="7"/>
    <col min="6669" max="6669" width="24" style="7" customWidth="1"/>
    <col min="6670" max="6912" width="11.42578125" style="7"/>
    <col min="6913" max="6913" width="18.5703125" style="7" customWidth="1"/>
    <col min="6914" max="6917" width="8.28515625" style="7" customWidth="1"/>
    <col min="6918" max="6919" width="10.7109375" style="7" customWidth="1"/>
    <col min="6920" max="6920" width="18.140625" style="7" customWidth="1"/>
    <col min="6921" max="6921" width="21.7109375" style="7" customWidth="1"/>
    <col min="6922" max="6922" width="19.28515625" style="7" customWidth="1"/>
    <col min="6923" max="6924" width="11.42578125" style="7"/>
    <col min="6925" max="6925" width="24" style="7" customWidth="1"/>
    <col min="6926" max="7168" width="11.42578125" style="7"/>
    <col min="7169" max="7169" width="18.5703125" style="7" customWidth="1"/>
    <col min="7170" max="7173" width="8.28515625" style="7" customWidth="1"/>
    <col min="7174" max="7175" width="10.7109375" style="7" customWidth="1"/>
    <col min="7176" max="7176" width="18.140625" style="7" customWidth="1"/>
    <col min="7177" max="7177" width="21.7109375" style="7" customWidth="1"/>
    <col min="7178" max="7178" width="19.28515625" style="7" customWidth="1"/>
    <col min="7179" max="7180" width="11.42578125" style="7"/>
    <col min="7181" max="7181" width="24" style="7" customWidth="1"/>
    <col min="7182" max="7424" width="11.42578125" style="7"/>
    <col min="7425" max="7425" width="18.5703125" style="7" customWidth="1"/>
    <col min="7426" max="7429" width="8.28515625" style="7" customWidth="1"/>
    <col min="7430" max="7431" width="10.7109375" style="7" customWidth="1"/>
    <col min="7432" max="7432" width="18.140625" style="7" customWidth="1"/>
    <col min="7433" max="7433" width="21.7109375" style="7" customWidth="1"/>
    <col min="7434" max="7434" width="19.28515625" style="7" customWidth="1"/>
    <col min="7435" max="7436" width="11.42578125" style="7"/>
    <col min="7437" max="7437" width="24" style="7" customWidth="1"/>
    <col min="7438" max="7680" width="11.42578125" style="7"/>
    <col min="7681" max="7681" width="18.5703125" style="7" customWidth="1"/>
    <col min="7682" max="7685" width="8.28515625" style="7" customWidth="1"/>
    <col min="7686" max="7687" width="10.7109375" style="7" customWidth="1"/>
    <col min="7688" max="7688" width="18.140625" style="7" customWidth="1"/>
    <col min="7689" max="7689" width="21.7109375" style="7" customWidth="1"/>
    <col min="7690" max="7690" width="19.28515625" style="7" customWidth="1"/>
    <col min="7691" max="7692" width="11.42578125" style="7"/>
    <col min="7693" max="7693" width="24" style="7" customWidth="1"/>
    <col min="7694" max="7936" width="11.42578125" style="7"/>
    <col min="7937" max="7937" width="18.5703125" style="7" customWidth="1"/>
    <col min="7938" max="7941" width="8.28515625" style="7" customWidth="1"/>
    <col min="7942" max="7943" width="10.7109375" style="7" customWidth="1"/>
    <col min="7944" max="7944" width="18.140625" style="7" customWidth="1"/>
    <col min="7945" max="7945" width="21.7109375" style="7" customWidth="1"/>
    <col min="7946" max="7946" width="19.28515625" style="7" customWidth="1"/>
    <col min="7947" max="7948" width="11.42578125" style="7"/>
    <col min="7949" max="7949" width="24" style="7" customWidth="1"/>
    <col min="7950" max="8192" width="11.42578125" style="7"/>
    <col min="8193" max="8193" width="18.5703125" style="7" customWidth="1"/>
    <col min="8194" max="8197" width="8.28515625" style="7" customWidth="1"/>
    <col min="8198" max="8199" width="10.7109375" style="7" customWidth="1"/>
    <col min="8200" max="8200" width="18.140625" style="7" customWidth="1"/>
    <col min="8201" max="8201" width="21.7109375" style="7" customWidth="1"/>
    <col min="8202" max="8202" width="19.28515625" style="7" customWidth="1"/>
    <col min="8203" max="8204" width="11.42578125" style="7"/>
    <col min="8205" max="8205" width="24" style="7" customWidth="1"/>
    <col min="8206" max="8448" width="11.42578125" style="7"/>
    <col min="8449" max="8449" width="18.5703125" style="7" customWidth="1"/>
    <col min="8450" max="8453" width="8.28515625" style="7" customWidth="1"/>
    <col min="8454" max="8455" width="10.7109375" style="7" customWidth="1"/>
    <col min="8456" max="8456" width="18.140625" style="7" customWidth="1"/>
    <col min="8457" max="8457" width="21.7109375" style="7" customWidth="1"/>
    <col min="8458" max="8458" width="19.28515625" style="7" customWidth="1"/>
    <col min="8459" max="8460" width="11.42578125" style="7"/>
    <col min="8461" max="8461" width="24" style="7" customWidth="1"/>
    <col min="8462" max="8704" width="11.42578125" style="7"/>
    <col min="8705" max="8705" width="18.5703125" style="7" customWidth="1"/>
    <col min="8706" max="8709" width="8.28515625" style="7" customWidth="1"/>
    <col min="8710" max="8711" width="10.7109375" style="7" customWidth="1"/>
    <col min="8712" max="8712" width="18.140625" style="7" customWidth="1"/>
    <col min="8713" max="8713" width="21.7109375" style="7" customWidth="1"/>
    <col min="8714" max="8714" width="19.28515625" style="7" customWidth="1"/>
    <col min="8715" max="8716" width="11.42578125" style="7"/>
    <col min="8717" max="8717" width="24" style="7" customWidth="1"/>
    <col min="8718" max="8960" width="11.42578125" style="7"/>
    <col min="8961" max="8961" width="18.5703125" style="7" customWidth="1"/>
    <col min="8962" max="8965" width="8.28515625" style="7" customWidth="1"/>
    <col min="8966" max="8967" width="10.7109375" style="7" customWidth="1"/>
    <col min="8968" max="8968" width="18.140625" style="7" customWidth="1"/>
    <col min="8969" max="8969" width="21.7109375" style="7" customWidth="1"/>
    <col min="8970" max="8970" width="19.28515625" style="7" customWidth="1"/>
    <col min="8971" max="8972" width="11.42578125" style="7"/>
    <col min="8973" max="8973" width="24" style="7" customWidth="1"/>
    <col min="8974" max="9216" width="11.42578125" style="7"/>
    <col min="9217" max="9217" width="18.5703125" style="7" customWidth="1"/>
    <col min="9218" max="9221" width="8.28515625" style="7" customWidth="1"/>
    <col min="9222" max="9223" width="10.7109375" style="7" customWidth="1"/>
    <col min="9224" max="9224" width="18.140625" style="7" customWidth="1"/>
    <col min="9225" max="9225" width="21.7109375" style="7" customWidth="1"/>
    <col min="9226" max="9226" width="19.28515625" style="7" customWidth="1"/>
    <col min="9227" max="9228" width="11.42578125" style="7"/>
    <col min="9229" max="9229" width="24" style="7" customWidth="1"/>
    <col min="9230" max="9472" width="11.42578125" style="7"/>
    <col min="9473" max="9473" width="18.5703125" style="7" customWidth="1"/>
    <col min="9474" max="9477" width="8.28515625" style="7" customWidth="1"/>
    <col min="9478" max="9479" width="10.7109375" style="7" customWidth="1"/>
    <col min="9480" max="9480" width="18.140625" style="7" customWidth="1"/>
    <col min="9481" max="9481" width="21.7109375" style="7" customWidth="1"/>
    <col min="9482" max="9482" width="19.28515625" style="7" customWidth="1"/>
    <col min="9483" max="9484" width="11.42578125" style="7"/>
    <col min="9485" max="9485" width="24" style="7" customWidth="1"/>
    <col min="9486" max="9728" width="11.42578125" style="7"/>
    <col min="9729" max="9729" width="18.5703125" style="7" customWidth="1"/>
    <col min="9730" max="9733" width="8.28515625" style="7" customWidth="1"/>
    <col min="9734" max="9735" width="10.7109375" style="7" customWidth="1"/>
    <col min="9736" max="9736" width="18.140625" style="7" customWidth="1"/>
    <col min="9737" max="9737" width="21.7109375" style="7" customWidth="1"/>
    <col min="9738" max="9738" width="19.28515625" style="7" customWidth="1"/>
    <col min="9739" max="9740" width="11.42578125" style="7"/>
    <col min="9741" max="9741" width="24" style="7" customWidth="1"/>
    <col min="9742" max="9984" width="11.42578125" style="7"/>
    <col min="9985" max="9985" width="18.5703125" style="7" customWidth="1"/>
    <col min="9986" max="9989" width="8.28515625" style="7" customWidth="1"/>
    <col min="9990" max="9991" width="10.7109375" style="7" customWidth="1"/>
    <col min="9992" max="9992" width="18.140625" style="7" customWidth="1"/>
    <col min="9993" max="9993" width="21.7109375" style="7" customWidth="1"/>
    <col min="9994" max="9994" width="19.28515625" style="7" customWidth="1"/>
    <col min="9995" max="9996" width="11.42578125" style="7"/>
    <col min="9997" max="9997" width="24" style="7" customWidth="1"/>
    <col min="9998" max="10240" width="11.42578125" style="7"/>
    <col min="10241" max="10241" width="18.5703125" style="7" customWidth="1"/>
    <col min="10242" max="10245" width="8.28515625" style="7" customWidth="1"/>
    <col min="10246" max="10247" width="10.7109375" style="7" customWidth="1"/>
    <col min="10248" max="10248" width="18.140625" style="7" customWidth="1"/>
    <col min="10249" max="10249" width="21.7109375" style="7" customWidth="1"/>
    <col min="10250" max="10250" width="19.28515625" style="7" customWidth="1"/>
    <col min="10251" max="10252" width="11.42578125" style="7"/>
    <col min="10253" max="10253" width="24" style="7" customWidth="1"/>
    <col min="10254" max="10496" width="11.42578125" style="7"/>
    <col min="10497" max="10497" width="18.5703125" style="7" customWidth="1"/>
    <col min="10498" max="10501" width="8.28515625" style="7" customWidth="1"/>
    <col min="10502" max="10503" width="10.7109375" style="7" customWidth="1"/>
    <col min="10504" max="10504" width="18.140625" style="7" customWidth="1"/>
    <col min="10505" max="10505" width="21.7109375" style="7" customWidth="1"/>
    <col min="10506" max="10506" width="19.28515625" style="7" customWidth="1"/>
    <col min="10507" max="10508" width="11.42578125" style="7"/>
    <col min="10509" max="10509" width="24" style="7" customWidth="1"/>
    <col min="10510" max="10752" width="11.42578125" style="7"/>
    <col min="10753" max="10753" width="18.5703125" style="7" customWidth="1"/>
    <col min="10754" max="10757" width="8.28515625" style="7" customWidth="1"/>
    <col min="10758" max="10759" width="10.7109375" style="7" customWidth="1"/>
    <col min="10760" max="10760" width="18.140625" style="7" customWidth="1"/>
    <col min="10761" max="10761" width="21.7109375" style="7" customWidth="1"/>
    <col min="10762" max="10762" width="19.28515625" style="7" customWidth="1"/>
    <col min="10763" max="10764" width="11.42578125" style="7"/>
    <col min="10765" max="10765" width="24" style="7" customWidth="1"/>
    <col min="10766" max="11008" width="11.42578125" style="7"/>
    <col min="11009" max="11009" width="18.5703125" style="7" customWidth="1"/>
    <col min="11010" max="11013" width="8.28515625" style="7" customWidth="1"/>
    <col min="11014" max="11015" width="10.7109375" style="7" customWidth="1"/>
    <col min="11016" max="11016" width="18.140625" style="7" customWidth="1"/>
    <col min="11017" max="11017" width="21.7109375" style="7" customWidth="1"/>
    <col min="11018" max="11018" width="19.28515625" style="7" customWidth="1"/>
    <col min="11019" max="11020" width="11.42578125" style="7"/>
    <col min="11021" max="11021" width="24" style="7" customWidth="1"/>
    <col min="11022" max="11264" width="11.42578125" style="7"/>
    <col min="11265" max="11265" width="18.5703125" style="7" customWidth="1"/>
    <col min="11266" max="11269" width="8.28515625" style="7" customWidth="1"/>
    <col min="11270" max="11271" width="10.7109375" style="7" customWidth="1"/>
    <col min="11272" max="11272" width="18.140625" style="7" customWidth="1"/>
    <col min="11273" max="11273" width="21.7109375" style="7" customWidth="1"/>
    <col min="11274" max="11274" width="19.28515625" style="7" customWidth="1"/>
    <col min="11275" max="11276" width="11.42578125" style="7"/>
    <col min="11277" max="11277" width="24" style="7" customWidth="1"/>
    <col min="11278" max="11520" width="11.42578125" style="7"/>
    <col min="11521" max="11521" width="18.5703125" style="7" customWidth="1"/>
    <col min="11522" max="11525" width="8.28515625" style="7" customWidth="1"/>
    <col min="11526" max="11527" width="10.7109375" style="7" customWidth="1"/>
    <col min="11528" max="11528" width="18.140625" style="7" customWidth="1"/>
    <col min="11529" max="11529" width="21.7109375" style="7" customWidth="1"/>
    <col min="11530" max="11530" width="19.28515625" style="7" customWidth="1"/>
    <col min="11531" max="11532" width="11.42578125" style="7"/>
    <col min="11533" max="11533" width="24" style="7" customWidth="1"/>
    <col min="11534" max="11776" width="11.42578125" style="7"/>
    <col min="11777" max="11777" width="18.5703125" style="7" customWidth="1"/>
    <col min="11778" max="11781" width="8.28515625" style="7" customWidth="1"/>
    <col min="11782" max="11783" width="10.7109375" style="7" customWidth="1"/>
    <col min="11784" max="11784" width="18.140625" style="7" customWidth="1"/>
    <col min="11785" max="11785" width="21.7109375" style="7" customWidth="1"/>
    <col min="11786" max="11786" width="19.28515625" style="7" customWidth="1"/>
    <col min="11787" max="11788" width="11.42578125" style="7"/>
    <col min="11789" max="11789" width="24" style="7" customWidth="1"/>
    <col min="11790" max="12032" width="11.42578125" style="7"/>
    <col min="12033" max="12033" width="18.5703125" style="7" customWidth="1"/>
    <col min="12034" max="12037" width="8.28515625" style="7" customWidth="1"/>
    <col min="12038" max="12039" width="10.7109375" style="7" customWidth="1"/>
    <col min="12040" max="12040" width="18.140625" style="7" customWidth="1"/>
    <col min="12041" max="12041" width="21.7109375" style="7" customWidth="1"/>
    <col min="12042" max="12042" width="19.28515625" style="7" customWidth="1"/>
    <col min="12043" max="12044" width="11.42578125" style="7"/>
    <col min="12045" max="12045" width="24" style="7" customWidth="1"/>
    <col min="12046" max="12288" width="11.42578125" style="7"/>
    <col min="12289" max="12289" width="18.5703125" style="7" customWidth="1"/>
    <col min="12290" max="12293" width="8.28515625" style="7" customWidth="1"/>
    <col min="12294" max="12295" width="10.7109375" style="7" customWidth="1"/>
    <col min="12296" max="12296" width="18.140625" style="7" customWidth="1"/>
    <col min="12297" max="12297" width="21.7109375" style="7" customWidth="1"/>
    <col min="12298" max="12298" width="19.28515625" style="7" customWidth="1"/>
    <col min="12299" max="12300" width="11.42578125" style="7"/>
    <col min="12301" max="12301" width="24" style="7" customWidth="1"/>
    <col min="12302" max="12544" width="11.42578125" style="7"/>
    <col min="12545" max="12545" width="18.5703125" style="7" customWidth="1"/>
    <col min="12546" max="12549" width="8.28515625" style="7" customWidth="1"/>
    <col min="12550" max="12551" width="10.7109375" style="7" customWidth="1"/>
    <col min="12552" max="12552" width="18.140625" style="7" customWidth="1"/>
    <col min="12553" max="12553" width="21.7109375" style="7" customWidth="1"/>
    <col min="12554" max="12554" width="19.28515625" style="7" customWidth="1"/>
    <col min="12555" max="12556" width="11.42578125" style="7"/>
    <col min="12557" max="12557" width="24" style="7" customWidth="1"/>
    <col min="12558" max="12800" width="11.42578125" style="7"/>
    <col min="12801" max="12801" width="18.5703125" style="7" customWidth="1"/>
    <col min="12802" max="12805" width="8.28515625" style="7" customWidth="1"/>
    <col min="12806" max="12807" width="10.7109375" style="7" customWidth="1"/>
    <col min="12808" max="12808" width="18.140625" style="7" customWidth="1"/>
    <col min="12809" max="12809" width="21.7109375" style="7" customWidth="1"/>
    <col min="12810" max="12810" width="19.28515625" style="7" customWidth="1"/>
    <col min="12811" max="12812" width="11.42578125" style="7"/>
    <col min="12813" max="12813" width="24" style="7" customWidth="1"/>
    <col min="12814" max="13056" width="11.42578125" style="7"/>
    <col min="13057" max="13057" width="18.5703125" style="7" customWidth="1"/>
    <col min="13058" max="13061" width="8.28515625" style="7" customWidth="1"/>
    <col min="13062" max="13063" width="10.7109375" style="7" customWidth="1"/>
    <col min="13064" max="13064" width="18.140625" style="7" customWidth="1"/>
    <col min="13065" max="13065" width="21.7109375" style="7" customWidth="1"/>
    <col min="13066" max="13066" width="19.28515625" style="7" customWidth="1"/>
    <col min="13067" max="13068" width="11.42578125" style="7"/>
    <col min="13069" max="13069" width="24" style="7" customWidth="1"/>
    <col min="13070" max="13312" width="11.42578125" style="7"/>
    <col min="13313" max="13313" width="18.5703125" style="7" customWidth="1"/>
    <col min="13314" max="13317" width="8.28515625" style="7" customWidth="1"/>
    <col min="13318" max="13319" width="10.7109375" style="7" customWidth="1"/>
    <col min="13320" max="13320" width="18.140625" style="7" customWidth="1"/>
    <col min="13321" max="13321" width="21.7109375" style="7" customWidth="1"/>
    <col min="13322" max="13322" width="19.28515625" style="7" customWidth="1"/>
    <col min="13323" max="13324" width="11.42578125" style="7"/>
    <col min="13325" max="13325" width="24" style="7" customWidth="1"/>
    <col min="13326" max="13568" width="11.42578125" style="7"/>
    <col min="13569" max="13569" width="18.5703125" style="7" customWidth="1"/>
    <col min="13570" max="13573" width="8.28515625" style="7" customWidth="1"/>
    <col min="13574" max="13575" width="10.7109375" style="7" customWidth="1"/>
    <col min="13576" max="13576" width="18.140625" style="7" customWidth="1"/>
    <col min="13577" max="13577" width="21.7109375" style="7" customWidth="1"/>
    <col min="13578" max="13578" width="19.28515625" style="7" customWidth="1"/>
    <col min="13579" max="13580" width="11.42578125" style="7"/>
    <col min="13581" max="13581" width="24" style="7" customWidth="1"/>
    <col min="13582" max="13824" width="11.42578125" style="7"/>
    <col min="13825" max="13825" width="18.5703125" style="7" customWidth="1"/>
    <col min="13826" max="13829" width="8.28515625" style="7" customWidth="1"/>
    <col min="13830" max="13831" width="10.7109375" style="7" customWidth="1"/>
    <col min="13832" max="13832" width="18.140625" style="7" customWidth="1"/>
    <col min="13833" max="13833" width="21.7109375" style="7" customWidth="1"/>
    <col min="13834" max="13834" width="19.28515625" style="7" customWidth="1"/>
    <col min="13835" max="13836" width="11.42578125" style="7"/>
    <col min="13837" max="13837" width="24" style="7" customWidth="1"/>
    <col min="13838" max="14080" width="11.42578125" style="7"/>
    <col min="14081" max="14081" width="18.5703125" style="7" customWidth="1"/>
    <col min="14082" max="14085" width="8.28515625" style="7" customWidth="1"/>
    <col min="14086" max="14087" width="10.7109375" style="7" customWidth="1"/>
    <col min="14088" max="14088" width="18.140625" style="7" customWidth="1"/>
    <col min="14089" max="14089" width="21.7109375" style="7" customWidth="1"/>
    <col min="14090" max="14090" width="19.28515625" style="7" customWidth="1"/>
    <col min="14091" max="14092" width="11.42578125" style="7"/>
    <col min="14093" max="14093" width="24" style="7" customWidth="1"/>
    <col min="14094" max="14336" width="11.42578125" style="7"/>
    <col min="14337" max="14337" width="18.5703125" style="7" customWidth="1"/>
    <col min="14338" max="14341" width="8.28515625" style="7" customWidth="1"/>
    <col min="14342" max="14343" width="10.7109375" style="7" customWidth="1"/>
    <col min="14344" max="14344" width="18.140625" style="7" customWidth="1"/>
    <col min="14345" max="14345" width="21.7109375" style="7" customWidth="1"/>
    <col min="14346" max="14346" width="19.28515625" style="7" customWidth="1"/>
    <col min="14347" max="14348" width="11.42578125" style="7"/>
    <col min="14349" max="14349" width="24" style="7" customWidth="1"/>
    <col min="14350" max="14592" width="11.42578125" style="7"/>
    <col min="14593" max="14593" width="18.5703125" style="7" customWidth="1"/>
    <col min="14594" max="14597" width="8.28515625" style="7" customWidth="1"/>
    <col min="14598" max="14599" width="10.7109375" style="7" customWidth="1"/>
    <col min="14600" max="14600" width="18.140625" style="7" customWidth="1"/>
    <col min="14601" max="14601" width="21.7109375" style="7" customWidth="1"/>
    <col min="14602" max="14602" width="19.28515625" style="7" customWidth="1"/>
    <col min="14603" max="14604" width="11.42578125" style="7"/>
    <col min="14605" max="14605" width="24" style="7" customWidth="1"/>
    <col min="14606" max="14848" width="11.42578125" style="7"/>
    <col min="14849" max="14849" width="18.5703125" style="7" customWidth="1"/>
    <col min="14850" max="14853" width="8.28515625" style="7" customWidth="1"/>
    <col min="14854" max="14855" width="10.7109375" style="7" customWidth="1"/>
    <col min="14856" max="14856" width="18.140625" style="7" customWidth="1"/>
    <col min="14857" max="14857" width="21.7109375" style="7" customWidth="1"/>
    <col min="14858" max="14858" width="19.28515625" style="7" customWidth="1"/>
    <col min="14859" max="14860" width="11.42578125" style="7"/>
    <col min="14861" max="14861" width="24" style="7" customWidth="1"/>
    <col min="14862" max="15104" width="11.42578125" style="7"/>
    <col min="15105" max="15105" width="18.5703125" style="7" customWidth="1"/>
    <col min="15106" max="15109" width="8.28515625" style="7" customWidth="1"/>
    <col min="15110" max="15111" width="10.7109375" style="7" customWidth="1"/>
    <col min="15112" max="15112" width="18.140625" style="7" customWidth="1"/>
    <col min="15113" max="15113" width="21.7109375" style="7" customWidth="1"/>
    <col min="15114" max="15114" width="19.28515625" style="7" customWidth="1"/>
    <col min="15115" max="15116" width="11.42578125" style="7"/>
    <col min="15117" max="15117" width="24" style="7" customWidth="1"/>
    <col min="15118" max="15360" width="11.42578125" style="7"/>
    <col min="15361" max="15361" width="18.5703125" style="7" customWidth="1"/>
    <col min="15362" max="15365" width="8.28515625" style="7" customWidth="1"/>
    <col min="15366" max="15367" width="10.7109375" style="7" customWidth="1"/>
    <col min="15368" max="15368" width="18.140625" style="7" customWidth="1"/>
    <col min="15369" max="15369" width="21.7109375" style="7" customWidth="1"/>
    <col min="15370" max="15370" width="19.28515625" style="7" customWidth="1"/>
    <col min="15371" max="15372" width="11.42578125" style="7"/>
    <col min="15373" max="15373" width="24" style="7" customWidth="1"/>
    <col min="15374" max="15616" width="11.42578125" style="7"/>
    <col min="15617" max="15617" width="18.5703125" style="7" customWidth="1"/>
    <col min="15618" max="15621" width="8.28515625" style="7" customWidth="1"/>
    <col min="15622" max="15623" width="10.7109375" style="7" customWidth="1"/>
    <col min="15624" max="15624" width="18.140625" style="7" customWidth="1"/>
    <col min="15625" max="15625" width="21.7109375" style="7" customWidth="1"/>
    <col min="15626" max="15626" width="19.28515625" style="7" customWidth="1"/>
    <col min="15627" max="15628" width="11.42578125" style="7"/>
    <col min="15629" max="15629" width="24" style="7" customWidth="1"/>
    <col min="15630" max="15872" width="11.42578125" style="7"/>
    <col min="15873" max="15873" width="18.5703125" style="7" customWidth="1"/>
    <col min="15874" max="15877" width="8.28515625" style="7" customWidth="1"/>
    <col min="15878" max="15879" width="10.7109375" style="7" customWidth="1"/>
    <col min="15880" max="15880" width="18.140625" style="7" customWidth="1"/>
    <col min="15881" max="15881" width="21.7109375" style="7" customWidth="1"/>
    <col min="15882" max="15882" width="19.28515625" style="7" customWidth="1"/>
    <col min="15883" max="15884" width="11.42578125" style="7"/>
    <col min="15885" max="15885" width="24" style="7" customWidth="1"/>
    <col min="15886" max="16128" width="11.42578125" style="7"/>
    <col min="16129" max="16129" width="18.5703125" style="7" customWidth="1"/>
    <col min="16130" max="16133" width="8.28515625" style="7" customWidth="1"/>
    <col min="16134" max="16135" width="10.7109375" style="7" customWidth="1"/>
    <col min="16136" max="16136" width="18.140625" style="7" customWidth="1"/>
    <col min="16137" max="16137" width="21.7109375" style="7" customWidth="1"/>
    <col min="16138" max="16138" width="19.28515625" style="7" customWidth="1"/>
    <col min="16139" max="16140" width="11.42578125" style="7"/>
    <col min="16141" max="16141" width="24" style="7" customWidth="1"/>
    <col min="16142" max="16384" width="11.42578125" style="7"/>
  </cols>
  <sheetData>
    <row r="1" spans="1:13" x14ac:dyDescent="0.25">
      <c r="A1" s="93"/>
      <c r="B1" s="95" t="s">
        <v>45</v>
      </c>
      <c r="C1" s="96"/>
      <c r="D1" s="96"/>
      <c r="E1" s="96"/>
      <c r="F1" s="96"/>
      <c r="G1" s="96"/>
      <c r="H1" s="96"/>
      <c r="I1" s="97"/>
      <c r="J1" s="101" t="s">
        <v>50</v>
      </c>
      <c r="K1" s="102"/>
      <c r="L1" s="102"/>
      <c r="M1" s="103"/>
    </row>
    <row r="2" spans="1:13" x14ac:dyDescent="0.25">
      <c r="A2" s="94"/>
      <c r="B2" s="98"/>
      <c r="C2" s="99"/>
      <c r="D2" s="99"/>
      <c r="E2" s="99"/>
      <c r="F2" s="99"/>
      <c r="G2" s="99"/>
      <c r="H2" s="99"/>
      <c r="I2" s="100"/>
      <c r="J2" s="104"/>
      <c r="K2" s="105"/>
      <c r="L2" s="105"/>
      <c r="M2" s="106"/>
    </row>
    <row r="3" spans="1:13" x14ac:dyDescent="0.25">
      <c r="A3" s="94"/>
      <c r="B3" s="107" t="s">
        <v>50</v>
      </c>
      <c r="C3" s="108"/>
      <c r="D3" s="108"/>
      <c r="E3" s="108"/>
      <c r="F3" s="108"/>
      <c r="G3" s="108"/>
      <c r="H3" s="108"/>
      <c r="I3" s="109"/>
      <c r="J3" s="110" t="s">
        <v>14</v>
      </c>
      <c r="K3" s="111"/>
      <c r="L3" s="111"/>
      <c r="M3" s="112"/>
    </row>
    <row r="4" spans="1:13" x14ac:dyDescent="0.25">
      <c r="A4" s="94"/>
      <c r="B4" s="107" t="s">
        <v>15</v>
      </c>
      <c r="C4" s="108"/>
      <c r="D4" s="108"/>
      <c r="E4" s="108"/>
      <c r="F4" s="108"/>
      <c r="G4" s="108"/>
      <c r="H4" s="108"/>
      <c r="I4" s="109"/>
      <c r="J4" s="104"/>
      <c r="K4" s="105"/>
      <c r="L4" s="105"/>
      <c r="M4" s="106"/>
    </row>
    <row r="5" spans="1:13" ht="15.75" thickBot="1" x14ac:dyDescent="0.3">
      <c r="A5" s="94"/>
      <c r="B5" s="113" t="s">
        <v>18</v>
      </c>
      <c r="C5" s="114"/>
      <c r="D5" s="114"/>
      <c r="E5" s="114"/>
      <c r="F5" s="114"/>
      <c r="G5" s="114"/>
      <c r="H5" s="114"/>
      <c r="I5" s="115"/>
      <c r="J5" s="110" t="s">
        <v>16</v>
      </c>
      <c r="K5" s="116"/>
      <c r="L5" s="110" t="s">
        <v>17</v>
      </c>
      <c r="M5" s="112"/>
    </row>
    <row r="6" spans="1:13" ht="15.75" thickBot="1" x14ac:dyDescent="0.3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1:13" ht="15.75" thickBot="1" x14ac:dyDescent="0.3">
      <c r="A7" s="120" t="s">
        <v>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2"/>
    </row>
    <row r="8" spans="1:13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30.75" customHeight="1" thickBot="1" x14ac:dyDescent="0.3">
      <c r="A9" s="31" t="s">
        <v>20</v>
      </c>
      <c r="B9" s="123" t="s">
        <v>21</v>
      </c>
      <c r="C9" s="124"/>
      <c r="D9" s="124"/>
      <c r="E9" s="124"/>
      <c r="F9" s="124"/>
      <c r="G9" s="124"/>
      <c r="H9" s="124"/>
      <c r="I9" s="124"/>
      <c r="J9" s="125"/>
      <c r="K9" s="126" t="s">
        <v>22</v>
      </c>
      <c r="L9" s="126"/>
      <c r="M9" s="32" t="s">
        <v>23</v>
      </c>
    </row>
    <row r="10" spans="1:13" ht="32.25" customHeight="1" thickBot="1" x14ac:dyDescent="0.3">
      <c r="A10" s="51">
        <f>+PRESUPUESTO!B14</f>
        <v>2.5</v>
      </c>
      <c r="B10" s="132" t="str">
        <f>PRESUPUESTO!$C$14</f>
        <v>SUMINISTRO E INSTALACION DE ESTRUCTURA METÁLICA P/TEJA POLICARBONATO (Tubo cuadrado 50 x 50 x 2.0mm x 6m estructural HR50)</v>
      </c>
      <c r="C10" s="133"/>
      <c r="D10" s="133"/>
      <c r="E10" s="133"/>
      <c r="F10" s="133"/>
      <c r="G10" s="133"/>
      <c r="H10" s="133"/>
      <c r="I10" s="133"/>
      <c r="J10" s="134"/>
      <c r="K10" s="127" t="str">
        <f>PRESUPUESTO!$E$14</f>
        <v>ML</v>
      </c>
      <c r="L10" s="129"/>
      <c r="M10" s="22">
        <f>PRESUPUESTO!$F$14</f>
        <v>20.2</v>
      </c>
    </row>
    <row r="11" spans="1:13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</row>
    <row r="12" spans="1:13" x14ac:dyDescent="0.25">
      <c r="A12" s="33" t="s">
        <v>24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x14ac:dyDescent="0.25">
      <c r="A13" s="130" t="s">
        <v>21</v>
      </c>
      <c r="B13" s="131"/>
      <c r="C13" s="131"/>
      <c r="D13" s="131"/>
      <c r="E13" s="131"/>
      <c r="F13" s="131"/>
      <c r="G13" s="131"/>
      <c r="H13" s="131"/>
      <c r="I13" s="36" t="s">
        <v>22</v>
      </c>
      <c r="J13" s="36" t="s">
        <v>23</v>
      </c>
      <c r="K13" s="80" t="s">
        <v>25</v>
      </c>
      <c r="L13" s="80"/>
      <c r="M13" s="37" t="s">
        <v>26</v>
      </c>
    </row>
    <row r="14" spans="1:13" x14ac:dyDescent="0.25">
      <c r="A14" s="118" t="s">
        <v>44</v>
      </c>
      <c r="B14" s="119"/>
      <c r="C14" s="119"/>
      <c r="D14" s="119"/>
      <c r="E14" s="119"/>
      <c r="F14" s="119"/>
      <c r="G14" s="119"/>
      <c r="H14" s="119"/>
      <c r="I14" s="15" t="s">
        <v>27</v>
      </c>
      <c r="J14" s="16">
        <v>3</v>
      </c>
      <c r="K14" s="83">
        <v>66729</v>
      </c>
      <c r="L14" s="84"/>
      <c r="M14" s="17">
        <f>ROUND(K14*J14%,0)</f>
        <v>2002</v>
      </c>
    </row>
    <row r="15" spans="1:13" x14ac:dyDescent="0.25">
      <c r="A15" s="209" t="s">
        <v>79</v>
      </c>
      <c r="B15" s="210"/>
      <c r="C15" s="210"/>
      <c r="D15" s="210"/>
      <c r="E15" s="210"/>
      <c r="F15" s="210"/>
      <c r="G15" s="210"/>
      <c r="H15" s="211"/>
      <c r="I15" s="15" t="s">
        <v>39</v>
      </c>
      <c r="J15" s="16">
        <v>1.5</v>
      </c>
      <c r="K15" s="83">
        <v>1243.3399999999999</v>
      </c>
      <c r="L15" s="84"/>
      <c r="M15" s="17">
        <f>+K15*J15</f>
        <v>1865.0099999999998</v>
      </c>
    </row>
    <row r="16" spans="1:13" x14ac:dyDescent="0.25">
      <c r="A16" s="118"/>
      <c r="B16" s="119"/>
      <c r="C16" s="119"/>
      <c r="D16" s="119"/>
      <c r="E16" s="119"/>
      <c r="F16" s="119"/>
      <c r="G16" s="119"/>
      <c r="H16" s="119"/>
      <c r="I16" s="15"/>
      <c r="J16" s="16"/>
      <c r="K16" s="83"/>
      <c r="L16" s="84"/>
      <c r="M16" s="17"/>
    </row>
    <row r="17" spans="1:13" x14ac:dyDescent="0.25">
      <c r="A17" s="118"/>
      <c r="B17" s="119"/>
      <c r="C17" s="119"/>
      <c r="D17" s="119"/>
      <c r="E17" s="119"/>
      <c r="F17" s="119"/>
      <c r="G17" s="119"/>
      <c r="H17" s="119"/>
      <c r="I17" s="15"/>
      <c r="J17" s="16"/>
      <c r="K17" s="83"/>
      <c r="L17" s="84"/>
      <c r="M17" s="17"/>
    </row>
    <row r="18" spans="1:13" ht="15.75" thickBot="1" x14ac:dyDescent="0.3">
      <c r="A18" s="73" t="s">
        <v>28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8">
        <f>SUM(M14:M17)</f>
        <v>3867.0099999999998</v>
      </c>
    </row>
    <row r="19" spans="1:13" ht="15.75" thickBot="1" x14ac:dyDescent="0.3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spans="1:13" x14ac:dyDescent="0.25">
      <c r="A20" s="33" t="s">
        <v>29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</row>
    <row r="21" spans="1:13" x14ac:dyDescent="0.25">
      <c r="A21" s="90" t="s">
        <v>21</v>
      </c>
      <c r="B21" s="80"/>
      <c r="C21" s="80"/>
      <c r="D21" s="80"/>
      <c r="E21" s="80"/>
      <c r="F21" s="80"/>
      <c r="G21" s="80"/>
      <c r="H21" s="80"/>
      <c r="I21" s="36" t="s">
        <v>22</v>
      </c>
      <c r="J21" s="36" t="s">
        <v>23</v>
      </c>
      <c r="K21" s="80" t="s">
        <v>25</v>
      </c>
      <c r="L21" s="80"/>
      <c r="M21" s="38" t="s">
        <v>26</v>
      </c>
    </row>
    <row r="22" spans="1:13" x14ac:dyDescent="0.25">
      <c r="A22" s="212" t="s">
        <v>108</v>
      </c>
      <c r="B22" s="213"/>
      <c r="C22" s="213"/>
      <c r="D22" s="213"/>
      <c r="E22" s="213"/>
      <c r="F22" s="213"/>
      <c r="G22" s="213"/>
      <c r="H22" s="214"/>
      <c r="I22" s="16" t="s">
        <v>54</v>
      </c>
      <c r="J22" s="221">
        <v>0.02</v>
      </c>
      <c r="K22" s="222">
        <v>35905.17</v>
      </c>
      <c r="L22" s="223"/>
      <c r="M22" s="17">
        <f>ROUND(J22*K22,0)</f>
        <v>718</v>
      </c>
    </row>
    <row r="23" spans="1:13" ht="15" customHeight="1" x14ac:dyDescent="0.25">
      <c r="A23" s="215" t="s">
        <v>109</v>
      </c>
      <c r="B23" s="216"/>
      <c r="C23" s="216"/>
      <c r="D23" s="216"/>
      <c r="E23" s="216"/>
      <c r="F23" s="216"/>
      <c r="G23" s="216"/>
      <c r="H23" s="217"/>
      <c r="I23" s="16" t="s">
        <v>36</v>
      </c>
      <c r="J23" s="221">
        <v>0.16</v>
      </c>
      <c r="K23" s="224">
        <v>11418.27</v>
      </c>
      <c r="L23" s="225"/>
      <c r="M23" s="17">
        <f>ROUND(J23*K23,0)</f>
        <v>1827</v>
      </c>
    </row>
    <row r="24" spans="1:13" ht="15" customHeight="1" x14ac:dyDescent="0.25">
      <c r="A24" s="218" t="s">
        <v>107</v>
      </c>
      <c r="B24" s="219"/>
      <c r="C24" s="219"/>
      <c r="D24" s="219"/>
      <c r="E24" s="219"/>
      <c r="F24" s="219"/>
      <c r="G24" s="219"/>
      <c r="H24" s="220"/>
      <c r="I24" s="16" t="s">
        <v>7</v>
      </c>
      <c r="J24" s="221">
        <v>1</v>
      </c>
      <c r="K24" s="226">
        <v>13183.33</v>
      </c>
      <c r="L24" s="227"/>
      <c r="M24" s="228">
        <f>ROUND(J24*K24,2)</f>
        <v>13183.33</v>
      </c>
    </row>
    <row r="25" spans="1:13" x14ac:dyDescent="0.25">
      <c r="A25" s="91"/>
      <c r="B25" s="92"/>
      <c r="C25" s="92"/>
      <c r="D25" s="92"/>
      <c r="E25" s="92"/>
      <c r="F25" s="92"/>
      <c r="G25" s="92"/>
      <c r="H25" s="92"/>
      <c r="I25" s="16"/>
      <c r="J25" s="16"/>
      <c r="K25" s="89"/>
      <c r="L25" s="89"/>
      <c r="M25" s="17"/>
    </row>
    <row r="26" spans="1:13" x14ac:dyDescent="0.25">
      <c r="A26" s="91"/>
      <c r="B26" s="92"/>
      <c r="C26" s="92"/>
      <c r="D26" s="92"/>
      <c r="E26" s="92"/>
      <c r="F26" s="92"/>
      <c r="G26" s="92"/>
      <c r="H26" s="92"/>
      <c r="I26" s="16"/>
      <c r="J26" s="16"/>
      <c r="K26" s="89"/>
      <c r="L26" s="89"/>
      <c r="M26" s="17"/>
    </row>
    <row r="27" spans="1:13" x14ac:dyDescent="0.25">
      <c r="A27" s="87"/>
      <c r="B27" s="82"/>
      <c r="C27" s="82"/>
      <c r="D27" s="82"/>
      <c r="E27" s="82"/>
      <c r="F27" s="82"/>
      <c r="G27" s="82"/>
      <c r="H27" s="88"/>
      <c r="I27" s="52"/>
      <c r="J27" s="52"/>
      <c r="K27" s="83"/>
      <c r="L27" s="84"/>
      <c r="M27" s="17"/>
    </row>
    <row r="28" spans="1:13" x14ac:dyDescent="0.25">
      <c r="A28" s="87"/>
      <c r="B28" s="82"/>
      <c r="C28" s="82"/>
      <c r="D28" s="82"/>
      <c r="E28" s="82"/>
      <c r="F28" s="82"/>
      <c r="G28" s="82"/>
      <c r="H28" s="88"/>
      <c r="I28" s="52"/>
      <c r="J28" s="52"/>
      <c r="K28" s="83"/>
      <c r="L28" s="84"/>
      <c r="M28" s="17"/>
    </row>
    <row r="29" spans="1:13" ht="15.75" thickBot="1" x14ac:dyDescent="0.3">
      <c r="A29" s="73" t="s">
        <v>28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208">
        <f>SUM(M22:M28)</f>
        <v>15728.33</v>
      </c>
    </row>
    <row r="30" spans="1:13" ht="15.75" thickBot="1" x14ac:dyDescent="0.3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1:13" x14ac:dyDescent="0.25">
      <c r="A31" s="33" t="s">
        <v>30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 x14ac:dyDescent="0.25">
      <c r="A32" s="90" t="s">
        <v>21</v>
      </c>
      <c r="B32" s="80"/>
      <c r="C32" s="80"/>
      <c r="D32" s="80"/>
      <c r="E32" s="80"/>
      <c r="F32" s="80"/>
      <c r="G32" s="80"/>
      <c r="H32" s="80"/>
      <c r="I32" s="36" t="s">
        <v>22</v>
      </c>
      <c r="J32" s="36" t="s">
        <v>23</v>
      </c>
      <c r="K32" s="80" t="s">
        <v>25</v>
      </c>
      <c r="L32" s="80"/>
      <c r="M32" s="39" t="s">
        <v>26</v>
      </c>
    </row>
    <row r="33" spans="1:13" x14ac:dyDescent="0.25">
      <c r="A33" s="87"/>
      <c r="B33" s="82"/>
      <c r="C33" s="82"/>
      <c r="D33" s="82"/>
      <c r="E33" s="82"/>
      <c r="F33" s="82"/>
      <c r="G33" s="82"/>
      <c r="H33" s="88"/>
      <c r="I33" s="19"/>
      <c r="J33" s="16"/>
      <c r="K33" s="89"/>
      <c r="L33" s="89"/>
      <c r="M33" s="17"/>
    </row>
    <row r="34" spans="1:13" x14ac:dyDescent="0.25">
      <c r="A34" s="87"/>
      <c r="B34" s="82"/>
      <c r="C34" s="82"/>
      <c r="D34" s="82"/>
      <c r="E34" s="82"/>
      <c r="F34" s="82"/>
      <c r="G34" s="82"/>
      <c r="H34" s="88"/>
      <c r="I34" s="19"/>
      <c r="J34" s="16"/>
      <c r="K34" s="89"/>
      <c r="L34" s="89"/>
      <c r="M34" s="17"/>
    </row>
    <row r="35" spans="1:13" x14ac:dyDescent="0.25">
      <c r="A35" s="87"/>
      <c r="B35" s="82"/>
      <c r="C35" s="82"/>
      <c r="D35" s="82"/>
      <c r="E35" s="82"/>
      <c r="F35" s="82"/>
      <c r="G35" s="82"/>
      <c r="H35" s="88"/>
      <c r="I35" s="19"/>
      <c r="J35" s="16"/>
      <c r="K35" s="89"/>
      <c r="L35" s="89"/>
      <c r="M35" s="17"/>
    </row>
    <row r="36" spans="1:13" ht="15.75" thickBot="1" x14ac:dyDescent="0.3">
      <c r="A36" s="73" t="s">
        <v>28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18"/>
    </row>
    <row r="37" spans="1:13" ht="15.75" thickBot="1" x14ac:dyDescent="0.3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spans="1:13" x14ac:dyDescent="0.25">
      <c r="A38" s="33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 x14ac:dyDescent="0.25">
      <c r="A39" s="78" t="s">
        <v>32</v>
      </c>
      <c r="B39" s="79"/>
      <c r="C39" s="79"/>
      <c r="D39" s="79"/>
      <c r="E39" s="79"/>
      <c r="F39" s="79"/>
      <c r="G39" s="79"/>
      <c r="H39" s="79"/>
      <c r="I39" s="40" t="s">
        <v>22</v>
      </c>
      <c r="J39" s="36" t="s">
        <v>23</v>
      </c>
      <c r="K39" s="80" t="s">
        <v>25</v>
      </c>
      <c r="L39" s="80"/>
      <c r="M39" s="39" t="s">
        <v>26</v>
      </c>
    </row>
    <row r="40" spans="1:13" x14ac:dyDescent="0.25">
      <c r="A40" s="81" t="s">
        <v>74</v>
      </c>
      <c r="B40" s="82"/>
      <c r="C40" s="82"/>
      <c r="D40" s="82"/>
      <c r="E40" s="82"/>
      <c r="F40" s="82"/>
      <c r="G40" s="82"/>
      <c r="H40" s="82"/>
      <c r="I40" s="16" t="s">
        <v>33</v>
      </c>
      <c r="J40" s="16">
        <v>2</v>
      </c>
      <c r="K40" s="83">
        <v>7595.09</v>
      </c>
      <c r="L40" s="84"/>
      <c r="M40" s="17">
        <f>ROUND(J40*K40,0)</f>
        <v>15190</v>
      </c>
    </row>
    <row r="41" spans="1:13" x14ac:dyDescent="0.25">
      <c r="A41" s="81" t="s">
        <v>70</v>
      </c>
      <c r="B41" s="82"/>
      <c r="C41" s="82"/>
      <c r="D41" s="82"/>
      <c r="E41" s="82"/>
      <c r="F41" s="82"/>
      <c r="G41" s="82"/>
      <c r="H41" s="82"/>
      <c r="I41" s="16" t="s">
        <v>33</v>
      </c>
      <c r="J41" s="16">
        <v>2</v>
      </c>
      <c r="K41" s="83">
        <v>13041.42</v>
      </c>
      <c r="L41" s="84"/>
      <c r="M41" s="17">
        <f t="shared" ref="M41" si="0">ROUND(J41*K41,0)</f>
        <v>26083</v>
      </c>
    </row>
    <row r="42" spans="1:13" ht="15" customHeight="1" x14ac:dyDescent="0.25">
      <c r="A42" s="209" t="s">
        <v>110</v>
      </c>
      <c r="B42" s="210"/>
      <c r="C42" s="210"/>
      <c r="D42" s="210"/>
      <c r="E42" s="210"/>
      <c r="F42" s="210"/>
      <c r="G42" s="210"/>
      <c r="H42" s="211"/>
      <c r="I42" s="16" t="s">
        <v>111</v>
      </c>
      <c r="J42" s="16">
        <v>0.25</v>
      </c>
      <c r="K42" s="83">
        <v>101823</v>
      </c>
      <c r="L42" s="84"/>
      <c r="M42" s="17">
        <f>+K42*J42</f>
        <v>25455.75</v>
      </c>
    </row>
    <row r="43" spans="1:13" ht="15.75" thickBot="1" x14ac:dyDescent="0.3">
      <c r="A43" s="73" t="s">
        <v>28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18">
        <f>SUM(M40:M42)</f>
        <v>66728.75</v>
      </c>
    </row>
    <row r="44" spans="1:13" ht="15.75" thickBot="1" x14ac:dyDescent="0.3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4"/>
    </row>
    <row r="45" spans="1:13" ht="16.5" thickBot="1" x14ac:dyDescent="0.3">
      <c r="A45" s="85" t="s">
        <v>34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20">
        <f>+M43+M36+M29+M18</f>
        <v>86324.09</v>
      </c>
    </row>
    <row r="46" spans="1:13" ht="16.5" thickBot="1" x14ac:dyDescent="0.3">
      <c r="A46" s="75" t="s">
        <v>52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20">
        <f>+M45*4%</f>
        <v>3452.9636</v>
      </c>
    </row>
    <row r="47" spans="1:13" ht="16.5" thickBot="1" x14ac:dyDescent="0.3">
      <c r="A47" s="75" t="s">
        <v>35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7"/>
      <c r="M47" s="21">
        <f>M45+M46</f>
        <v>89777.053599999999</v>
      </c>
    </row>
    <row r="48" spans="1:13" ht="15.75" thickBot="1" x14ac:dyDescent="0.3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4"/>
    </row>
    <row r="49" spans="1:13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</row>
    <row r="50" spans="1:13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</row>
    <row r="52" spans="1:13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</row>
    <row r="53" spans="1:13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</row>
    <row r="54" spans="1:13" x14ac:dyDescent="0.25">
      <c r="A54" s="30"/>
      <c r="B54" s="30"/>
      <c r="C54" s="30"/>
      <c r="D54" s="30"/>
      <c r="E54" s="30"/>
      <c r="F54" s="42"/>
      <c r="G54" s="41"/>
      <c r="H54" s="41"/>
      <c r="I54" s="41"/>
      <c r="J54" s="30"/>
      <c r="K54" s="30"/>
      <c r="L54" s="30"/>
      <c r="M54" s="30"/>
    </row>
    <row r="55" spans="1:13" x14ac:dyDescent="0.25">
      <c r="A55" s="30"/>
      <c r="B55" s="30"/>
      <c r="C55" s="30"/>
      <c r="D55" s="108" t="s">
        <v>48</v>
      </c>
      <c r="E55" s="108"/>
      <c r="F55" s="108"/>
      <c r="G55" s="108"/>
      <c r="H55" s="108"/>
      <c r="I55" s="108"/>
      <c r="J55" s="108"/>
      <c r="K55" s="30"/>
      <c r="L55" s="30"/>
      <c r="M55" s="30"/>
    </row>
    <row r="56" spans="1:13" x14ac:dyDescent="0.25">
      <c r="A56" s="30"/>
      <c r="B56" s="30"/>
      <c r="C56" s="30"/>
      <c r="D56" s="117" t="s">
        <v>49</v>
      </c>
      <c r="E56" s="117"/>
      <c r="F56" s="117"/>
      <c r="G56" s="117"/>
      <c r="H56" s="117"/>
      <c r="I56" s="117"/>
      <c r="J56" s="117"/>
      <c r="K56" s="30"/>
      <c r="L56" s="30"/>
      <c r="M56" s="30"/>
    </row>
    <row r="57" spans="1:13" x14ac:dyDescent="0.25">
      <c r="A57" s="30"/>
      <c r="B57" s="30"/>
      <c r="C57" s="30"/>
      <c r="D57" s="43"/>
      <c r="E57" s="43"/>
      <c r="F57" s="43"/>
      <c r="G57" s="43"/>
      <c r="H57" s="43"/>
      <c r="I57" s="43"/>
      <c r="J57" s="43"/>
      <c r="K57" s="30"/>
      <c r="L57" s="30"/>
      <c r="M57" s="30"/>
    </row>
    <row r="58" spans="1:13" x14ac:dyDescent="0.25">
      <c r="A58" s="30"/>
      <c r="B58" s="30"/>
      <c r="C58" s="30"/>
      <c r="D58" s="43"/>
      <c r="E58" s="43"/>
      <c r="F58" s="43"/>
      <c r="G58" s="43"/>
      <c r="H58" s="43"/>
      <c r="I58" s="43"/>
      <c r="J58" s="43"/>
      <c r="K58" s="30"/>
      <c r="L58" s="30"/>
      <c r="M58" s="30"/>
    </row>
    <row r="59" spans="1:13" x14ac:dyDescent="0.25">
      <c r="A59" s="30"/>
      <c r="B59" s="30"/>
      <c r="C59" s="30"/>
      <c r="D59" s="43"/>
      <c r="E59" s="43"/>
      <c r="F59" s="43"/>
      <c r="G59" s="43"/>
      <c r="H59" s="43"/>
      <c r="I59" s="43"/>
      <c r="J59" s="43"/>
      <c r="K59" s="30"/>
      <c r="L59" s="30"/>
      <c r="M59" s="30"/>
    </row>
    <row r="60" spans="1:13" x14ac:dyDescent="0.25">
      <c r="A60" s="44" t="s">
        <v>51</v>
      </c>
      <c r="B60" s="30"/>
      <c r="C60" s="30"/>
      <c r="D60" s="43"/>
      <c r="E60" s="43"/>
      <c r="F60" s="43"/>
      <c r="G60" s="43"/>
      <c r="H60" s="43"/>
      <c r="I60" s="43"/>
      <c r="J60" s="43"/>
      <c r="K60" s="30"/>
      <c r="L60" s="30"/>
      <c r="M60" s="30"/>
    </row>
    <row r="61" spans="1:13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</sheetData>
  <mergeCells count="65">
    <mergeCell ref="A46:L46"/>
    <mergeCell ref="A47:L47"/>
    <mergeCell ref="D55:J55"/>
    <mergeCell ref="D56:J56"/>
    <mergeCell ref="A26:H26"/>
    <mergeCell ref="K26:L26"/>
    <mergeCell ref="A41:H41"/>
    <mergeCell ref="K41:L41"/>
    <mergeCell ref="A42:H42"/>
    <mergeCell ref="K42:L42"/>
    <mergeCell ref="A43:L43"/>
    <mergeCell ref="A45:L45"/>
    <mergeCell ref="A35:H35"/>
    <mergeCell ref="K35:L35"/>
    <mergeCell ref="A36:L36"/>
    <mergeCell ref="A39:H39"/>
    <mergeCell ref="A40:H40"/>
    <mergeCell ref="K40:L40"/>
    <mergeCell ref="A29:L29"/>
    <mergeCell ref="A32:H32"/>
    <mergeCell ref="K32:L32"/>
    <mergeCell ref="A33:H33"/>
    <mergeCell ref="K33:L33"/>
    <mergeCell ref="A34:H34"/>
    <mergeCell ref="K34:L34"/>
    <mergeCell ref="A24:H24"/>
    <mergeCell ref="K24:L24"/>
    <mergeCell ref="A25:H25"/>
    <mergeCell ref="K25:L25"/>
    <mergeCell ref="K39:L39"/>
    <mergeCell ref="A18:L18"/>
    <mergeCell ref="A21:H21"/>
    <mergeCell ref="K21:L21"/>
    <mergeCell ref="A23:H23"/>
    <mergeCell ref="K23:L23"/>
    <mergeCell ref="A7:M7"/>
    <mergeCell ref="B9:J9"/>
    <mergeCell ref="K9:L9"/>
    <mergeCell ref="B10:J10"/>
    <mergeCell ref="K10:L10"/>
    <mergeCell ref="A1:A5"/>
    <mergeCell ref="B1:I2"/>
    <mergeCell ref="J1:M2"/>
    <mergeCell ref="B3:I3"/>
    <mergeCell ref="J3:M4"/>
    <mergeCell ref="B4:I4"/>
    <mergeCell ref="B5:I5"/>
    <mergeCell ref="J5:K5"/>
    <mergeCell ref="L5:M5"/>
    <mergeCell ref="A28:H28"/>
    <mergeCell ref="K28:L28"/>
    <mergeCell ref="A27:H27"/>
    <mergeCell ref="K27:L27"/>
    <mergeCell ref="A13:H13"/>
    <mergeCell ref="K13:L13"/>
    <mergeCell ref="A22:H22"/>
    <mergeCell ref="K22:L22"/>
    <mergeCell ref="A14:H14"/>
    <mergeCell ref="K14:L14"/>
    <mergeCell ref="A15:H15"/>
    <mergeCell ref="K15:L15"/>
    <mergeCell ref="A16:H16"/>
    <mergeCell ref="K16:L16"/>
    <mergeCell ref="A17:H17"/>
    <mergeCell ref="K17:L17"/>
  </mergeCells>
  <printOptions horizontalCentered="1" verticalCentered="1"/>
  <pageMargins left="0.25" right="0.25" top="0.75" bottom="0.75" header="0.3" footer="0.3"/>
  <pageSetup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13</vt:i4>
      </vt:variant>
    </vt:vector>
  </HeadingPairs>
  <TitlesOfParts>
    <vt:vector size="27" baseType="lpstr">
      <vt:lpstr>1.1</vt:lpstr>
      <vt:lpstr>1.2</vt:lpstr>
      <vt:lpstr>1.3</vt:lpstr>
      <vt:lpstr>1.4</vt:lpstr>
      <vt:lpstr>2.1-</vt:lpstr>
      <vt:lpstr>2.2-</vt:lpstr>
      <vt:lpstr>2.3-</vt:lpstr>
      <vt:lpstr>2.4-</vt:lpstr>
      <vt:lpstr>2.5-</vt:lpstr>
      <vt:lpstr>PRESUPUESTO</vt:lpstr>
      <vt:lpstr>3.1</vt:lpstr>
      <vt:lpstr>3.2</vt:lpstr>
      <vt:lpstr>3.3</vt:lpstr>
      <vt:lpstr>3.4</vt:lpstr>
      <vt:lpstr>'1.1'!Área_de_impresión</vt:lpstr>
      <vt:lpstr>'1.2'!Área_de_impresión</vt:lpstr>
      <vt:lpstr>'1.3'!Área_de_impresión</vt:lpstr>
      <vt:lpstr>'1.4'!Área_de_impresión</vt:lpstr>
      <vt:lpstr>'2.1-'!Área_de_impresión</vt:lpstr>
      <vt:lpstr>'2.2-'!Área_de_impresión</vt:lpstr>
      <vt:lpstr>'2.3-'!Área_de_impresión</vt:lpstr>
      <vt:lpstr>'2.4-'!Área_de_impresión</vt:lpstr>
      <vt:lpstr>'2.5-'!Área_de_impresión</vt:lpstr>
      <vt:lpstr>'3.1'!Área_de_impresión</vt:lpstr>
      <vt:lpstr>'3.2'!Área_de_impresión</vt:lpstr>
      <vt:lpstr>'3.3'!Área_de_impresión</vt:lpstr>
      <vt:lpstr>'3.4'!Área_de_impresión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Usuario de Windows</cp:lastModifiedBy>
  <cp:lastPrinted>2020-04-28T19:06:26Z</cp:lastPrinted>
  <dcterms:created xsi:type="dcterms:W3CDTF">2017-04-03T13:59:46Z</dcterms:created>
  <dcterms:modified xsi:type="dcterms:W3CDTF">2020-09-02T19:16:04Z</dcterms:modified>
</cp:coreProperties>
</file>